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625" codeName="{EAAD5824-E589-9196-6FC8-2F1B51211585}"/>
  <workbookPr codeName="ThisWorkbook"/>
  <mc:AlternateContent xmlns:mc="http://schemas.openxmlformats.org/markup-compatibility/2006">
    <mc:Choice Requires="x15">
      <x15ac:absPath xmlns:x15ac="http://schemas.microsoft.com/office/spreadsheetml/2010/11/ac" url="C:\Users\jp\Desktop\"/>
    </mc:Choice>
  </mc:AlternateContent>
  <bookViews>
    <workbookView xWindow="0" yWindow="0" windowWidth="13800" windowHeight="9480" tabRatio="894" activeTab="6"/>
  </bookViews>
  <sheets>
    <sheet name="Page de garde" sheetId="1" r:id="rId1"/>
    <sheet name="Sommaire" sheetId="2" r:id="rId2"/>
    <sheet name="Présentation DU" sheetId="67" r:id="rId3"/>
    <sheet name="Familles de Dangers" sheetId="66" r:id="rId4"/>
    <sheet name="Guide d'utilisation" sheetId="68" r:id="rId5"/>
    <sheet name="Statistiques" sheetId="64" r:id="rId6"/>
    <sheet name="Plan de prévention" sheetId="63" r:id="rId7"/>
    <sheet name="U1" sheetId="3" r:id="rId8"/>
    <sheet name="U2" sheetId="44" r:id="rId9"/>
    <sheet name="U3" sheetId="45" r:id="rId10"/>
    <sheet name="U4" sheetId="51" r:id="rId11"/>
    <sheet name="U5" sheetId="50" r:id="rId12"/>
    <sheet name="U6" sheetId="49" r:id="rId13"/>
    <sheet name="U7" sheetId="48" r:id="rId14"/>
    <sheet name="U8" sheetId="47" r:id="rId15"/>
    <sheet name="U9" sheetId="42" r:id="rId16"/>
    <sheet name="U10" sheetId="46" r:id="rId17"/>
    <sheet name="U11" sheetId="39" r:id="rId18"/>
    <sheet name="U12" sheetId="35" r:id="rId19"/>
    <sheet name="U13" sheetId="41" r:id="rId20"/>
    <sheet name="U14" sheetId="43" r:id="rId21"/>
    <sheet name="U15" sheetId="40" r:id="rId22"/>
    <sheet name="U16" sheetId="32" r:id="rId23"/>
    <sheet name="U17" sheetId="38" r:id="rId24"/>
    <sheet name="U18" sheetId="37" r:id="rId25"/>
    <sheet name="U19" sheetId="36" r:id="rId26"/>
    <sheet name="U20" sheetId="31" r:id="rId27"/>
    <sheet name="U21" sheetId="27" r:id="rId28"/>
    <sheet name="U22" sheetId="34" r:id="rId29"/>
    <sheet name="U23" sheetId="33" r:id="rId30"/>
    <sheet name="U24" sheetId="28" r:id="rId31"/>
    <sheet name="U25" sheetId="104" r:id="rId32"/>
    <sheet name="U26" sheetId="105" r:id="rId33"/>
    <sheet name="U27" sheetId="106" r:id="rId34"/>
    <sheet name="U28" sheetId="107" r:id="rId35"/>
    <sheet name="U29" sheetId="108" r:id="rId36"/>
    <sheet name="Risques-Dangers-Dommages" sheetId="4" r:id="rId37"/>
    <sheet name="Eval risques" sheetId="10" r:id="rId38"/>
    <sheet name="Statistiques tampon" sheetId="65" r:id="rId39"/>
    <sheet name="Précisions-Moy Prév" sheetId="69" r:id="rId40"/>
    <sheet name="fiche à distribuer aux sous-uni" sheetId="73" r:id="rId41"/>
  </sheets>
  <definedNames>
    <definedName name="_xlnm._FilterDatabase" localSheetId="6" hidden="1">'Plan de prévention'!$A$5:$O$1040</definedName>
    <definedName name="_xlnm._FilterDatabase" localSheetId="7" hidden="1">'U1'!$A$3:$O$63</definedName>
    <definedName name="_xlnm._FilterDatabase" localSheetId="16" hidden="1">'U10'!$A$3:$O$145</definedName>
    <definedName name="_xlnm._FilterDatabase" localSheetId="17" hidden="1">'U11'!$A$3:$O$132</definedName>
    <definedName name="_xlnm._FilterDatabase" localSheetId="18" hidden="1">'U12'!$A$3:$O$132</definedName>
    <definedName name="_xlnm._FilterDatabase" localSheetId="19" hidden="1">'U13'!$A$3:$O$203</definedName>
    <definedName name="_xlnm._FilterDatabase" localSheetId="20" hidden="1">'U14'!$A$3:$O$132</definedName>
    <definedName name="_xlnm._FilterDatabase" localSheetId="21" hidden="1">'U15'!$A$3:$O$132</definedName>
    <definedName name="_xlnm._FilterDatabase" localSheetId="22" hidden="1">'U16'!$A$3:$O$132</definedName>
    <definedName name="_xlnm._FilterDatabase" localSheetId="23" hidden="1">'U17'!$A$3:$O$132</definedName>
    <definedName name="_xlnm._FilterDatabase" localSheetId="24" hidden="1">'U18'!$A$3:$O$132</definedName>
    <definedName name="_xlnm._FilterDatabase" localSheetId="25" hidden="1">'U19'!$A$3:$O$132</definedName>
    <definedName name="_xlnm._FilterDatabase" localSheetId="8" hidden="1">'U2'!$A$3:$O$63</definedName>
    <definedName name="_xlnm._FilterDatabase" localSheetId="26" hidden="1">'U20'!$A$3:$O$132</definedName>
    <definedName name="_xlnm._FilterDatabase" localSheetId="27" hidden="1">'U21'!$A$3:$O$132</definedName>
    <definedName name="_xlnm._FilterDatabase" localSheetId="28" hidden="1">'U22'!$A$3:$O$132</definedName>
    <definedName name="_xlnm._FilterDatabase" localSheetId="29" hidden="1">'U23'!$A$3:$O$132</definedName>
    <definedName name="_xlnm._FilterDatabase" localSheetId="30" hidden="1">'U24'!$A$3:$O$132</definedName>
    <definedName name="_xlnm._FilterDatabase" localSheetId="9" hidden="1">'U3'!$A$3:$O$63</definedName>
    <definedName name="_xlnm._FilterDatabase" localSheetId="10" hidden="1">'U4'!$A$3:$O$63</definedName>
    <definedName name="_xlnm._FilterDatabase" localSheetId="11" hidden="1">'U5'!$A$3:$O$63</definedName>
    <definedName name="_xlnm._FilterDatabase" localSheetId="12" hidden="1">'U6'!$A$3:$O$63</definedName>
    <definedName name="_xlnm._FilterDatabase" localSheetId="13" hidden="1">'U7'!$A$3:$O$132</definedName>
    <definedName name="_xlnm._FilterDatabase" localSheetId="14" hidden="1">'U8'!$A$3:$T$203</definedName>
    <definedName name="_xlnm._FilterDatabase" localSheetId="15" hidden="1">'U9'!$A$3:$O$132</definedName>
    <definedName name="_Toc383784313" localSheetId="2">'Présentation DU'!$A$10</definedName>
    <definedName name="_Toc383784314" localSheetId="2">'Présentation DU'!$I$10</definedName>
    <definedName name="biologique" localSheetId="3">'Familles de Dangers'!$C$72:$C$81</definedName>
    <definedName name="bruit" localSheetId="3">'Familles de Dangers'!$C$98:$C$99</definedName>
    <definedName name="charge" localSheetId="3">'Familles de Dangers'!$C$33:$C$38</definedName>
    <definedName name="Choix1" localSheetId="3">'Familles de Dangers'!$B$5:$B$13</definedName>
    <definedName name="Choix1">'Risques-Dangers-Dommages'!$C$3:$C$6</definedName>
    <definedName name="Choix10">'Risques-Dangers-Dommages'!$C$84:$C$87</definedName>
    <definedName name="Choix11">'Risques-Dangers-Dommages'!$C$98:$C$100</definedName>
    <definedName name="Choix12">'Risques-Dangers-Dommages'!$C$104:$C$106</definedName>
    <definedName name="Choix13">'Risques-Dangers-Dommages'!$C$113:$C$120</definedName>
    <definedName name="Choix14">'Risques-Dangers-Dommages'!$C$141:$C$144</definedName>
    <definedName name="Choix15">'Risques-Dangers-Dommages'!$C$147:$C$148</definedName>
    <definedName name="Choix16">'Risques-Dangers-Dommages'!$C$156:$C$157</definedName>
    <definedName name="Choix17">'Risques-Dangers-Dommages'!$C$164:$C$167</definedName>
    <definedName name="Choix2">'Risques-Dangers-Dommages'!$C$15:$C$17</definedName>
    <definedName name="Choix3">'Risques-Dangers-Dommages'!$C$22:$C$24</definedName>
    <definedName name="Choix4">'Risques-Dangers-Dommages'!$C$30:$C$33</definedName>
    <definedName name="Choix5">'Risques-Dangers-Dommages'!$C$38:$C$40</definedName>
    <definedName name="Choix6">'Risques-Dangers-Dommages'!$C$50:$C$51</definedName>
    <definedName name="Choix7">'Risques-Dangers-Dommages'!$C$56:$C$59</definedName>
    <definedName name="Choix8">'Risques-Dangers-Dommages'!$C$65:$C$66</definedName>
    <definedName name="Choix9">'Risques-Dangers-Dommages'!$C$75:$C$78</definedName>
    <definedName name="ChoixA">'Risques-Dangers-Dommages'!$B$3:$B$13</definedName>
    <definedName name="ChoixB">'Risques-Dangers-Dommages'!$B$15:$B$20</definedName>
    <definedName name="ChoixC">'Risques-Dangers-Dommages'!$B$22:$B$27</definedName>
    <definedName name="ChoixD">'Risques-Dangers-Dommages'!$B$30:$B$36</definedName>
    <definedName name="ChoixDangers">'Risques-Dangers-Dommages'!$E$2:$E$18</definedName>
    <definedName name="ChoixDommages">'Risques-Dangers-Dommages'!$F$2:$F$18</definedName>
    <definedName name="ChoixE">'Risques-Dangers-Dommages'!$B$38:$B$43</definedName>
    <definedName name="ChoixF">'Risques-Dangers-Dommages'!$B$50:$B$54</definedName>
    <definedName name="ChoixG">'Risques-Dangers-Dommages'!$B$56:$B$63</definedName>
    <definedName name="ChoixH">'Risques-Dangers-Dommages'!$B$65:$B$73</definedName>
    <definedName name="ChoixI">'Risques-Dangers-Dommages'!$B$75:$B$81</definedName>
    <definedName name="ChoixJ">'Risques-Dangers-Dommages'!$B$84:$B$96</definedName>
    <definedName name="ChoixK">'Risques-Dangers-Dommages'!$B$98:$B$100</definedName>
    <definedName name="ChoixL">'Risques-Dangers-Dommages'!$B$104:$B$106</definedName>
    <definedName name="ChoixM">'Risques-Dangers-Dommages'!$B$113:$B$139</definedName>
    <definedName name="ChoixN">'Risques-Dangers-Dommages'!$B$141:$B$142</definedName>
    <definedName name="ChoixO">'Risques-Dangers-Dommages'!$B$147:$B$154</definedName>
    <definedName name="ChoixP">'Risques-Dangers-Dommages'!$B$156:$B$162</definedName>
    <definedName name="ChoixP1">'Précisions-Moy Prév'!$C$2</definedName>
    <definedName name="ChoixP10">'Précisions-Moy Prév'!$C$15</definedName>
    <definedName name="ChoixP100">'Précisions-Moy Prév'!$C$220</definedName>
    <definedName name="ChoixP101">'Précisions-Moy Prév'!$C$221</definedName>
    <definedName name="ChoixP102">'Précisions-Moy Prév'!$C$222</definedName>
    <definedName name="ChoixP103">'Précisions-Moy Prév'!$C$223</definedName>
    <definedName name="ChoixP104">'Précisions-Moy Prév'!$C$224</definedName>
    <definedName name="ChoixP105">'Précisions-Moy Prév'!$C$225</definedName>
    <definedName name="ChoixP106">'Précisions-Moy Prév'!$C$228</definedName>
    <definedName name="ChoixP107">'Précisions-Moy Prév'!$C$229:$C$231</definedName>
    <definedName name="ChoixP108">'Précisions-Moy Prév'!$C$232</definedName>
    <definedName name="ChoixP109">'Précisions-Moy Prév'!$C$233</definedName>
    <definedName name="ChoixP11">'Précisions-Moy Prév'!$C$18:$C$19</definedName>
    <definedName name="ChoixP110">'Précisions-Moy Prév'!$C$234</definedName>
    <definedName name="ChoixP111">'Précisions-Moy Prév'!$C$235</definedName>
    <definedName name="ChoixP112">'Précisions-Moy Prév'!$C$239</definedName>
    <definedName name="ChoixP113">'Précisions-Moy Prév'!$C$240:$C$243</definedName>
    <definedName name="ChoixP114">'Précisions-Moy Prév'!$C$244:$C$249</definedName>
    <definedName name="ChoixP115">'Précisions-Moy Prév'!$C$250:$C$252</definedName>
    <definedName name="ChoixP116">'Précisions-Moy Prév'!$C$253:$C$254</definedName>
    <definedName name="ChoixP117">'Précisions-Moy Prév'!$C$255</definedName>
    <definedName name="ChoixP118">'Précisions-Moy Prév'!$C$256:$C$257</definedName>
    <definedName name="ChoixP119">'Précisions-Moy Prév'!$C$258:$C$260</definedName>
    <definedName name="ChoixP12">'Précisions-Moy Prév'!$C$20</definedName>
    <definedName name="ChoixP120">'Précisions-Moy Prév'!$C$261</definedName>
    <definedName name="ChoixP13">'Précisions-Moy Prév'!$C$21</definedName>
    <definedName name="ChoixP14">'Précisions-Moy Prév'!$C$22:$C$23</definedName>
    <definedName name="ChoixP15">'Précisions-Moy Prév'!$C$24:$C$25</definedName>
    <definedName name="ChoixP16">'Précisions-Moy Prév'!$C$28</definedName>
    <definedName name="ChoixP17">'Précisions-Moy Prév'!$C$29</definedName>
    <definedName name="ChoixP18">'Précisions-Moy Prév'!$C$30</definedName>
    <definedName name="ChoixP19">'Précisions-Moy Prév'!$C$31</definedName>
    <definedName name="ChoixP2">'Précisions-Moy Prév'!$C$3:$C$4</definedName>
    <definedName name="ChoixP20">'Précisions-Moy Prév'!$C$32</definedName>
    <definedName name="ChoixP21">'Précisions-Moy Prév'!$C$35</definedName>
    <definedName name="ChoixP22">'Précisions-Moy Prév'!$C$36</definedName>
    <definedName name="ChoixP23">'Précisions-Moy Prév'!$C$37:$C$41</definedName>
    <definedName name="ChoixP24">'Précisions-Moy Prév'!$C$42:$C$43</definedName>
    <definedName name="ChoixP25">'Précisions-Moy Prév'!$C$44</definedName>
    <definedName name="ChoixP26">'Précisions-Moy Prév'!$C$45</definedName>
    <definedName name="ChoixP27">'Précisions-Moy Prév'!$C$48:$C$51</definedName>
    <definedName name="ChoixP28">'Précisions-Moy Prév'!$C$52:$C$54</definedName>
    <definedName name="ChoixP29">'Précisions-Moy Prév'!$C$55:$C$56</definedName>
    <definedName name="ChoixP3">'Précisions-Moy Prév'!$C$5:$C$6</definedName>
    <definedName name="ChoixP30">'Précisions-Moy Prév'!$C$57:$C$59</definedName>
    <definedName name="ChoixP31">'Précisions-Moy Prév'!$C$60</definedName>
    <definedName name="ChoixP32">'Précisions-Moy Prév'!$C$63</definedName>
    <definedName name="ChoixP33">'Précisions-Moy Prév'!$C$64</definedName>
    <definedName name="ChoixP34">'Précisions-Moy Prév'!$C$65</definedName>
    <definedName name="ChoixP35">'Précisions-Moy Prév'!$C$66</definedName>
    <definedName name="ChoixP36">'Précisions-Moy Prév'!$C$69</definedName>
    <definedName name="ChoixP37">'Précisions-Moy Prév'!$C$70:$C$71</definedName>
    <definedName name="ChoixP38">'Précisions-Moy Prév'!$C$72:$C$73</definedName>
    <definedName name="ChoixP39">'Précisions-Moy Prév'!$C$74:$C$75</definedName>
    <definedName name="ChoixP4">'Précisions-Moy Prév'!$C$7</definedName>
    <definedName name="ChoixP40">'Précisions-Moy Prév'!$C$76:$C$77</definedName>
    <definedName name="ChoixP41">'Précisions-Moy Prév'!$C$78:$C$79</definedName>
    <definedName name="ChoixP42">'Précisions-Moy Prév'!$C$82:$C$84</definedName>
    <definedName name="ChoixP43">'Précisions-Moy Prév'!$C$85:$C$87</definedName>
    <definedName name="ChoixP44">'Précisions-Moy Prév'!$C$88</definedName>
    <definedName name="ChoixP45">'Précisions-Moy Prév'!$C$89</definedName>
    <definedName name="ChoixP46">'Précisions-Moy Prév'!$C$90:$C$94</definedName>
    <definedName name="ChoixP47">'Précisions-Moy Prév'!$C$95</definedName>
    <definedName name="ChoixP48">'Précisions-Moy Prév'!$C$96</definedName>
    <definedName name="ChoixP49">'Précisions-Moy Prév'!$C$97</definedName>
    <definedName name="ChoixP5">'Précisions-Moy Prév'!$C$8</definedName>
    <definedName name="ChoixP50">'Précisions-Moy Prév'!$C$100</definedName>
    <definedName name="ChoixP51">'Précisions-Moy Prév'!$C$101:$C$102</definedName>
    <definedName name="ChoixP52">'Précisions-Moy Prév'!$C$103</definedName>
    <definedName name="ChoixP53">'Précisions-Moy Prév'!$C$104:$C$106</definedName>
    <definedName name="ChoixP54">'Précisions-Moy Prév'!$C$107:$C$115</definedName>
    <definedName name="ChoixP55">'Précisions-Moy Prév'!$C$116:$C$118</definedName>
    <definedName name="ChoixP56">'Précisions-Moy Prév'!$C$121:$C$125</definedName>
    <definedName name="ChoixP57">'Précisions-Moy Prév'!$C$126</definedName>
    <definedName name="ChoixP58">'Précisions-Moy Prév'!$C$127</definedName>
    <definedName name="ChoixP59">'Précisions-Moy Prév'!$C$128:$C$129</definedName>
    <definedName name="ChoixP6">'Précisions-Moy Prév'!$C$9:$C$11</definedName>
    <definedName name="ChoixP60">'Précisions-Moy Prév'!$C$130:$C$133</definedName>
    <definedName name="ChoixP61">'Précisions-Moy Prév'!$C$134:$C$146</definedName>
    <definedName name="ChoixP62">'Précisions-Moy Prév'!$C$147:$C$149</definedName>
    <definedName name="ChoixP63">'Précisions-Moy Prév'!$C$150:$C$153</definedName>
    <definedName name="ChoixP64">'Précisions-Moy Prév'!$C$154:$C$155</definedName>
    <definedName name="ChoixP65">'Précisions-Moy Prév'!$C$156:$C$157</definedName>
    <definedName name="ChoixP66">'Précisions-Moy Prév'!$C$158</definedName>
    <definedName name="ChoixP67">'Précisions-Moy Prév'!$C$159</definedName>
    <definedName name="ChoixP68">'Précisions-Moy Prév'!$C$162</definedName>
    <definedName name="ChoixP69">'Précisions-Moy Prév'!$C$163:$C$163</definedName>
    <definedName name="ChoixP7">'Précisions-Moy Prév'!$C$12</definedName>
    <definedName name="ChoixP70">'Précisions-Moy Prév'!$C$166:$C$168</definedName>
    <definedName name="ChoixP71">'Précisions-Moy Prév'!$C$169:$C$171</definedName>
    <definedName name="ChoixP72">'Précisions-Moy Prév'!$C$174:$C$175</definedName>
    <definedName name="ChoixP73">'Précisions-Moy Prév'!$C$176</definedName>
    <definedName name="ChoixP74">'Précisions-Moy Prév'!$C$177</definedName>
    <definedName name="ChoixP75">'Précisions-Moy Prév'!$C$178</definedName>
    <definedName name="ChoixP76">'Précisions-Moy Prév'!$C$179</definedName>
    <definedName name="ChoixP77">'Précisions-Moy Prév'!$C$180</definedName>
    <definedName name="ChoixP78">'Précisions-Moy Prév'!$C$181</definedName>
    <definedName name="ChoixP79">'Précisions-Moy Prév'!$C$182</definedName>
    <definedName name="ChoixP8">'Précisions-Moy Prév'!$C$13</definedName>
    <definedName name="ChoixP80">'Précisions-Moy Prév'!$C$183</definedName>
    <definedName name="ChoixP81">'Précisions-Moy Prév'!$C$184</definedName>
    <definedName name="ChoixP82">'Précisions-Moy Prév'!$C$185</definedName>
    <definedName name="ChoixP83">'Précisions-Moy Prév'!$C$186</definedName>
    <definedName name="ChoixP84">'Précisions-Moy Prév'!$C$187</definedName>
    <definedName name="ChoixP85">'Précisions-Moy Prév'!$C$188</definedName>
    <definedName name="ChoixP86">'Précisions-Moy Prév'!$C$189</definedName>
    <definedName name="ChoixP87">'Précisions-Moy Prév'!$C$190</definedName>
    <definedName name="ChoixP88">'Précisions-Moy Prév'!$C$191</definedName>
    <definedName name="ChoixP89">'Précisions-Moy Prév'!$C$192:$C$193</definedName>
    <definedName name="ChoixP9">'Précisions-Moy Prév'!$C$14</definedName>
    <definedName name="ChoixP90">'Précisions-Moy Prév'!$C$194</definedName>
    <definedName name="ChoixP91">'Précisions-Moy Prév'!$C$195</definedName>
    <definedName name="ChoixP92">'Précisions-Moy Prév'!$C$196</definedName>
    <definedName name="ChoixP93">'Précisions-Moy Prév'!$C$197</definedName>
    <definedName name="ChoixP94">'Précisions-Moy Prév'!$C$198</definedName>
    <definedName name="ChoixP95">'Précisions-Moy Prév'!$C$199:$C$200</definedName>
    <definedName name="ChoixP96">'Précisions-Moy Prév'!$C$201:$C$203</definedName>
    <definedName name="ChoixP97">'Précisions-Moy Prév'!$C$204:$C$210</definedName>
    <definedName name="ChoixP98">'Précisions-Moy Prév'!$C$213</definedName>
    <definedName name="ChoixP99">'Précisions-Moy Prév'!$C$219</definedName>
    <definedName name="ChoixPrécisions">'Précisions-Moy Prév'!$H$2:$H$122</definedName>
    <definedName name="ChoixQ" localSheetId="3">'Familles de Dangers'!$C$5:$C$13</definedName>
    <definedName name="ChoixQ">'Risques-Dangers-Dommages'!$B$164:$B$173</definedName>
    <definedName name="Coefficients">'Eval risques'!$A$18:$A$41</definedName>
    <definedName name="Fréquence">'Eval risques'!$A$12:$A$14</definedName>
    <definedName name="Gravité">'Eval risques'!$C$12:$C$15</definedName>
    <definedName name="_xlnm.Print_Titles" localSheetId="6">'Plan de prévention'!$5:$5</definedName>
    <definedName name="_xlnm.Print_Titles" localSheetId="5">Statistiques!$2:$7</definedName>
    <definedName name="_xlnm.Print_Titles" localSheetId="7">'U1'!$3:$3</definedName>
    <definedName name="_xlnm.Print_Titles" localSheetId="16">'U10'!$3:$3</definedName>
    <definedName name="_xlnm.Print_Titles" localSheetId="17">'U11'!$3:$3</definedName>
    <definedName name="_xlnm.Print_Titles" localSheetId="18">'U12'!$3:$3</definedName>
    <definedName name="_xlnm.Print_Titles" localSheetId="19">'U13'!$3:$3</definedName>
    <definedName name="_xlnm.Print_Titles" localSheetId="20">'U14'!$3:$3</definedName>
    <definedName name="_xlnm.Print_Titles" localSheetId="21">'U15'!$3:$3</definedName>
    <definedName name="_xlnm.Print_Titles" localSheetId="22">'U16'!$3:$3</definedName>
    <definedName name="_xlnm.Print_Titles" localSheetId="23">'U17'!$3:$3</definedName>
    <definedName name="_xlnm.Print_Titles" localSheetId="24">'U18'!$3:$3</definedName>
    <definedName name="_xlnm.Print_Titles" localSheetId="25">'U19'!$3:$3</definedName>
    <definedName name="_xlnm.Print_Titles" localSheetId="8">'U2'!$3:$3</definedName>
    <definedName name="_xlnm.Print_Titles" localSheetId="26">'U20'!$3:$3</definedName>
    <definedName name="_xlnm.Print_Titles" localSheetId="27">'U21'!$3:$3</definedName>
    <definedName name="_xlnm.Print_Titles" localSheetId="28">'U22'!$3:$3</definedName>
    <definedName name="_xlnm.Print_Titles" localSheetId="29">'U23'!$3:$3</definedName>
    <definedName name="_xlnm.Print_Titles" localSheetId="30">'U24'!$3:$3</definedName>
    <definedName name="_xlnm.Print_Titles" localSheetId="9">'U3'!$3:$3</definedName>
    <definedName name="_xlnm.Print_Titles" localSheetId="10">'U4'!$3:$3</definedName>
    <definedName name="_xlnm.Print_Titles" localSheetId="11">'U5'!$3:$3</definedName>
    <definedName name="_xlnm.Print_Titles" localSheetId="12">'U6'!$3:$3</definedName>
    <definedName name="_xlnm.Print_Titles" localSheetId="13">'U7'!$3:$3</definedName>
    <definedName name="_xlnm.Print_Titles" localSheetId="14">'U8'!$3:$3</definedName>
    <definedName name="_xlnm.Print_Titles" localSheetId="15">'U9'!$3:$3</definedName>
    <definedName name="ListeDangers">'Précisions-Moy Prév'!$G$2:$G$122</definedName>
    <definedName name="Moyens_de_prévention_existants">'Eval risques'!$B$12:$B$15</definedName>
    <definedName name="postesTU">#REF!</definedName>
    <definedName name="Risques">'Risques-Dangers-Dommages'!$D$2:$D$18</definedName>
    <definedName name="_xlnm.Print_Area" localSheetId="5">Statistiques!$A$2:$BI$40</definedName>
    <definedName name="_xlnm.Print_Area" localSheetId="7">'U1'!$A$1:$P$203</definedName>
    <definedName name="_xlnm.Print_Area" localSheetId="16">'U10'!$A$1:$P$203</definedName>
    <definedName name="_xlnm.Print_Area" localSheetId="17">'U11'!$A$1:$P$203</definedName>
    <definedName name="_xlnm.Print_Area" localSheetId="18">'U12'!$A$1:$P$203</definedName>
    <definedName name="_xlnm.Print_Area" localSheetId="19">'U13'!$A$1:$P$203</definedName>
    <definedName name="_xlnm.Print_Area" localSheetId="20">'U14'!$A$1:$P$203</definedName>
    <definedName name="_xlnm.Print_Area" localSheetId="21">'U15'!$A$1:$P$203</definedName>
    <definedName name="_xlnm.Print_Area" localSheetId="22">'U16'!$A$1:$P$203</definedName>
    <definedName name="_xlnm.Print_Area" localSheetId="23">'U17'!$A$1:$P$203</definedName>
    <definedName name="_xlnm.Print_Area" localSheetId="24">'U18'!$A$1:$P$203</definedName>
    <definedName name="_xlnm.Print_Area" localSheetId="25">'U19'!$A$1:$P$203</definedName>
    <definedName name="_xlnm.Print_Area" localSheetId="8">'U2'!$A$1:$P$203</definedName>
    <definedName name="_xlnm.Print_Area" localSheetId="26">'U20'!$A$1:$P$203</definedName>
    <definedName name="_xlnm.Print_Area" localSheetId="27">'U21'!$A$1:$P$203</definedName>
    <definedName name="_xlnm.Print_Area" localSheetId="28">'U22'!$A$1:$P$203</definedName>
    <definedName name="_xlnm.Print_Area" localSheetId="29">'U23'!$A$1:$P$203</definedName>
    <definedName name="_xlnm.Print_Area" localSheetId="30">'U24'!$A$1:$P$203</definedName>
    <definedName name="_xlnm.Print_Area" localSheetId="31">'U25'!$A$1:$P$203</definedName>
    <definedName name="_xlnm.Print_Area" localSheetId="32">'U26'!$A$1:$P$203</definedName>
    <definedName name="_xlnm.Print_Area" localSheetId="33">'U27'!$A$1:$P$203</definedName>
    <definedName name="_xlnm.Print_Area" localSheetId="34">'U28'!$A$1:$P$203</definedName>
    <definedName name="_xlnm.Print_Area" localSheetId="35">'U29'!$A$1:$P$203</definedName>
    <definedName name="_xlnm.Print_Area" localSheetId="9">'U3'!$A$1:$P$203</definedName>
    <definedName name="_xlnm.Print_Area" localSheetId="11">'U5'!$A$1:$P$203</definedName>
    <definedName name="_xlnm.Print_Area" localSheetId="12">'U6'!$A$1:$P$203</definedName>
    <definedName name="_xlnm.Print_Area" localSheetId="13">'U7'!$A$1:$P$203</definedName>
    <definedName name="_xlnm.Print_Area" localSheetId="14">'U8'!$A$1:$P$203</definedName>
    <definedName name="_xlnm.Print_Area" localSheetId="15">'U9'!$A$1:$P$203</definedName>
  </definedNames>
  <calcPr calcId="162913"/>
  <webPublishing allowPng="1" targetScreenSize="720x512" codePage="1252"/>
</workbook>
</file>

<file path=xl/calcChain.xml><?xml version="1.0" encoding="utf-8"?>
<calcChain xmlns="http://schemas.openxmlformats.org/spreadsheetml/2006/main">
  <c r="J3" i="63" l="1"/>
  <c r="J4" i="48" l="1"/>
  <c r="K4" i="48" s="1"/>
  <c r="J5" i="48" l="1"/>
  <c r="K5" i="48" s="1"/>
  <c r="J6" i="48"/>
  <c r="K6" i="48" s="1"/>
  <c r="J7" i="48"/>
  <c r="K7" i="48" s="1"/>
  <c r="J8" i="48"/>
  <c r="K8" i="48" s="1"/>
  <c r="J9" i="48"/>
  <c r="K9" i="48" s="1"/>
  <c r="J10" i="48"/>
  <c r="K10" i="48" s="1"/>
  <c r="J11" i="48"/>
  <c r="K11" i="48" s="1"/>
  <c r="J12" i="48"/>
  <c r="K12" i="48" s="1"/>
  <c r="J13" i="48"/>
  <c r="K13" i="48" s="1"/>
  <c r="J14" i="48"/>
  <c r="K14" i="48" s="1"/>
  <c r="J15" i="48"/>
  <c r="K15" i="48" s="1"/>
  <c r="J16" i="48"/>
  <c r="K16" i="48" s="1"/>
  <c r="J17" i="48"/>
  <c r="K17" i="48" s="1"/>
  <c r="J18" i="48"/>
  <c r="K18" i="48" s="1"/>
  <c r="J19" i="48"/>
  <c r="K19" i="48" s="1"/>
  <c r="J20" i="48"/>
  <c r="K20" i="48" s="1"/>
  <c r="J21" i="48"/>
  <c r="K21" i="48" s="1"/>
  <c r="J22" i="48"/>
  <c r="K22" i="48" s="1"/>
  <c r="J23" i="48"/>
  <c r="K23" i="48" s="1"/>
  <c r="J24" i="48"/>
  <c r="K24" i="48" s="1"/>
  <c r="J25" i="48"/>
  <c r="K25" i="48" s="1"/>
  <c r="J26" i="48"/>
  <c r="K26" i="48" s="1"/>
  <c r="J27" i="48"/>
  <c r="K27" i="48" s="1"/>
  <c r="J28" i="48"/>
  <c r="K28" i="48" s="1"/>
  <c r="J29" i="48"/>
  <c r="K29" i="48" s="1"/>
  <c r="J30" i="48"/>
  <c r="K30" i="48" s="1"/>
  <c r="J31" i="48"/>
  <c r="K31" i="48" s="1"/>
  <c r="J32" i="48"/>
  <c r="K32" i="48" s="1"/>
  <c r="J33" i="48"/>
  <c r="K33" i="48" s="1"/>
  <c r="J34" i="48"/>
  <c r="K34" i="48" s="1"/>
  <c r="J35" i="48"/>
  <c r="K35" i="48" s="1"/>
  <c r="J36" i="48"/>
  <c r="K36" i="48" s="1"/>
  <c r="J37" i="48"/>
  <c r="K37" i="48" s="1"/>
  <c r="J38" i="48"/>
  <c r="K38" i="48" s="1"/>
  <c r="J39" i="48"/>
  <c r="K39" i="48" s="1"/>
  <c r="J40" i="48"/>
  <c r="K40" i="48" s="1"/>
  <c r="J41" i="48"/>
  <c r="K41" i="48" s="1"/>
  <c r="J42" i="48"/>
  <c r="K42" i="48" s="1"/>
  <c r="J43" i="48"/>
  <c r="K43" i="48" s="1"/>
  <c r="J44" i="48"/>
  <c r="K44" i="48" s="1"/>
  <c r="J45" i="48"/>
  <c r="K45" i="48" s="1"/>
  <c r="J46" i="48"/>
  <c r="K46" i="48" s="1"/>
  <c r="J47" i="48"/>
  <c r="K47" i="48" s="1"/>
  <c r="J48" i="48"/>
  <c r="K48" i="48" s="1"/>
  <c r="J50" i="48"/>
  <c r="K50" i="48" s="1"/>
  <c r="J51" i="48"/>
  <c r="K51" i="48" s="1"/>
  <c r="J52" i="48"/>
  <c r="K52" i="48" s="1"/>
  <c r="J53" i="48"/>
  <c r="K53" i="48" s="1"/>
  <c r="J54" i="48"/>
  <c r="K54" i="48" s="1"/>
  <c r="J55" i="48"/>
  <c r="K55" i="48" s="1"/>
  <c r="J56" i="48"/>
  <c r="K56" i="48" s="1"/>
  <c r="J57" i="48"/>
  <c r="K57" i="48" s="1"/>
  <c r="J58" i="48"/>
  <c r="K58" i="48" s="1"/>
  <c r="J59" i="48"/>
  <c r="K59" i="48" s="1"/>
  <c r="J60" i="48"/>
  <c r="K60" i="48" s="1"/>
  <c r="J61" i="48"/>
  <c r="K61" i="48" s="1"/>
  <c r="J62" i="48"/>
  <c r="K62" i="48" s="1"/>
  <c r="J63" i="48"/>
  <c r="K63" i="48" s="1"/>
  <c r="J64" i="48"/>
  <c r="K64" i="48" s="1"/>
  <c r="J65" i="48"/>
  <c r="K65" i="48" s="1"/>
  <c r="J66" i="48"/>
  <c r="K66" i="48" s="1"/>
  <c r="J67" i="48"/>
  <c r="K67" i="48" s="1"/>
  <c r="J68" i="48"/>
  <c r="K68" i="48" s="1"/>
  <c r="J69" i="48"/>
  <c r="K69" i="48" s="1"/>
  <c r="J70" i="48"/>
  <c r="K70" i="48" s="1"/>
  <c r="J71" i="48"/>
  <c r="K71" i="48" s="1"/>
  <c r="J72" i="48"/>
  <c r="K72" i="48" s="1"/>
  <c r="J73" i="48"/>
  <c r="K73" i="48" s="1"/>
  <c r="J74" i="48"/>
  <c r="K74" i="48" s="1"/>
  <c r="J75" i="48"/>
  <c r="K75" i="48" s="1"/>
  <c r="J76" i="48"/>
  <c r="K76" i="48" s="1"/>
  <c r="J77" i="48"/>
  <c r="K77" i="48" s="1"/>
  <c r="J78" i="48"/>
  <c r="K78" i="48" s="1"/>
  <c r="J79" i="48"/>
  <c r="K79" i="48" s="1"/>
  <c r="J80" i="48"/>
  <c r="K80" i="48" s="1"/>
  <c r="J81" i="48"/>
  <c r="K81" i="48" s="1"/>
  <c r="J82" i="48"/>
  <c r="K82" i="48" s="1"/>
  <c r="J83" i="48"/>
  <c r="K83" i="48" s="1"/>
  <c r="J84" i="48"/>
  <c r="K84" i="48" s="1"/>
  <c r="J85" i="48"/>
  <c r="K85" i="48" s="1"/>
  <c r="J86" i="48"/>
  <c r="K86" i="48" s="1"/>
  <c r="J87" i="48"/>
  <c r="K87" i="48" s="1"/>
  <c r="J88" i="48"/>
  <c r="K88" i="48" s="1"/>
  <c r="J89" i="48"/>
  <c r="K89" i="48" s="1"/>
  <c r="J90" i="48"/>
  <c r="K90" i="48" s="1"/>
  <c r="J91" i="48"/>
  <c r="K91" i="48" s="1"/>
  <c r="J92" i="48"/>
  <c r="K92" i="48" s="1"/>
  <c r="J93" i="48"/>
  <c r="K93" i="48" s="1"/>
  <c r="J94" i="48"/>
  <c r="K94" i="48" s="1"/>
  <c r="J95" i="48"/>
  <c r="K95" i="48" s="1"/>
  <c r="J96" i="48"/>
  <c r="K96" i="48" s="1"/>
  <c r="J97" i="48"/>
  <c r="K97" i="48" s="1"/>
  <c r="J98" i="48"/>
  <c r="K98" i="48" s="1"/>
  <c r="J99" i="48"/>
  <c r="K99" i="48" s="1"/>
  <c r="J100" i="48"/>
  <c r="K100" i="48" s="1"/>
  <c r="J101" i="48"/>
  <c r="K101" i="48" s="1"/>
  <c r="J102" i="48"/>
  <c r="K102" i="48" s="1"/>
  <c r="J103" i="48"/>
  <c r="K103" i="48" s="1"/>
  <c r="J104" i="48"/>
  <c r="K104" i="48" s="1"/>
  <c r="J105" i="48"/>
  <c r="K105" i="48" s="1"/>
  <c r="J106" i="48"/>
  <c r="K106" i="48" s="1"/>
  <c r="J107" i="48"/>
  <c r="K107" i="48" s="1"/>
  <c r="J108" i="48"/>
  <c r="K108" i="48" s="1"/>
  <c r="J109" i="48"/>
  <c r="K109" i="48" s="1"/>
  <c r="J110" i="48"/>
  <c r="K110" i="48" s="1"/>
  <c r="J111" i="48"/>
  <c r="K111" i="48" s="1"/>
  <c r="J112" i="48"/>
  <c r="K112" i="48" s="1"/>
  <c r="J113" i="48"/>
  <c r="K113" i="48" s="1"/>
  <c r="J114" i="48"/>
  <c r="K114" i="48" s="1"/>
  <c r="J115" i="48"/>
  <c r="K115" i="48" s="1"/>
  <c r="J116" i="48"/>
  <c r="K116" i="48" s="1"/>
  <c r="J117" i="48"/>
  <c r="K117" i="48" s="1"/>
  <c r="J118" i="48"/>
  <c r="K118" i="48" s="1"/>
  <c r="J119" i="48"/>
  <c r="K119" i="48" s="1"/>
  <c r="J120" i="48"/>
  <c r="K120" i="48" s="1"/>
  <c r="J121" i="48"/>
  <c r="K121" i="48" s="1"/>
  <c r="J122" i="48"/>
  <c r="K122" i="48" s="1"/>
  <c r="J123" i="48"/>
  <c r="K123" i="48" s="1"/>
  <c r="J124" i="48"/>
  <c r="K124" i="48" s="1"/>
  <c r="J125" i="48"/>
  <c r="K125" i="48" s="1"/>
  <c r="J126" i="48"/>
  <c r="K126" i="48" s="1"/>
  <c r="J127" i="48"/>
  <c r="K127" i="48" s="1"/>
  <c r="J128" i="48"/>
  <c r="K128" i="48" s="1"/>
  <c r="J129" i="48"/>
  <c r="K129" i="48" s="1"/>
  <c r="J130" i="48"/>
  <c r="K130" i="48" s="1"/>
  <c r="J131" i="48"/>
  <c r="K131" i="48" s="1"/>
  <c r="J132" i="48"/>
  <c r="K132" i="48" s="1"/>
  <c r="J133" i="48"/>
  <c r="K133" i="48" s="1"/>
  <c r="J134" i="48"/>
  <c r="K134" i="48" s="1"/>
  <c r="J135" i="48"/>
  <c r="K135" i="48" s="1"/>
  <c r="J136" i="48"/>
  <c r="K136" i="48" s="1"/>
  <c r="J137" i="48"/>
  <c r="K137" i="48" s="1"/>
  <c r="J138" i="48"/>
  <c r="K138" i="48" s="1"/>
  <c r="J139" i="48"/>
  <c r="K139" i="48" s="1"/>
  <c r="J140" i="48"/>
  <c r="K140" i="48" s="1"/>
  <c r="J141" i="48"/>
  <c r="K141" i="48" s="1"/>
  <c r="J142" i="48"/>
  <c r="K142" i="48" s="1"/>
  <c r="J143" i="48"/>
  <c r="K143" i="48" s="1"/>
  <c r="J144" i="48"/>
  <c r="K144" i="48"/>
  <c r="J145" i="48"/>
  <c r="K145" i="48" s="1"/>
  <c r="J146" i="48"/>
  <c r="K146" i="48" s="1"/>
  <c r="J147" i="48"/>
  <c r="K147" i="48" s="1"/>
  <c r="J148" i="48"/>
  <c r="K148" i="48" s="1"/>
  <c r="J149" i="48"/>
  <c r="K149" i="48" s="1"/>
  <c r="J150" i="48"/>
  <c r="K150" i="48" s="1"/>
  <c r="J151" i="48"/>
  <c r="K151" i="48" s="1"/>
  <c r="J152" i="48"/>
  <c r="K152" i="48" s="1"/>
  <c r="J153" i="48"/>
  <c r="K153" i="48" s="1"/>
  <c r="J154" i="48"/>
  <c r="K154" i="48" s="1"/>
  <c r="J155" i="48"/>
  <c r="K155" i="48" s="1"/>
  <c r="J156" i="48"/>
  <c r="K156" i="48" s="1"/>
  <c r="J157" i="48"/>
  <c r="K157" i="48" s="1"/>
  <c r="J158" i="48"/>
  <c r="K158" i="48" s="1"/>
  <c r="J159" i="48"/>
  <c r="K159" i="48" s="1"/>
  <c r="J160" i="48"/>
  <c r="K160" i="48"/>
  <c r="J161" i="48"/>
  <c r="K161" i="48" s="1"/>
  <c r="J162" i="48"/>
  <c r="K162" i="48" s="1"/>
  <c r="J163" i="48"/>
  <c r="K163" i="48" s="1"/>
  <c r="J164" i="48"/>
  <c r="K164" i="48" s="1"/>
  <c r="J165" i="48"/>
  <c r="K165" i="48" s="1"/>
  <c r="J166" i="48"/>
  <c r="K166" i="48" s="1"/>
  <c r="J167" i="48"/>
  <c r="K167" i="48" s="1"/>
  <c r="J168" i="48"/>
  <c r="K168" i="48" s="1"/>
  <c r="J169" i="48"/>
  <c r="K169" i="48" s="1"/>
  <c r="J170" i="48"/>
  <c r="K170" i="48"/>
  <c r="J171" i="48"/>
  <c r="K171" i="48" s="1"/>
  <c r="J172" i="48"/>
  <c r="K172" i="48" s="1"/>
  <c r="J173" i="48"/>
  <c r="K173" i="48" s="1"/>
  <c r="J174" i="48"/>
  <c r="K174" i="48" s="1"/>
  <c r="J175" i="48"/>
  <c r="K175" i="48"/>
  <c r="J176" i="48"/>
  <c r="K176" i="48" s="1"/>
  <c r="J177" i="48"/>
  <c r="K177" i="48" s="1"/>
  <c r="J178" i="48"/>
  <c r="K178" i="48" s="1"/>
  <c r="J179" i="48"/>
  <c r="K179" i="48" s="1"/>
  <c r="J180" i="48"/>
  <c r="K180" i="48" s="1"/>
  <c r="J181" i="48"/>
  <c r="K181" i="48" s="1"/>
  <c r="J182" i="48"/>
  <c r="K182" i="48" s="1"/>
  <c r="J183" i="48"/>
  <c r="K183" i="48"/>
  <c r="J184" i="48"/>
  <c r="K184" i="48" s="1"/>
  <c r="J185" i="48"/>
  <c r="K185" i="48" s="1"/>
  <c r="J186" i="48"/>
  <c r="K186" i="48" s="1"/>
  <c r="J187" i="48"/>
  <c r="K187" i="48"/>
  <c r="J188" i="48"/>
  <c r="K188" i="48" s="1"/>
  <c r="J189" i="48"/>
  <c r="K189" i="48" s="1"/>
  <c r="J190" i="48"/>
  <c r="K190" i="48" s="1"/>
  <c r="J191" i="48"/>
  <c r="K191" i="48" s="1"/>
  <c r="J192" i="48"/>
  <c r="K192" i="48" s="1"/>
  <c r="J193" i="48"/>
  <c r="K193" i="48" s="1"/>
  <c r="J194" i="48"/>
  <c r="K194" i="48" s="1"/>
  <c r="J195" i="48"/>
  <c r="K195" i="48" s="1"/>
  <c r="J196" i="48"/>
  <c r="K196" i="48" s="1"/>
  <c r="J197" i="48"/>
  <c r="K197" i="48" s="1"/>
  <c r="J198" i="48"/>
  <c r="K198" i="48" s="1"/>
  <c r="J199" i="48"/>
  <c r="K199" i="48" s="1"/>
  <c r="J200" i="48"/>
  <c r="K200" i="48" s="1"/>
  <c r="J201" i="48"/>
  <c r="K201" i="48" s="1"/>
  <c r="J202" i="48"/>
  <c r="K202" i="48" s="1"/>
  <c r="J203" i="48"/>
  <c r="K203" i="48" s="1"/>
  <c r="J4" i="47"/>
  <c r="K4" i="47" s="1"/>
  <c r="J5" i="47"/>
  <c r="K5" i="47" s="1"/>
  <c r="J6" i="47"/>
  <c r="K6" i="47" s="1"/>
  <c r="J7" i="47"/>
  <c r="K7" i="47" s="1"/>
  <c r="J8" i="47"/>
  <c r="K8" i="47" s="1"/>
  <c r="J9" i="47"/>
  <c r="K9" i="47" s="1"/>
  <c r="J10" i="47"/>
  <c r="K10" i="47" s="1"/>
  <c r="J11" i="47"/>
  <c r="K11" i="47" s="1"/>
  <c r="J12" i="47"/>
  <c r="K12" i="47" s="1"/>
  <c r="J13" i="47"/>
  <c r="K13" i="47" s="1"/>
  <c r="J14" i="47"/>
  <c r="K14" i="47" s="1"/>
  <c r="J15" i="47"/>
  <c r="K15" i="47" s="1"/>
  <c r="J16" i="47"/>
  <c r="K16" i="47" s="1"/>
  <c r="J17" i="47"/>
  <c r="K17" i="47" s="1"/>
  <c r="J18" i="47"/>
  <c r="K18" i="47" s="1"/>
  <c r="J19" i="47"/>
  <c r="K19" i="47" s="1"/>
  <c r="J20" i="47"/>
  <c r="K20" i="47" s="1"/>
  <c r="J21" i="47"/>
  <c r="K21" i="47" s="1"/>
  <c r="J22" i="47"/>
  <c r="K22" i="47" s="1"/>
  <c r="J23" i="47"/>
  <c r="K23" i="47" s="1"/>
  <c r="J24" i="47"/>
  <c r="K24" i="47" s="1"/>
  <c r="J25" i="47"/>
  <c r="K25" i="47" s="1"/>
  <c r="J26" i="47"/>
  <c r="K26" i="47" s="1"/>
  <c r="J27" i="47"/>
  <c r="K27" i="47" s="1"/>
  <c r="J28" i="47"/>
  <c r="K28" i="47" s="1"/>
  <c r="J29" i="47"/>
  <c r="K29" i="47" s="1"/>
  <c r="J30" i="47"/>
  <c r="K30" i="47" s="1"/>
  <c r="J31" i="47"/>
  <c r="K31" i="47" s="1"/>
  <c r="J32" i="47"/>
  <c r="K32" i="47" s="1"/>
  <c r="J33" i="47"/>
  <c r="K33" i="47" s="1"/>
  <c r="J34" i="47"/>
  <c r="K34" i="47" s="1"/>
  <c r="J35" i="47"/>
  <c r="K35" i="47" s="1"/>
  <c r="J36" i="47"/>
  <c r="K36" i="47" s="1"/>
  <c r="J37" i="47"/>
  <c r="K37" i="47" s="1"/>
  <c r="J38" i="47"/>
  <c r="K38" i="47" s="1"/>
  <c r="J39" i="47"/>
  <c r="K39" i="47" s="1"/>
  <c r="J40" i="47"/>
  <c r="K40" i="47" s="1"/>
  <c r="J41" i="47"/>
  <c r="K41" i="47" s="1"/>
  <c r="J42" i="47"/>
  <c r="K42" i="47" s="1"/>
  <c r="J43" i="47"/>
  <c r="K43" i="47" s="1"/>
  <c r="J44" i="47"/>
  <c r="K44" i="47" s="1"/>
  <c r="J45" i="47"/>
  <c r="K45" i="47" s="1"/>
  <c r="J46" i="47"/>
  <c r="K46" i="47" s="1"/>
  <c r="J47" i="47"/>
  <c r="K47" i="47" s="1"/>
  <c r="J48" i="47"/>
  <c r="K48" i="47" s="1"/>
  <c r="J49" i="47"/>
  <c r="K49" i="47" s="1"/>
  <c r="J50" i="47"/>
  <c r="K50" i="47" s="1"/>
  <c r="J4" i="3" l="1"/>
  <c r="K4" i="3" s="1"/>
  <c r="E1" i="108"/>
  <c r="E1" i="107"/>
  <c r="E1" i="106"/>
  <c r="E1" i="105"/>
  <c r="E1" i="104"/>
  <c r="E1" i="28"/>
  <c r="E1" i="33"/>
  <c r="E1" i="34"/>
  <c r="E1" i="27"/>
  <c r="E1" i="31"/>
  <c r="E1" i="36"/>
  <c r="E1" i="37"/>
  <c r="E1" i="38"/>
  <c r="E1" i="32"/>
  <c r="E1" i="40"/>
  <c r="E1" i="43"/>
  <c r="AD7" i="64" l="1"/>
  <c r="C2" i="64"/>
  <c r="BH7" i="64" l="1"/>
  <c r="BF7" i="64"/>
  <c r="BD7" i="64"/>
  <c r="BB7" i="64"/>
  <c r="AZ7" i="64"/>
  <c r="AX7" i="64"/>
  <c r="AV7" i="64"/>
  <c r="AT7" i="64"/>
  <c r="AR7" i="64"/>
  <c r="AP7" i="64"/>
  <c r="AN7" i="64"/>
  <c r="AL7" i="64"/>
  <c r="AJ7" i="64"/>
  <c r="AH7" i="64"/>
  <c r="AF7" i="64"/>
  <c r="AB7" i="64"/>
  <c r="J7" i="64"/>
  <c r="H7" i="64"/>
  <c r="F7" i="64"/>
  <c r="Z7" i="64"/>
  <c r="J64" i="44"/>
  <c r="K64" i="44" s="1"/>
  <c r="Q64" i="44"/>
  <c r="R64" i="44"/>
  <c r="S64" i="44"/>
  <c r="T64" i="44"/>
  <c r="J65" i="44"/>
  <c r="K65" i="44" s="1"/>
  <c r="Q65" i="44"/>
  <c r="R65" i="44"/>
  <c r="S65" i="44"/>
  <c r="T65" i="44"/>
  <c r="J66" i="44"/>
  <c r="K66" i="44" s="1"/>
  <c r="Q66" i="44"/>
  <c r="R66" i="44"/>
  <c r="S66" i="44"/>
  <c r="T66" i="44"/>
  <c r="J67" i="44"/>
  <c r="K67" i="44" s="1"/>
  <c r="Q67" i="44"/>
  <c r="R67" i="44"/>
  <c r="S67" i="44"/>
  <c r="T67" i="44"/>
  <c r="J68" i="44"/>
  <c r="K68" i="44" s="1"/>
  <c r="Q68" i="44"/>
  <c r="R68" i="44"/>
  <c r="S68" i="44"/>
  <c r="T68" i="44"/>
  <c r="J69" i="44"/>
  <c r="K69" i="44" s="1"/>
  <c r="Q69" i="44"/>
  <c r="R69" i="44"/>
  <c r="S69" i="44"/>
  <c r="T69" i="44"/>
  <c r="J70" i="44"/>
  <c r="K70" i="44" s="1"/>
  <c r="Q70" i="44"/>
  <c r="R70" i="44"/>
  <c r="S70" i="44"/>
  <c r="T70" i="44"/>
  <c r="J71" i="44"/>
  <c r="K71" i="44" s="1"/>
  <c r="Q71" i="44"/>
  <c r="R71" i="44"/>
  <c r="S71" i="44"/>
  <c r="T71" i="44"/>
  <c r="J72" i="44"/>
  <c r="K72" i="44" s="1"/>
  <c r="Q72" i="44"/>
  <c r="R72" i="44"/>
  <c r="S72" i="44"/>
  <c r="T72" i="44"/>
  <c r="J73" i="44"/>
  <c r="K73" i="44" s="1"/>
  <c r="Q73" i="44"/>
  <c r="R73" i="44"/>
  <c r="S73" i="44"/>
  <c r="T73" i="44"/>
  <c r="J74" i="44"/>
  <c r="K74" i="44" s="1"/>
  <c r="Q74" i="44"/>
  <c r="R74" i="44"/>
  <c r="S74" i="44"/>
  <c r="T74" i="44"/>
  <c r="J75" i="44"/>
  <c r="K75" i="44" s="1"/>
  <c r="Q75" i="44"/>
  <c r="R75" i="44"/>
  <c r="S75" i="44"/>
  <c r="T75" i="44"/>
  <c r="J76" i="44"/>
  <c r="K76" i="44" s="1"/>
  <c r="Q76" i="44"/>
  <c r="R76" i="44"/>
  <c r="S76" i="44"/>
  <c r="T76" i="44"/>
  <c r="J77" i="44"/>
  <c r="K77" i="44"/>
  <c r="Q77" i="44"/>
  <c r="R77" i="44"/>
  <c r="S77" i="44"/>
  <c r="T77" i="44"/>
  <c r="J78" i="44"/>
  <c r="K78" i="44" s="1"/>
  <c r="Q78" i="44"/>
  <c r="R78" i="44"/>
  <c r="S78" i="44"/>
  <c r="T78" i="44"/>
  <c r="J79" i="44"/>
  <c r="K79" i="44" s="1"/>
  <c r="Q79" i="44"/>
  <c r="R79" i="44"/>
  <c r="S79" i="44"/>
  <c r="T79" i="44"/>
  <c r="J80" i="44"/>
  <c r="K80" i="44" s="1"/>
  <c r="Q80" i="44"/>
  <c r="R80" i="44"/>
  <c r="S80" i="44"/>
  <c r="T80" i="44"/>
  <c r="J81" i="44"/>
  <c r="K81" i="44" s="1"/>
  <c r="Q81" i="44"/>
  <c r="R81" i="44"/>
  <c r="S81" i="44"/>
  <c r="T81" i="44"/>
  <c r="J82" i="44"/>
  <c r="K82" i="44" s="1"/>
  <c r="Q82" i="44"/>
  <c r="R82" i="44"/>
  <c r="S82" i="44"/>
  <c r="T82" i="44"/>
  <c r="J83" i="44"/>
  <c r="K83" i="44" s="1"/>
  <c r="Q83" i="44"/>
  <c r="R83" i="44"/>
  <c r="S83" i="44"/>
  <c r="T83" i="44"/>
  <c r="J84" i="44"/>
  <c r="K84" i="44" s="1"/>
  <c r="Q84" i="44"/>
  <c r="R84" i="44"/>
  <c r="S84" i="44"/>
  <c r="T84" i="44"/>
  <c r="J85" i="44"/>
  <c r="K85" i="44" s="1"/>
  <c r="Q85" i="44"/>
  <c r="R85" i="44"/>
  <c r="S85" i="44"/>
  <c r="T85" i="44"/>
  <c r="J86" i="44"/>
  <c r="K86" i="44" s="1"/>
  <c r="Q86" i="44"/>
  <c r="R86" i="44"/>
  <c r="S86" i="44"/>
  <c r="T86" i="44"/>
  <c r="J87" i="44"/>
  <c r="K87" i="44" s="1"/>
  <c r="Q87" i="44"/>
  <c r="R87" i="44"/>
  <c r="S87" i="44"/>
  <c r="T87" i="44"/>
  <c r="J88" i="44"/>
  <c r="K88" i="44" s="1"/>
  <c r="Q88" i="44"/>
  <c r="R88" i="44"/>
  <c r="S88" i="44"/>
  <c r="T88" i="44"/>
  <c r="J89" i="44"/>
  <c r="K89" i="44" s="1"/>
  <c r="Q89" i="44"/>
  <c r="R89" i="44"/>
  <c r="S89" i="44"/>
  <c r="T89" i="44"/>
  <c r="J90" i="44"/>
  <c r="K90" i="44" s="1"/>
  <c r="Q90" i="44"/>
  <c r="R90" i="44"/>
  <c r="S90" i="44"/>
  <c r="T90" i="44"/>
  <c r="J91" i="44"/>
  <c r="K91" i="44" s="1"/>
  <c r="Q91" i="44"/>
  <c r="R91" i="44"/>
  <c r="S91" i="44"/>
  <c r="T91" i="44"/>
  <c r="J92" i="44"/>
  <c r="K92" i="44" s="1"/>
  <c r="Q92" i="44"/>
  <c r="R92" i="44"/>
  <c r="S92" i="44"/>
  <c r="T92" i="44"/>
  <c r="J93" i="44"/>
  <c r="K93" i="44" s="1"/>
  <c r="Q93" i="44"/>
  <c r="R93" i="44"/>
  <c r="S93" i="44"/>
  <c r="T93" i="44"/>
  <c r="J94" i="44"/>
  <c r="K94" i="44" s="1"/>
  <c r="Q94" i="44"/>
  <c r="R94" i="44"/>
  <c r="S94" i="44"/>
  <c r="T94" i="44"/>
  <c r="J95" i="44"/>
  <c r="K95" i="44" s="1"/>
  <c r="Q95" i="44"/>
  <c r="R95" i="44"/>
  <c r="S95" i="44"/>
  <c r="T95" i="44"/>
  <c r="J96" i="44"/>
  <c r="K96" i="44" s="1"/>
  <c r="Q96" i="44"/>
  <c r="R96" i="44"/>
  <c r="S96" i="44"/>
  <c r="T96" i="44"/>
  <c r="J97" i="44"/>
  <c r="K97" i="44" s="1"/>
  <c r="Q97" i="44"/>
  <c r="R97" i="44"/>
  <c r="S97" i="44"/>
  <c r="T97" i="44"/>
  <c r="J98" i="44"/>
  <c r="K98" i="44" s="1"/>
  <c r="Q98" i="44"/>
  <c r="R98" i="44"/>
  <c r="S98" i="44"/>
  <c r="T98" i="44"/>
  <c r="J99" i="44"/>
  <c r="K99" i="44" s="1"/>
  <c r="Q99" i="44"/>
  <c r="R99" i="44"/>
  <c r="S99" i="44"/>
  <c r="T99" i="44"/>
  <c r="J100" i="44"/>
  <c r="K100" i="44" s="1"/>
  <c r="Q100" i="44"/>
  <c r="R100" i="44"/>
  <c r="S100" i="44"/>
  <c r="T100" i="44"/>
  <c r="J101" i="44"/>
  <c r="K101" i="44" s="1"/>
  <c r="Q101" i="44"/>
  <c r="R101" i="44"/>
  <c r="S101" i="44"/>
  <c r="T101" i="44"/>
  <c r="J102" i="44"/>
  <c r="K102" i="44" s="1"/>
  <c r="Q102" i="44"/>
  <c r="R102" i="44"/>
  <c r="S102" i="44"/>
  <c r="T102" i="44"/>
  <c r="J103" i="44"/>
  <c r="K103" i="44" s="1"/>
  <c r="Q103" i="44"/>
  <c r="R103" i="44"/>
  <c r="S103" i="44"/>
  <c r="T103" i="44"/>
  <c r="J104" i="44"/>
  <c r="K104" i="44" s="1"/>
  <c r="Q104" i="44"/>
  <c r="R104" i="44"/>
  <c r="S104" i="44"/>
  <c r="T104" i="44"/>
  <c r="J105" i="44"/>
  <c r="K105" i="44" s="1"/>
  <c r="Q105" i="44"/>
  <c r="R105" i="44"/>
  <c r="S105" i="44"/>
  <c r="T105" i="44"/>
  <c r="J106" i="44"/>
  <c r="K106" i="44" s="1"/>
  <c r="Q106" i="44"/>
  <c r="R106" i="44"/>
  <c r="S106" i="44"/>
  <c r="T106" i="44"/>
  <c r="J107" i="44"/>
  <c r="K107" i="44" s="1"/>
  <c r="Q107" i="44"/>
  <c r="R107" i="44"/>
  <c r="S107" i="44"/>
  <c r="T107" i="44"/>
  <c r="J108" i="44"/>
  <c r="K108" i="44" s="1"/>
  <c r="Q108" i="44"/>
  <c r="R108" i="44"/>
  <c r="S108" i="44"/>
  <c r="T108" i="44"/>
  <c r="J109" i="44"/>
  <c r="K109" i="44"/>
  <c r="Q109" i="44"/>
  <c r="R109" i="44"/>
  <c r="S109" i="44"/>
  <c r="T109" i="44"/>
  <c r="J110" i="44"/>
  <c r="K110" i="44" s="1"/>
  <c r="Q110" i="44"/>
  <c r="R110" i="44"/>
  <c r="S110" i="44"/>
  <c r="T110" i="44"/>
  <c r="J111" i="44"/>
  <c r="K111" i="44" s="1"/>
  <c r="Q111" i="44"/>
  <c r="R111" i="44"/>
  <c r="S111" i="44"/>
  <c r="T111" i="44"/>
  <c r="J112" i="44"/>
  <c r="K112" i="44" s="1"/>
  <c r="Q112" i="44"/>
  <c r="R112" i="44"/>
  <c r="S112" i="44"/>
  <c r="T112" i="44"/>
  <c r="J113" i="44"/>
  <c r="K113" i="44" s="1"/>
  <c r="Q113" i="44"/>
  <c r="R113" i="44"/>
  <c r="S113" i="44"/>
  <c r="T113" i="44"/>
  <c r="J114" i="44"/>
  <c r="K114" i="44" s="1"/>
  <c r="Q114" i="44"/>
  <c r="R114" i="44"/>
  <c r="S114" i="44"/>
  <c r="T114" i="44"/>
  <c r="J115" i="44"/>
  <c r="K115" i="44" s="1"/>
  <c r="Q115" i="44"/>
  <c r="R115" i="44"/>
  <c r="S115" i="44"/>
  <c r="T115" i="44"/>
  <c r="J116" i="44"/>
  <c r="K116" i="44" s="1"/>
  <c r="Q116" i="44"/>
  <c r="R116" i="44"/>
  <c r="S116" i="44"/>
  <c r="T116" i="44"/>
  <c r="J117" i="44"/>
  <c r="K117" i="44" s="1"/>
  <c r="Q117" i="44"/>
  <c r="R117" i="44"/>
  <c r="S117" i="44"/>
  <c r="T117" i="44"/>
  <c r="J118" i="44"/>
  <c r="K118" i="44" s="1"/>
  <c r="Q118" i="44"/>
  <c r="R118" i="44"/>
  <c r="S118" i="44"/>
  <c r="T118" i="44"/>
  <c r="J119" i="44"/>
  <c r="K119" i="44" s="1"/>
  <c r="Q119" i="44"/>
  <c r="R119" i="44"/>
  <c r="S119" i="44"/>
  <c r="T119" i="44"/>
  <c r="J120" i="44"/>
  <c r="K120" i="44" s="1"/>
  <c r="Q120" i="44"/>
  <c r="R120" i="44"/>
  <c r="S120" i="44"/>
  <c r="T120" i="44"/>
  <c r="J121" i="44"/>
  <c r="K121" i="44" s="1"/>
  <c r="Q121" i="44"/>
  <c r="R121" i="44"/>
  <c r="S121" i="44"/>
  <c r="T121" i="44"/>
  <c r="J122" i="44"/>
  <c r="K122" i="44" s="1"/>
  <c r="Q122" i="44"/>
  <c r="R122" i="44"/>
  <c r="S122" i="44"/>
  <c r="T122" i="44"/>
  <c r="J123" i="44"/>
  <c r="K123" i="44" s="1"/>
  <c r="Q123" i="44"/>
  <c r="R123" i="44"/>
  <c r="S123" i="44"/>
  <c r="T123" i="44"/>
  <c r="J124" i="44"/>
  <c r="K124" i="44" s="1"/>
  <c r="Q124" i="44"/>
  <c r="R124" i="44"/>
  <c r="S124" i="44"/>
  <c r="T124" i="44"/>
  <c r="J125" i="44"/>
  <c r="K125" i="44" s="1"/>
  <c r="Q125" i="44"/>
  <c r="R125" i="44"/>
  <c r="S125" i="44"/>
  <c r="T125" i="44"/>
  <c r="J126" i="44"/>
  <c r="K126" i="44" s="1"/>
  <c r="Q126" i="44"/>
  <c r="R126" i="44"/>
  <c r="S126" i="44"/>
  <c r="T126" i="44"/>
  <c r="J127" i="44"/>
  <c r="K127" i="44" s="1"/>
  <c r="Q127" i="44"/>
  <c r="R127" i="44"/>
  <c r="S127" i="44"/>
  <c r="T127" i="44"/>
  <c r="J128" i="44"/>
  <c r="K128" i="44" s="1"/>
  <c r="Q128" i="44"/>
  <c r="R128" i="44"/>
  <c r="S128" i="44"/>
  <c r="T128" i="44"/>
  <c r="J129" i="44"/>
  <c r="K129" i="44" s="1"/>
  <c r="Q129" i="44"/>
  <c r="R129" i="44"/>
  <c r="S129" i="44"/>
  <c r="T129" i="44"/>
  <c r="J130" i="44"/>
  <c r="K130" i="44" s="1"/>
  <c r="Q130" i="44"/>
  <c r="R130" i="44"/>
  <c r="S130" i="44"/>
  <c r="T130" i="44"/>
  <c r="J131" i="44"/>
  <c r="K131" i="44" s="1"/>
  <c r="Q131" i="44"/>
  <c r="R131" i="44"/>
  <c r="S131" i="44"/>
  <c r="T131" i="44"/>
  <c r="J132" i="44"/>
  <c r="K132" i="44" s="1"/>
  <c r="Q132" i="44"/>
  <c r="R132" i="44"/>
  <c r="S132" i="44"/>
  <c r="T132" i="44"/>
  <c r="J133" i="44"/>
  <c r="K133" i="44" s="1"/>
  <c r="Q133" i="44"/>
  <c r="R133" i="44"/>
  <c r="S133" i="44"/>
  <c r="T133" i="44"/>
  <c r="J134" i="44"/>
  <c r="K134" i="44" s="1"/>
  <c r="Q134" i="44"/>
  <c r="R134" i="44"/>
  <c r="S134" i="44"/>
  <c r="T134" i="44"/>
  <c r="J135" i="44"/>
  <c r="K135" i="44" s="1"/>
  <c r="Q135" i="44"/>
  <c r="R135" i="44"/>
  <c r="S135" i="44"/>
  <c r="T135" i="44"/>
  <c r="J136" i="44"/>
  <c r="K136" i="44" s="1"/>
  <c r="Q136" i="44"/>
  <c r="R136" i="44"/>
  <c r="S136" i="44"/>
  <c r="T136" i="44"/>
  <c r="J137" i="44"/>
  <c r="K137" i="44" s="1"/>
  <c r="Q137" i="44"/>
  <c r="R137" i="44"/>
  <c r="S137" i="44"/>
  <c r="T137" i="44"/>
  <c r="J138" i="44"/>
  <c r="K138" i="44" s="1"/>
  <c r="Q138" i="44"/>
  <c r="R138" i="44"/>
  <c r="S138" i="44"/>
  <c r="T138" i="44"/>
  <c r="J139" i="44"/>
  <c r="K139" i="44" s="1"/>
  <c r="Q139" i="44"/>
  <c r="R139" i="44"/>
  <c r="S139" i="44"/>
  <c r="T139" i="44"/>
  <c r="J140" i="44"/>
  <c r="K140" i="44" s="1"/>
  <c r="Q140" i="44"/>
  <c r="R140" i="44"/>
  <c r="S140" i="44"/>
  <c r="T140" i="44"/>
  <c r="J141" i="44"/>
  <c r="K141" i="44"/>
  <c r="Q141" i="44"/>
  <c r="R141" i="44"/>
  <c r="S141" i="44"/>
  <c r="T141" i="44"/>
  <c r="J142" i="44"/>
  <c r="K142" i="44" s="1"/>
  <c r="Q142" i="44"/>
  <c r="R142" i="44"/>
  <c r="S142" i="44"/>
  <c r="T142" i="44"/>
  <c r="J143" i="44"/>
  <c r="K143" i="44" s="1"/>
  <c r="Q143" i="44"/>
  <c r="R143" i="44"/>
  <c r="S143" i="44"/>
  <c r="T143" i="44"/>
  <c r="J144" i="44"/>
  <c r="K144" i="44" s="1"/>
  <c r="Q144" i="44"/>
  <c r="R144" i="44"/>
  <c r="S144" i="44"/>
  <c r="T144" i="44"/>
  <c r="J145" i="44"/>
  <c r="K145" i="44" s="1"/>
  <c r="Q145" i="44"/>
  <c r="R145" i="44"/>
  <c r="S145" i="44"/>
  <c r="T145" i="44"/>
  <c r="J146" i="44"/>
  <c r="K146" i="44" s="1"/>
  <c r="Q146" i="44"/>
  <c r="R146" i="44"/>
  <c r="S146" i="44"/>
  <c r="T146" i="44"/>
  <c r="J147" i="44"/>
  <c r="K147" i="44" s="1"/>
  <c r="Q147" i="44"/>
  <c r="R147" i="44"/>
  <c r="S147" i="44"/>
  <c r="T147" i="44"/>
  <c r="J148" i="44"/>
  <c r="K148" i="44" s="1"/>
  <c r="Q148" i="44"/>
  <c r="R148" i="44"/>
  <c r="S148" i="44"/>
  <c r="T148" i="44"/>
  <c r="J149" i="44"/>
  <c r="K149" i="44" s="1"/>
  <c r="Q149" i="44"/>
  <c r="R149" i="44"/>
  <c r="S149" i="44"/>
  <c r="T149" i="44"/>
  <c r="J150" i="44"/>
  <c r="K150" i="44" s="1"/>
  <c r="Q150" i="44"/>
  <c r="R150" i="44"/>
  <c r="S150" i="44"/>
  <c r="T150" i="44"/>
  <c r="J151" i="44"/>
  <c r="K151" i="44" s="1"/>
  <c r="Q151" i="44"/>
  <c r="R151" i="44"/>
  <c r="S151" i="44"/>
  <c r="T151" i="44"/>
  <c r="J152" i="44"/>
  <c r="K152" i="44" s="1"/>
  <c r="Q152" i="44"/>
  <c r="R152" i="44"/>
  <c r="S152" i="44"/>
  <c r="T152" i="44"/>
  <c r="J153" i="44"/>
  <c r="K153" i="44" s="1"/>
  <c r="Q153" i="44"/>
  <c r="R153" i="44"/>
  <c r="S153" i="44"/>
  <c r="T153" i="44"/>
  <c r="J154" i="44"/>
  <c r="K154" i="44" s="1"/>
  <c r="Q154" i="44"/>
  <c r="R154" i="44"/>
  <c r="S154" i="44"/>
  <c r="T154" i="44"/>
  <c r="J155" i="44"/>
  <c r="K155" i="44" s="1"/>
  <c r="Q155" i="44"/>
  <c r="R155" i="44"/>
  <c r="S155" i="44"/>
  <c r="T155" i="44"/>
  <c r="J156" i="44"/>
  <c r="K156" i="44" s="1"/>
  <c r="Q156" i="44"/>
  <c r="R156" i="44"/>
  <c r="S156" i="44"/>
  <c r="T156" i="44"/>
  <c r="J157" i="44"/>
  <c r="K157" i="44"/>
  <c r="Q157" i="44"/>
  <c r="R157" i="44"/>
  <c r="S157" i="44"/>
  <c r="T157" i="44"/>
  <c r="J158" i="44"/>
  <c r="K158" i="44" s="1"/>
  <c r="Q158" i="44"/>
  <c r="R158" i="44"/>
  <c r="S158" i="44"/>
  <c r="T158" i="44"/>
  <c r="J159" i="44"/>
  <c r="K159" i="44" s="1"/>
  <c r="Q159" i="44"/>
  <c r="R159" i="44"/>
  <c r="S159" i="44"/>
  <c r="T159" i="44"/>
  <c r="J160" i="44"/>
  <c r="K160" i="44" s="1"/>
  <c r="Q160" i="44"/>
  <c r="R160" i="44"/>
  <c r="S160" i="44"/>
  <c r="T160" i="44"/>
  <c r="J161" i="44"/>
  <c r="K161" i="44" s="1"/>
  <c r="Q161" i="44"/>
  <c r="R161" i="44"/>
  <c r="S161" i="44"/>
  <c r="T161" i="44"/>
  <c r="J162" i="44"/>
  <c r="K162" i="44" s="1"/>
  <c r="Q162" i="44"/>
  <c r="R162" i="44"/>
  <c r="S162" i="44"/>
  <c r="T162" i="44"/>
  <c r="J163" i="44"/>
  <c r="K163" i="44" s="1"/>
  <c r="Q163" i="44"/>
  <c r="R163" i="44"/>
  <c r="S163" i="44"/>
  <c r="T163" i="44"/>
  <c r="J164" i="44"/>
  <c r="K164" i="44" s="1"/>
  <c r="Q164" i="44"/>
  <c r="R164" i="44"/>
  <c r="S164" i="44"/>
  <c r="T164" i="44"/>
  <c r="J165" i="44"/>
  <c r="K165" i="44" s="1"/>
  <c r="Q165" i="44"/>
  <c r="R165" i="44"/>
  <c r="S165" i="44"/>
  <c r="T165" i="44"/>
  <c r="J166" i="44"/>
  <c r="K166" i="44" s="1"/>
  <c r="Q166" i="44"/>
  <c r="R166" i="44"/>
  <c r="S166" i="44"/>
  <c r="T166" i="44"/>
  <c r="J167" i="44"/>
  <c r="K167" i="44" s="1"/>
  <c r="Q167" i="44"/>
  <c r="R167" i="44"/>
  <c r="S167" i="44"/>
  <c r="T167" i="44"/>
  <c r="J168" i="44"/>
  <c r="K168" i="44" s="1"/>
  <c r="Q168" i="44"/>
  <c r="R168" i="44"/>
  <c r="S168" i="44"/>
  <c r="T168" i="44"/>
  <c r="J169" i="44"/>
  <c r="K169" i="44" s="1"/>
  <c r="Q169" i="44"/>
  <c r="R169" i="44"/>
  <c r="S169" i="44"/>
  <c r="T169" i="44"/>
  <c r="J170" i="44"/>
  <c r="K170" i="44" s="1"/>
  <c r="Q170" i="44"/>
  <c r="R170" i="44"/>
  <c r="S170" i="44"/>
  <c r="T170" i="44"/>
  <c r="J171" i="44"/>
  <c r="K171" i="44" s="1"/>
  <c r="Q171" i="44"/>
  <c r="R171" i="44"/>
  <c r="S171" i="44"/>
  <c r="T171" i="44"/>
  <c r="J172" i="44"/>
  <c r="K172" i="44" s="1"/>
  <c r="Q172" i="44"/>
  <c r="R172" i="44"/>
  <c r="S172" i="44"/>
  <c r="T172" i="44"/>
  <c r="J173" i="44"/>
  <c r="K173" i="44"/>
  <c r="Q173" i="44"/>
  <c r="R173" i="44"/>
  <c r="S173" i="44"/>
  <c r="T173" i="44"/>
  <c r="J174" i="44"/>
  <c r="K174" i="44" s="1"/>
  <c r="Q174" i="44"/>
  <c r="R174" i="44"/>
  <c r="S174" i="44"/>
  <c r="T174" i="44"/>
  <c r="J175" i="44"/>
  <c r="K175" i="44" s="1"/>
  <c r="Q175" i="44"/>
  <c r="R175" i="44"/>
  <c r="S175" i="44"/>
  <c r="T175" i="44"/>
  <c r="J176" i="44"/>
  <c r="K176" i="44" s="1"/>
  <c r="Q176" i="44"/>
  <c r="R176" i="44"/>
  <c r="S176" i="44"/>
  <c r="T176" i="44"/>
  <c r="J177" i="44"/>
  <c r="K177" i="44" s="1"/>
  <c r="Q177" i="44"/>
  <c r="R177" i="44"/>
  <c r="S177" i="44"/>
  <c r="T177" i="44"/>
  <c r="J178" i="44"/>
  <c r="K178" i="44" s="1"/>
  <c r="Q178" i="44"/>
  <c r="R178" i="44"/>
  <c r="S178" i="44"/>
  <c r="T178" i="44"/>
  <c r="J179" i="44"/>
  <c r="K179" i="44" s="1"/>
  <c r="Q179" i="44"/>
  <c r="R179" i="44"/>
  <c r="S179" i="44"/>
  <c r="T179" i="44"/>
  <c r="J180" i="44"/>
  <c r="K180" i="44" s="1"/>
  <c r="Q180" i="44"/>
  <c r="R180" i="44"/>
  <c r="S180" i="44"/>
  <c r="T180" i="44"/>
  <c r="J181" i="44"/>
  <c r="K181" i="44" s="1"/>
  <c r="Q181" i="44"/>
  <c r="R181" i="44"/>
  <c r="S181" i="44"/>
  <c r="T181" i="44"/>
  <c r="J182" i="44"/>
  <c r="K182" i="44" s="1"/>
  <c r="Q182" i="44"/>
  <c r="R182" i="44"/>
  <c r="S182" i="44"/>
  <c r="T182" i="44"/>
  <c r="J183" i="44"/>
  <c r="K183" i="44" s="1"/>
  <c r="Q183" i="44"/>
  <c r="R183" i="44"/>
  <c r="S183" i="44"/>
  <c r="T183" i="44"/>
  <c r="J184" i="44"/>
  <c r="K184" i="44" s="1"/>
  <c r="Q184" i="44"/>
  <c r="R184" i="44"/>
  <c r="S184" i="44"/>
  <c r="T184" i="44"/>
  <c r="J185" i="44"/>
  <c r="K185" i="44" s="1"/>
  <c r="Q185" i="44"/>
  <c r="R185" i="44"/>
  <c r="S185" i="44"/>
  <c r="T185" i="44"/>
  <c r="J186" i="44"/>
  <c r="K186" i="44" s="1"/>
  <c r="Q186" i="44"/>
  <c r="R186" i="44"/>
  <c r="S186" i="44"/>
  <c r="T186" i="44"/>
  <c r="J187" i="44"/>
  <c r="K187" i="44" s="1"/>
  <c r="Q187" i="44"/>
  <c r="R187" i="44"/>
  <c r="S187" i="44"/>
  <c r="T187" i="44"/>
  <c r="J188" i="44"/>
  <c r="K188" i="44" s="1"/>
  <c r="Q188" i="44"/>
  <c r="R188" i="44"/>
  <c r="S188" i="44"/>
  <c r="T188" i="44"/>
  <c r="J189" i="44"/>
  <c r="K189" i="44" s="1"/>
  <c r="Q189" i="44"/>
  <c r="R189" i="44"/>
  <c r="S189" i="44"/>
  <c r="T189" i="44"/>
  <c r="J190" i="44"/>
  <c r="K190" i="44" s="1"/>
  <c r="Q190" i="44"/>
  <c r="R190" i="44"/>
  <c r="S190" i="44"/>
  <c r="T190" i="44"/>
  <c r="J191" i="44"/>
  <c r="K191" i="44"/>
  <c r="Q191" i="44"/>
  <c r="R191" i="44"/>
  <c r="S191" i="44"/>
  <c r="T191" i="44"/>
  <c r="J192" i="44"/>
  <c r="K192" i="44"/>
  <c r="Q192" i="44"/>
  <c r="R192" i="44"/>
  <c r="S192" i="44"/>
  <c r="T192" i="44"/>
  <c r="J193" i="44"/>
  <c r="K193" i="44"/>
  <c r="Q193" i="44"/>
  <c r="R193" i="44"/>
  <c r="S193" i="44"/>
  <c r="T193" i="44"/>
  <c r="J194" i="44"/>
  <c r="K194" i="44" s="1"/>
  <c r="Q194" i="44"/>
  <c r="R194" i="44"/>
  <c r="S194" i="44"/>
  <c r="T194" i="44"/>
  <c r="J195" i="44"/>
  <c r="K195" i="44" s="1"/>
  <c r="Q195" i="44"/>
  <c r="R195" i="44"/>
  <c r="S195" i="44"/>
  <c r="T195" i="44"/>
  <c r="J196" i="44"/>
  <c r="K196" i="44" s="1"/>
  <c r="Q196" i="44"/>
  <c r="R196" i="44"/>
  <c r="S196" i="44"/>
  <c r="T196" i="44"/>
  <c r="J197" i="44"/>
  <c r="K197" i="44" s="1"/>
  <c r="Q197" i="44"/>
  <c r="R197" i="44"/>
  <c r="S197" i="44"/>
  <c r="T197" i="44"/>
  <c r="J198" i="44"/>
  <c r="K198" i="44" s="1"/>
  <c r="Q198" i="44"/>
  <c r="R198" i="44"/>
  <c r="S198" i="44"/>
  <c r="T198" i="44"/>
  <c r="J199" i="44"/>
  <c r="K199" i="44" s="1"/>
  <c r="Q199" i="44"/>
  <c r="R199" i="44"/>
  <c r="S199" i="44"/>
  <c r="T199" i="44"/>
  <c r="J200" i="44"/>
  <c r="K200" i="44" s="1"/>
  <c r="Q200" i="44"/>
  <c r="R200" i="44"/>
  <c r="S200" i="44"/>
  <c r="T200" i="44"/>
  <c r="J201" i="44"/>
  <c r="K201" i="44" s="1"/>
  <c r="Q201" i="44"/>
  <c r="R201" i="44"/>
  <c r="S201" i="44"/>
  <c r="T201" i="44"/>
  <c r="J202" i="44"/>
  <c r="K202" i="44" s="1"/>
  <c r="Q202" i="44"/>
  <c r="R202" i="44"/>
  <c r="S202" i="44"/>
  <c r="T202" i="44"/>
  <c r="J203" i="44"/>
  <c r="K203" i="44" s="1"/>
  <c r="Q203" i="44"/>
  <c r="R203" i="44"/>
  <c r="S203" i="44"/>
  <c r="T203" i="44"/>
  <c r="J64" i="45"/>
  <c r="K64" i="45" s="1"/>
  <c r="Q64" i="45"/>
  <c r="R64" i="45"/>
  <c r="S64" i="45"/>
  <c r="T64" i="45"/>
  <c r="J65" i="45"/>
  <c r="K65" i="45" s="1"/>
  <c r="Q65" i="45"/>
  <c r="R65" i="45"/>
  <c r="S65" i="45"/>
  <c r="T65" i="45"/>
  <c r="J66" i="45"/>
  <c r="K66" i="45"/>
  <c r="Q66" i="45"/>
  <c r="R66" i="45"/>
  <c r="S66" i="45"/>
  <c r="T66" i="45"/>
  <c r="J67" i="45"/>
  <c r="K67" i="45"/>
  <c r="Q67" i="45"/>
  <c r="R67" i="45"/>
  <c r="S67" i="45"/>
  <c r="T67" i="45"/>
  <c r="J68" i="45"/>
  <c r="K68" i="45"/>
  <c r="Q68" i="45"/>
  <c r="R68" i="45"/>
  <c r="S68" i="45"/>
  <c r="T68" i="45"/>
  <c r="J69" i="45"/>
  <c r="K69" i="45" s="1"/>
  <c r="Q69" i="45"/>
  <c r="R69" i="45"/>
  <c r="S69" i="45"/>
  <c r="T69" i="45"/>
  <c r="J70" i="45"/>
  <c r="K70" i="45" s="1"/>
  <c r="Q70" i="45"/>
  <c r="R70" i="45"/>
  <c r="S70" i="45"/>
  <c r="T70" i="45"/>
  <c r="J71" i="45"/>
  <c r="K71" i="45" s="1"/>
  <c r="Q71" i="45"/>
  <c r="R71" i="45"/>
  <c r="S71" i="45"/>
  <c r="T71" i="45"/>
  <c r="J72" i="45"/>
  <c r="K72" i="45" s="1"/>
  <c r="Q72" i="45"/>
  <c r="R72" i="45"/>
  <c r="S72" i="45"/>
  <c r="T72" i="45"/>
  <c r="J73" i="45"/>
  <c r="K73" i="45" s="1"/>
  <c r="Q73" i="45"/>
  <c r="R73" i="45"/>
  <c r="S73" i="45"/>
  <c r="T73" i="45"/>
  <c r="J74" i="45"/>
  <c r="K74" i="45" s="1"/>
  <c r="Q74" i="45"/>
  <c r="R74" i="45"/>
  <c r="S74" i="45"/>
  <c r="T74" i="45"/>
  <c r="J75" i="45"/>
  <c r="K75" i="45" s="1"/>
  <c r="Q75" i="45"/>
  <c r="R75" i="45"/>
  <c r="S75" i="45"/>
  <c r="T75" i="45"/>
  <c r="J76" i="45"/>
  <c r="K76" i="45" s="1"/>
  <c r="Q76" i="45"/>
  <c r="R76" i="45"/>
  <c r="S76" i="45"/>
  <c r="T76" i="45"/>
  <c r="J77" i="45"/>
  <c r="K77" i="45" s="1"/>
  <c r="Q77" i="45"/>
  <c r="R77" i="45"/>
  <c r="S77" i="45"/>
  <c r="T77" i="45"/>
  <c r="J78" i="45"/>
  <c r="K78" i="45" s="1"/>
  <c r="Q78" i="45"/>
  <c r="R78" i="45"/>
  <c r="S78" i="45"/>
  <c r="T78" i="45"/>
  <c r="J79" i="45"/>
  <c r="K79" i="45" s="1"/>
  <c r="Q79" i="45"/>
  <c r="R79" i="45"/>
  <c r="S79" i="45"/>
  <c r="T79" i="45"/>
  <c r="J80" i="45"/>
  <c r="K80" i="45" s="1"/>
  <c r="Q80" i="45"/>
  <c r="R80" i="45"/>
  <c r="S80" i="45"/>
  <c r="T80" i="45"/>
  <c r="J81" i="45"/>
  <c r="K81" i="45" s="1"/>
  <c r="Q81" i="45"/>
  <c r="R81" i="45"/>
  <c r="S81" i="45"/>
  <c r="T81" i="45"/>
  <c r="J82" i="45"/>
  <c r="K82" i="45" s="1"/>
  <c r="Q82" i="45"/>
  <c r="R82" i="45"/>
  <c r="S82" i="45"/>
  <c r="T82" i="45"/>
  <c r="J83" i="45"/>
  <c r="K83" i="45" s="1"/>
  <c r="Q83" i="45"/>
  <c r="R83" i="45"/>
  <c r="S83" i="45"/>
  <c r="T83" i="45"/>
  <c r="J84" i="45"/>
  <c r="K84" i="45" s="1"/>
  <c r="Q84" i="45"/>
  <c r="R84" i="45"/>
  <c r="S84" i="45"/>
  <c r="T84" i="45"/>
  <c r="J85" i="45"/>
  <c r="K85" i="45" s="1"/>
  <c r="Q85" i="45"/>
  <c r="R85" i="45"/>
  <c r="S85" i="45"/>
  <c r="T85" i="45"/>
  <c r="J86" i="45"/>
  <c r="K86" i="45" s="1"/>
  <c r="Q86" i="45"/>
  <c r="R86" i="45"/>
  <c r="S86" i="45"/>
  <c r="T86" i="45"/>
  <c r="J87" i="45"/>
  <c r="K87" i="45" s="1"/>
  <c r="Q87" i="45"/>
  <c r="R87" i="45"/>
  <c r="S87" i="45"/>
  <c r="T87" i="45"/>
  <c r="J88" i="45"/>
  <c r="K88" i="45" s="1"/>
  <c r="Q88" i="45"/>
  <c r="R88" i="45"/>
  <c r="S88" i="45"/>
  <c r="T88" i="45"/>
  <c r="J89" i="45"/>
  <c r="K89" i="45" s="1"/>
  <c r="Q89" i="45"/>
  <c r="R89" i="45"/>
  <c r="S89" i="45"/>
  <c r="T89" i="45"/>
  <c r="J90" i="45"/>
  <c r="K90" i="45" s="1"/>
  <c r="Q90" i="45"/>
  <c r="R90" i="45"/>
  <c r="S90" i="45"/>
  <c r="T90" i="45"/>
  <c r="J91" i="45"/>
  <c r="K91" i="45" s="1"/>
  <c r="Q91" i="45"/>
  <c r="R91" i="45"/>
  <c r="S91" i="45"/>
  <c r="T91" i="45"/>
  <c r="J92" i="45"/>
  <c r="K92" i="45" s="1"/>
  <c r="Q92" i="45"/>
  <c r="R92" i="45"/>
  <c r="S92" i="45"/>
  <c r="T92" i="45"/>
  <c r="J93" i="45"/>
  <c r="K93" i="45" s="1"/>
  <c r="Q93" i="45"/>
  <c r="R93" i="45"/>
  <c r="S93" i="45"/>
  <c r="T93" i="45"/>
  <c r="J94" i="45"/>
  <c r="K94" i="45" s="1"/>
  <c r="Q94" i="45"/>
  <c r="R94" i="45"/>
  <c r="S94" i="45"/>
  <c r="T94" i="45"/>
  <c r="J95" i="45"/>
  <c r="K95" i="45" s="1"/>
  <c r="Q95" i="45"/>
  <c r="R95" i="45"/>
  <c r="S95" i="45"/>
  <c r="T95" i="45"/>
  <c r="J96" i="45"/>
  <c r="K96" i="45"/>
  <c r="Q96" i="45"/>
  <c r="R96" i="45"/>
  <c r="S96" i="45"/>
  <c r="T96" i="45"/>
  <c r="J97" i="45"/>
  <c r="K97" i="45"/>
  <c r="Q97" i="45"/>
  <c r="R97" i="45"/>
  <c r="S97" i="45"/>
  <c r="T97" i="45"/>
  <c r="J98" i="45"/>
  <c r="K98" i="45"/>
  <c r="Q98" i="45"/>
  <c r="R98" i="45"/>
  <c r="S98" i="45"/>
  <c r="T98" i="45"/>
  <c r="J99" i="45"/>
  <c r="K99" i="45" s="1"/>
  <c r="Q99" i="45"/>
  <c r="R99" i="45"/>
  <c r="S99" i="45"/>
  <c r="T99" i="45"/>
  <c r="J100" i="45"/>
  <c r="K100" i="45" s="1"/>
  <c r="Q100" i="45"/>
  <c r="R100" i="45"/>
  <c r="S100" i="45"/>
  <c r="T100" i="45"/>
  <c r="J101" i="45"/>
  <c r="K101" i="45" s="1"/>
  <c r="Q101" i="45"/>
  <c r="R101" i="45"/>
  <c r="S101" i="45"/>
  <c r="T101" i="45"/>
  <c r="J102" i="45"/>
  <c r="K102" i="45" s="1"/>
  <c r="Q102" i="45"/>
  <c r="R102" i="45"/>
  <c r="S102" i="45"/>
  <c r="T102" i="45"/>
  <c r="J103" i="45"/>
  <c r="K103" i="45" s="1"/>
  <c r="Q103" i="45"/>
  <c r="R103" i="45"/>
  <c r="S103" i="45"/>
  <c r="T103" i="45"/>
  <c r="J104" i="45"/>
  <c r="K104" i="45" s="1"/>
  <c r="Q104" i="45"/>
  <c r="R104" i="45"/>
  <c r="S104" i="45"/>
  <c r="T104" i="45"/>
  <c r="J105" i="45"/>
  <c r="K105" i="45" s="1"/>
  <c r="Q105" i="45"/>
  <c r="R105" i="45"/>
  <c r="S105" i="45"/>
  <c r="T105" i="45"/>
  <c r="J106" i="45"/>
  <c r="K106" i="45" s="1"/>
  <c r="Q106" i="45"/>
  <c r="R106" i="45"/>
  <c r="S106" i="45"/>
  <c r="T106" i="45"/>
  <c r="J107" i="45"/>
  <c r="K107" i="45" s="1"/>
  <c r="Q107" i="45"/>
  <c r="R107" i="45"/>
  <c r="S107" i="45"/>
  <c r="T107" i="45"/>
  <c r="J108" i="45"/>
  <c r="K108" i="45" s="1"/>
  <c r="Q108" i="45"/>
  <c r="R108" i="45"/>
  <c r="S108" i="45"/>
  <c r="T108" i="45"/>
  <c r="J109" i="45"/>
  <c r="K109" i="45" s="1"/>
  <c r="Q109" i="45"/>
  <c r="R109" i="45"/>
  <c r="S109" i="45"/>
  <c r="T109" i="45"/>
  <c r="J110" i="45"/>
  <c r="K110" i="45" s="1"/>
  <c r="Q110" i="45"/>
  <c r="R110" i="45"/>
  <c r="S110" i="45"/>
  <c r="T110" i="45"/>
  <c r="J111" i="45"/>
  <c r="K111" i="45" s="1"/>
  <c r="Q111" i="45"/>
  <c r="R111" i="45"/>
  <c r="S111" i="45"/>
  <c r="T111" i="45"/>
  <c r="J112" i="45"/>
  <c r="K112" i="45" s="1"/>
  <c r="Q112" i="45"/>
  <c r="R112" i="45"/>
  <c r="S112" i="45"/>
  <c r="T112" i="45"/>
  <c r="J113" i="45"/>
  <c r="K113" i="45" s="1"/>
  <c r="Q113" i="45"/>
  <c r="R113" i="45"/>
  <c r="S113" i="45"/>
  <c r="T113" i="45"/>
  <c r="J114" i="45"/>
  <c r="K114" i="45" s="1"/>
  <c r="Q114" i="45"/>
  <c r="R114" i="45"/>
  <c r="S114" i="45"/>
  <c r="T114" i="45"/>
  <c r="J115" i="45"/>
  <c r="K115" i="45" s="1"/>
  <c r="Q115" i="45"/>
  <c r="R115" i="45"/>
  <c r="S115" i="45"/>
  <c r="T115" i="45"/>
  <c r="J116" i="45"/>
  <c r="K116" i="45" s="1"/>
  <c r="Q116" i="45"/>
  <c r="R116" i="45"/>
  <c r="S116" i="45"/>
  <c r="T116" i="45"/>
  <c r="J117" i="45"/>
  <c r="K117" i="45" s="1"/>
  <c r="Q117" i="45"/>
  <c r="R117" i="45"/>
  <c r="S117" i="45"/>
  <c r="T117" i="45"/>
  <c r="J118" i="45"/>
  <c r="K118" i="45" s="1"/>
  <c r="Q118" i="45"/>
  <c r="R118" i="45"/>
  <c r="S118" i="45"/>
  <c r="T118" i="45"/>
  <c r="J119" i="45"/>
  <c r="K119" i="45" s="1"/>
  <c r="Q119" i="45"/>
  <c r="R119" i="45"/>
  <c r="S119" i="45"/>
  <c r="T119" i="45"/>
  <c r="J120" i="45"/>
  <c r="K120" i="45" s="1"/>
  <c r="Q120" i="45"/>
  <c r="R120" i="45"/>
  <c r="S120" i="45"/>
  <c r="T120" i="45"/>
  <c r="J121" i="45"/>
  <c r="K121" i="45" s="1"/>
  <c r="Q121" i="45"/>
  <c r="R121" i="45"/>
  <c r="S121" i="45"/>
  <c r="T121" i="45"/>
  <c r="J122" i="45"/>
  <c r="K122" i="45" s="1"/>
  <c r="Q122" i="45"/>
  <c r="R122" i="45"/>
  <c r="S122" i="45"/>
  <c r="T122" i="45"/>
  <c r="J123" i="45"/>
  <c r="K123" i="45" s="1"/>
  <c r="Q123" i="45"/>
  <c r="R123" i="45"/>
  <c r="S123" i="45"/>
  <c r="T123" i="45"/>
  <c r="J124" i="45"/>
  <c r="K124" i="45" s="1"/>
  <c r="Q124" i="45"/>
  <c r="R124" i="45"/>
  <c r="S124" i="45"/>
  <c r="T124" i="45"/>
  <c r="J125" i="45"/>
  <c r="K125" i="45" s="1"/>
  <c r="Q125" i="45"/>
  <c r="R125" i="45"/>
  <c r="S125" i="45"/>
  <c r="T125" i="45"/>
  <c r="J126" i="45"/>
  <c r="K126" i="45" s="1"/>
  <c r="Q126" i="45"/>
  <c r="R126" i="45"/>
  <c r="S126" i="45"/>
  <c r="T126" i="45"/>
  <c r="J127" i="45"/>
  <c r="K127" i="45" s="1"/>
  <c r="Q127" i="45"/>
  <c r="R127" i="45"/>
  <c r="S127" i="45"/>
  <c r="T127" i="45"/>
  <c r="J128" i="45"/>
  <c r="K128" i="45"/>
  <c r="Q128" i="45"/>
  <c r="R128" i="45"/>
  <c r="S128" i="45"/>
  <c r="T128" i="45"/>
  <c r="J129" i="45"/>
  <c r="K129" i="45"/>
  <c r="Q129" i="45"/>
  <c r="R129" i="45"/>
  <c r="S129" i="45"/>
  <c r="T129" i="45"/>
  <c r="J130" i="45"/>
  <c r="K130" i="45"/>
  <c r="Q130" i="45"/>
  <c r="R130" i="45"/>
  <c r="S130" i="45"/>
  <c r="T130" i="45"/>
  <c r="J131" i="45"/>
  <c r="K131" i="45" s="1"/>
  <c r="Q131" i="45"/>
  <c r="R131" i="45"/>
  <c r="S131" i="45"/>
  <c r="T131" i="45"/>
  <c r="J132" i="45"/>
  <c r="K132" i="45" s="1"/>
  <c r="Q132" i="45"/>
  <c r="R132" i="45"/>
  <c r="S132" i="45"/>
  <c r="T132" i="45"/>
  <c r="J133" i="45"/>
  <c r="K133" i="45" s="1"/>
  <c r="Q133" i="45"/>
  <c r="R133" i="45"/>
  <c r="S133" i="45"/>
  <c r="T133" i="45"/>
  <c r="J134" i="45"/>
  <c r="K134" i="45" s="1"/>
  <c r="Q134" i="45"/>
  <c r="R134" i="45"/>
  <c r="S134" i="45"/>
  <c r="T134" i="45"/>
  <c r="J135" i="45"/>
  <c r="K135" i="45" s="1"/>
  <c r="Q135" i="45"/>
  <c r="R135" i="45"/>
  <c r="S135" i="45"/>
  <c r="T135" i="45"/>
  <c r="J136" i="45"/>
  <c r="K136" i="45" s="1"/>
  <c r="Q136" i="45"/>
  <c r="R136" i="45"/>
  <c r="S136" i="45"/>
  <c r="T136" i="45"/>
  <c r="J137" i="45"/>
  <c r="K137" i="45" s="1"/>
  <c r="Q137" i="45"/>
  <c r="R137" i="45"/>
  <c r="S137" i="45"/>
  <c r="T137" i="45"/>
  <c r="J138" i="45"/>
  <c r="K138" i="45" s="1"/>
  <c r="Q138" i="45"/>
  <c r="R138" i="45"/>
  <c r="S138" i="45"/>
  <c r="T138" i="45"/>
  <c r="J139" i="45"/>
  <c r="K139" i="45" s="1"/>
  <c r="Q139" i="45"/>
  <c r="R139" i="45"/>
  <c r="S139" i="45"/>
  <c r="T139" i="45"/>
  <c r="J140" i="45"/>
  <c r="K140" i="45" s="1"/>
  <c r="Q140" i="45"/>
  <c r="R140" i="45"/>
  <c r="S140" i="45"/>
  <c r="T140" i="45"/>
  <c r="J141" i="45"/>
  <c r="K141" i="45" s="1"/>
  <c r="Q141" i="45"/>
  <c r="R141" i="45"/>
  <c r="S141" i="45"/>
  <c r="T141" i="45"/>
  <c r="J142" i="45"/>
  <c r="K142" i="45" s="1"/>
  <c r="Q142" i="45"/>
  <c r="R142" i="45"/>
  <c r="S142" i="45"/>
  <c r="T142" i="45"/>
  <c r="J143" i="45"/>
  <c r="K143" i="45" s="1"/>
  <c r="Q143" i="45"/>
  <c r="R143" i="45"/>
  <c r="S143" i="45"/>
  <c r="T143" i="45"/>
  <c r="J144" i="45"/>
  <c r="K144" i="45" s="1"/>
  <c r="Q144" i="45"/>
  <c r="R144" i="45"/>
  <c r="S144" i="45"/>
  <c r="T144" i="45"/>
  <c r="J145" i="45"/>
  <c r="K145" i="45" s="1"/>
  <c r="Q145" i="45"/>
  <c r="R145" i="45"/>
  <c r="S145" i="45"/>
  <c r="T145" i="45"/>
  <c r="J146" i="45"/>
  <c r="K146" i="45" s="1"/>
  <c r="Q146" i="45"/>
  <c r="R146" i="45"/>
  <c r="S146" i="45"/>
  <c r="T146" i="45"/>
  <c r="J147" i="45"/>
  <c r="K147" i="45" s="1"/>
  <c r="Q147" i="45"/>
  <c r="R147" i="45"/>
  <c r="S147" i="45"/>
  <c r="T147" i="45"/>
  <c r="J148" i="45"/>
  <c r="K148" i="45" s="1"/>
  <c r="Q148" i="45"/>
  <c r="R148" i="45"/>
  <c r="S148" i="45"/>
  <c r="T148" i="45"/>
  <c r="J149" i="45"/>
  <c r="K149" i="45" s="1"/>
  <c r="Q149" i="45"/>
  <c r="R149" i="45"/>
  <c r="S149" i="45"/>
  <c r="T149" i="45"/>
  <c r="J150" i="45"/>
  <c r="K150" i="45" s="1"/>
  <c r="Q150" i="45"/>
  <c r="R150" i="45"/>
  <c r="S150" i="45"/>
  <c r="T150" i="45"/>
  <c r="J151" i="45"/>
  <c r="K151" i="45" s="1"/>
  <c r="Q151" i="45"/>
  <c r="R151" i="45"/>
  <c r="S151" i="45"/>
  <c r="T151" i="45"/>
  <c r="J152" i="45"/>
  <c r="K152" i="45" s="1"/>
  <c r="Q152" i="45"/>
  <c r="R152" i="45"/>
  <c r="S152" i="45"/>
  <c r="T152" i="45"/>
  <c r="J153" i="45"/>
  <c r="K153" i="45" s="1"/>
  <c r="Q153" i="45"/>
  <c r="R153" i="45"/>
  <c r="S153" i="45"/>
  <c r="T153" i="45"/>
  <c r="J154" i="45"/>
  <c r="K154" i="45" s="1"/>
  <c r="Q154" i="45"/>
  <c r="R154" i="45"/>
  <c r="S154" i="45"/>
  <c r="T154" i="45"/>
  <c r="J155" i="45"/>
  <c r="K155" i="45" s="1"/>
  <c r="Q155" i="45"/>
  <c r="R155" i="45"/>
  <c r="S155" i="45"/>
  <c r="T155" i="45"/>
  <c r="J156" i="45"/>
  <c r="K156" i="45" s="1"/>
  <c r="Q156" i="45"/>
  <c r="R156" i="45"/>
  <c r="S156" i="45"/>
  <c r="T156" i="45"/>
  <c r="J157" i="45"/>
  <c r="K157" i="45" s="1"/>
  <c r="Q157" i="45"/>
  <c r="R157" i="45"/>
  <c r="S157" i="45"/>
  <c r="T157" i="45"/>
  <c r="J158" i="45"/>
  <c r="K158" i="45" s="1"/>
  <c r="Q158" i="45"/>
  <c r="R158" i="45"/>
  <c r="S158" i="45"/>
  <c r="T158" i="45"/>
  <c r="J159" i="45"/>
  <c r="K159" i="45" s="1"/>
  <c r="Q159" i="45"/>
  <c r="R159" i="45"/>
  <c r="S159" i="45"/>
  <c r="T159" i="45"/>
  <c r="J160" i="45"/>
  <c r="K160" i="45" s="1"/>
  <c r="Q160" i="45"/>
  <c r="R160" i="45"/>
  <c r="S160" i="45"/>
  <c r="T160" i="45"/>
  <c r="J161" i="45"/>
  <c r="K161" i="45" s="1"/>
  <c r="Q161" i="45"/>
  <c r="R161" i="45"/>
  <c r="S161" i="45"/>
  <c r="T161" i="45"/>
  <c r="J162" i="45"/>
  <c r="K162" i="45" s="1"/>
  <c r="Q162" i="45"/>
  <c r="R162" i="45"/>
  <c r="S162" i="45"/>
  <c r="T162" i="45"/>
  <c r="J163" i="45"/>
  <c r="K163" i="45" s="1"/>
  <c r="Q163" i="45"/>
  <c r="R163" i="45"/>
  <c r="S163" i="45"/>
  <c r="T163" i="45"/>
  <c r="J164" i="45"/>
  <c r="K164" i="45" s="1"/>
  <c r="Q164" i="45"/>
  <c r="R164" i="45"/>
  <c r="S164" i="45"/>
  <c r="T164" i="45"/>
  <c r="J165" i="45"/>
  <c r="K165" i="45" s="1"/>
  <c r="Q165" i="45"/>
  <c r="R165" i="45"/>
  <c r="S165" i="45"/>
  <c r="T165" i="45"/>
  <c r="J166" i="45"/>
  <c r="K166" i="45" s="1"/>
  <c r="Q166" i="45"/>
  <c r="R166" i="45"/>
  <c r="S166" i="45"/>
  <c r="T166" i="45"/>
  <c r="J167" i="45"/>
  <c r="K167" i="45" s="1"/>
  <c r="Q167" i="45"/>
  <c r="R167" i="45"/>
  <c r="S167" i="45"/>
  <c r="T167" i="45"/>
  <c r="J168" i="45"/>
  <c r="K168" i="45" s="1"/>
  <c r="Q168" i="45"/>
  <c r="R168" i="45"/>
  <c r="S168" i="45"/>
  <c r="T168" i="45"/>
  <c r="J169" i="45"/>
  <c r="K169" i="45" s="1"/>
  <c r="Q169" i="45"/>
  <c r="R169" i="45"/>
  <c r="S169" i="45"/>
  <c r="T169" i="45"/>
  <c r="J170" i="45"/>
  <c r="K170" i="45" s="1"/>
  <c r="Q170" i="45"/>
  <c r="R170" i="45"/>
  <c r="S170" i="45"/>
  <c r="T170" i="45"/>
  <c r="J171" i="45"/>
  <c r="K171" i="45" s="1"/>
  <c r="Q171" i="45"/>
  <c r="R171" i="45"/>
  <c r="S171" i="45"/>
  <c r="T171" i="45"/>
  <c r="J172" i="45"/>
  <c r="K172" i="45" s="1"/>
  <c r="Q172" i="45"/>
  <c r="R172" i="45"/>
  <c r="S172" i="45"/>
  <c r="T172" i="45"/>
  <c r="J173" i="45"/>
  <c r="K173" i="45" s="1"/>
  <c r="Q173" i="45"/>
  <c r="R173" i="45"/>
  <c r="S173" i="45"/>
  <c r="T173" i="45"/>
  <c r="J174" i="45"/>
  <c r="K174" i="45" s="1"/>
  <c r="Q174" i="45"/>
  <c r="R174" i="45"/>
  <c r="S174" i="45"/>
  <c r="T174" i="45"/>
  <c r="J175" i="45"/>
  <c r="K175" i="45" s="1"/>
  <c r="Q175" i="45"/>
  <c r="R175" i="45"/>
  <c r="S175" i="45"/>
  <c r="T175" i="45"/>
  <c r="J176" i="45"/>
  <c r="K176" i="45" s="1"/>
  <c r="Q176" i="45"/>
  <c r="R176" i="45"/>
  <c r="S176" i="45"/>
  <c r="T176" i="45"/>
  <c r="J177" i="45"/>
  <c r="K177" i="45" s="1"/>
  <c r="Q177" i="45"/>
  <c r="R177" i="45"/>
  <c r="S177" i="45"/>
  <c r="T177" i="45"/>
  <c r="J178" i="45"/>
  <c r="K178" i="45" s="1"/>
  <c r="Q178" i="45"/>
  <c r="R178" i="45"/>
  <c r="S178" i="45"/>
  <c r="T178" i="45"/>
  <c r="J179" i="45"/>
  <c r="K179" i="45" s="1"/>
  <c r="Q179" i="45"/>
  <c r="R179" i="45"/>
  <c r="S179" i="45"/>
  <c r="T179" i="45"/>
  <c r="J180" i="45"/>
  <c r="K180" i="45" s="1"/>
  <c r="Q180" i="45"/>
  <c r="R180" i="45"/>
  <c r="S180" i="45"/>
  <c r="T180" i="45"/>
  <c r="J181" i="45"/>
  <c r="K181" i="45" s="1"/>
  <c r="Q181" i="45"/>
  <c r="R181" i="45"/>
  <c r="S181" i="45"/>
  <c r="T181" i="45"/>
  <c r="J182" i="45"/>
  <c r="K182" i="45" s="1"/>
  <c r="Q182" i="45"/>
  <c r="R182" i="45"/>
  <c r="S182" i="45"/>
  <c r="T182" i="45"/>
  <c r="J183" i="45"/>
  <c r="K183" i="45" s="1"/>
  <c r="Q183" i="45"/>
  <c r="R183" i="45"/>
  <c r="S183" i="45"/>
  <c r="T183" i="45"/>
  <c r="J184" i="45"/>
  <c r="K184" i="45" s="1"/>
  <c r="Q184" i="45"/>
  <c r="R184" i="45"/>
  <c r="S184" i="45"/>
  <c r="T184" i="45"/>
  <c r="J185" i="45"/>
  <c r="K185" i="45" s="1"/>
  <c r="Q185" i="45"/>
  <c r="R185" i="45"/>
  <c r="S185" i="45"/>
  <c r="T185" i="45"/>
  <c r="J186" i="45"/>
  <c r="K186" i="45" s="1"/>
  <c r="Q186" i="45"/>
  <c r="R186" i="45"/>
  <c r="S186" i="45"/>
  <c r="T186" i="45"/>
  <c r="J187" i="45"/>
  <c r="K187" i="45" s="1"/>
  <c r="Q187" i="45"/>
  <c r="R187" i="45"/>
  <c r="S187" i="45"/>
  <c r="T187" i="45"/>
  <c r="J188" i="45"/>
  <c r="K188" i="45"/>
  <c r="Q188" i="45"/>
  <c r="R188" i="45"/>
  <c r="S188" i="45"/>
  <c r="T188" i="45"/>
  <c r="J189" i="45"/>
  <c r="K189" i="45"/>
  <c r="Q189" i="45"/>
  <c r="R189" i="45"/>
  <c r="S189" i="45"/>
  <c r="T189" i="45"/>
  <c r="J190" i="45"/>
  <c r="K190" i="45"/>
  <c r="Q190" i="45"/>
  <c r="R190" i="45"/>
  <c r="S190" i="45"/>
  <c r="T190" i="45"/>
  <c r="J191" i="45"/>
  <c r="K191" i="45" s="1"/>
  <c r="Q191" i="45"/>
  <c r="R191" i="45"/>
  <c r="S191" i="45"/>
  <c r="T191" i="45"/>
  <c r="J192" i="45"/>
  <c r="K192" i="45" s="1"/>
  <c r="Q192" i="45"/>
  <c r="R192" i="45"/>
  <c r="S192" i="45"/>
  <c r="T192" i="45"/>
  <c r="J193" i="45"/>
  <c r="K193" i="45"/>
  <c r="Q193" i="45"/>
  <c r="R193" i="45"/>
  <c r="S193" i="45"/>
  <c r="T193" i="45"/>
  <c r="J194" i="45"/>
  <c r="K194" i="45"/>
  <c r="Q194" i="45"/>
  <c r="R194" i="45"/>
  <c r="S194" i="45"/>
  <c r="T194" i="45"/>
  <c r="J195" i="45"/>
  <c r="K195" i="45" s="1"/>
  <c r="Q195" i="45"/>
  <c r="R195" i="45"/>
  <c r="S195" i="45"/>
  <c r="T195" i="45"/>
  <c r="J196" i="45"/>
  <c r="K196" i="45" s="1"/>
  <c r="Q196" i="45"/>
  <c r="R196" i="45"/>
  <c r="S196" i="45"/>
  <c r="T196" i="45"/>
  <c r="J197" i="45"/>
  <c r="K197" i="45" s="1"/>
  <c r="Q197" i="45"/>
  <c r="R197" i="45"/>
  <c r="S197" i="45"/>
  <c r="T197" i="45"/>
  <c r="J198" i="45"/>
  <c r="K198" i="45" s="1"/>
  <c r="Q198" i="45"/>
  <c r="R198" i="45"/>
  <c r="S198" i="45"/>
  <c r="T198" i="45"/>
  <c r="J199" i="45"/>
  <c r="K199" i="45" s="1"/>
  <c r="Q199" i="45"/>
  <c r="R199" i="45"/>
  <c r="S199" i="45"/>
  <c r="T199" i="45"/>
  <c r="J200" i="45"/>
  <c r="K200" i="45" s="1"/>
  <c r="Q200" i="45"/>
  <c r="R200" i="45"/>
  <c r="S200" i="45"/>
  <c r="T200" i="45"/>
  <c r="J201" i="45"/>
  <c r="K201" i="45" s="1"/>
  <c r="Q201" i="45"/>
  <c r="R201" i="45"/>
  <c r="S201" i="45"/>
  <c r="T201" i="45"/>
  <c r="J202" i="45"/>
  <c r="K202" i="45" s="1"/>
  <c r="Q202" i="45"/>
  <c r="R202" i="45"/>
  <c r="S202" i="45"/>
  <c r="T202" i="45"/>
  <c r="J203" i="45"/>
  <c r="K203" i="45" s="1"/>
  <c r="Q203" i="45"/>
  <c r="R203" i="45"/>
  <c r="S203" i="45"/>
  <c r="T203" i="45"/>
  <c r="J64" i="51"/>
  <c r="K64" i="51" s="1"/>
  <c r="Q64" i="51"/>
  <c r="R64" i="51"/>
  <c r="S64" i="51"/>
  <c r="T64" i="51"/>
  <c r="J65" i="51"/>
  <c r="K65" i="51"/>
  <c r="Q65" i="51"/>
  <c r="R65" i="51"/>
  <c r="S65" i="51"/>
  <c r="T65" i="51"/>
  <c r="J66" i="51"/>
  <c r="K66" i="51" s="1"/>
  <c r="Q66" i="51"/>
  <c r="R66" i="51"/>
  <c r="S66" i="51"/>
  <c r="T66" i="51"/>
  <c r="J67" i="51"/>
  <c r="K67" i="51" s="1"/>
  <c r="Q67" i="51"/>
  <c r="R67" i="51"/>
  <c r="S67" i="51"/>
  <c r="T67" i="51"/>
  <c r="J68" i="51"/>
  <c r="K68" i="51" s="1"/>
  <c r="Q68" i="51"/>
  <c r="R68" i="51"/>
  <c r="S68" i="51"/>
  <c r="T68" i="51"/>
  <c r="J69" i="51"/>
  <c r="K69" i="51" s="1"/>
  <c r="Q69" i="51"/>
  <c r="R69" i="51"/>
  <c r="S69" i="51"/>
  <c r="T69" i="51"/>
  <c r="J70" i="51"/>
  <c r="K70" i="51" s="1"/>
  <c r="Q70" i="51"/>
  <c r="R70" i="51"/>
  <c r="S70" i="51"/>
  <c r="T70" i="51"/>
  <c r="J71" i="51"/>
  <c r="K71" i="51" s="1"/>
  <c r="Q71" i="51"/>
  <c r="R71" i="51"/>
  <c r="S71" i="51"/>
  <c r="T71" i="51"/>
  <c r="J72" i="51"/>
  <c r="K72" i="51" s="1"/>
  <c r="Q72" i="51"/>
  <c r="R72" i="51"/>
  <c r="S72" i="51"/>
  <c r="T72" i="51"/>
  <c r="J73" i="51"/>
  <c r="K73" i="51" s="1"/>
  <c r="Q73" i="51"/>
  <c r="R73" i="51"/>
  <c r="S73" i="51"/>
  <c r="T73" i="51"/>
  <c r="J74" i="51"/>
  <c r="K74" i="51" s="1"/>
  <c r="Q74" i="51"/>
  <c r="R74" i="51"/>
  <c r="S74" i="51"/>
  <c r="T74" i="51"/>
  <c r="J75" i="51"/>
  <c r="K75" i="51" s="1"/>
  <c r="Q75" i="51"/>
  <c r="R75" i="51"/>
  <c r="S75" i="51"/>
  <c r="T75" i="51"/>
  <c r="J76" i="51"/>
  <c r="K76" i="51" s="1"/>
  <c r="Q76" i="51"/>
  <c r="R76" i="51"/>
  <c r="S76" i="51"/>
  <c r="T76" i="51"/>
  <c r="J77" i="51"/>
  <c r="K77" i="51" s="1"/>
  <c r="Q77" i="51"/>
  <c r="R77" i="51"/>
  <c r="S77" i="51"/>
  <c r="T77" i="51"/>
  <c r="J78" i="51"/>
  <c r="K78" i="51" s="1"/>
  <c r="Q78" i="51"/>
  <c r="R78" i="51"/>
  <c r="S78" i="51"/>
  <c r="T78" i="51"/>
  <c r="J79" i="51"/>
  <c r="K79" i="51" s="1"/>
  <c r="Q79" i="51"/>
  <c r="R79" i="51"/>
  <c r="S79" i="51"/>
  <c r="T79" i="51"/>
  <c r="J80" i="51"/>
  <c r="K80" i="51" s="1"/>
  <c r="Q80" i="51"/>
  <c r="R80" i="51"/>
  <c r="S80" i="51"/>
  <c r="T80" i="51"/>
  <c r="J81" i="51"/>
  <c r="K81" i="51" s="1"/>
  <c r="Q81" i="51"/>
  <c r="R81" i="51"/>
  <c r="S81" i="51"/>
  <c r="T81" i="51"/>
  <c r="J82" i="51"/>
  <c r="K82" i="51" s="1"/>
  <c r="Q82" i="51"/>
  <c r="R82" i="51"/>
  <c r="S82" i="51"/>
  <c r="T82" i="51"/>
  <c r="J83" i="51"/>
  <c r="K83" i="51" s="1"/>
  <c r="Q83" i="51"/>
  <c r="R83" i="51"/>
  <c r="S83" i="51"/>
  <c r="T83" i="51"/>
  <c r="J84" i="51"/>
  <c r="K84" i="51" s="1"/>
  <c r="Q84" i="51"/>
  <c r="R84" i="51"/>
  <c r="S84" i="51"/>
  <c r="T84" i="51"/>
  <c r="J85" i="51"/>
  <c r="K85" i="51" s="1"/>
  <c r="Q85" i="51"/>
  <c r="R85" i="51"/>
  <c r="S85" i="51"/>
  <c r="T85" i="51"/>
  <c r="J86" i="51"/>
  <c r="K86" i="51" s="1"/>
  <c r="Q86" i="51"/>
  <c r="R86" i="51"/>
  <c r="S86" i="51"/>
  <c r="T86" i="51"/>
  <c r="J87" i="51"/>
  <c r="K87" i="51" s="1"/>
  <c r="Q87" i="51"/>
  <c r="R87" i="51"/>
  <c r="S87" i="51"/>
  <c r="T87" i="51"/>
  <c r="J88" i="51"/>
  <c r="K88" i="51" s="1"/>
  <c r="Q88" i="51"/>
  <c r="R88" i="51"/>
  <c r="S88" i="51"/>
  <c r="T88" i="51"/>
  <c r="J89" i="51"/>
  <c r="K89" i="51" s="1"/>
  <c r="Q89" i="51"/>
  <c r="R89" i="51"/>
  <c r="S89" i="51"/>
  <c r="T89" i="51"/>
  <c r="J90" i="51"/>
  <c r="K90" i="51" s="1"/>
  <c r="Q90" i="51"/>
  <c r="R90" i="51"/>
  <c r="S90" i="51"/>
  <c r="T90" i="51"/>
  <c r="J91" i="51"/>
  <c r="K91" i="51" s="1"/>
  <c r="Q91" i="51"/>
  <c r="R91" i="51"/>
  <c r="S91" i="51"/>
  <c r="T91" i="51"/>
  <c r="J92" i="51"/>
  <c r="K92" i="51" s="1"/>
  <c r="Q92" i="51"/>
  <c r="R92" i="51"/>
  <c r="S92" i="51"/>
  <c r="T92" i="51"/>
  <c r="J93" i="51"/>
  <c r="K93" i="51" s="1"/>
  <c r="Q93" i="51"/>
  <c r="R93" i="51"/>
  <c r="S93" i="51"/>
  <c r="T93" i="51"/>
  <c r="J94" i="51"/>
  <c r="K94" i="51" s="1"/>
  <c r="Q94" i="51"/>
  <c r="R94" i="51"/>
  <c r="S94" i="51"/>
  <c r="T94" i="51"/>
  <c r="J95" i="51"/>
  <c r="K95" i="51" s="1"/>
  <c r="Q95" i="51"/>
  <c r="R95" i="51"/>
  <c r="S95" i="51"/>
  <c r="T95" i="51"/>
  <c r="J96" i="51"/>
  <c r="K96" i="51" s="1"/>
  <c r="Q96" i="51"/>
  <c r="R96" i="51"/>
  <c r="S96" i="51"/>
  <c r="T96" i="51"/>
  <c r="J97" i="51"/>
  <c r="K97" i="51" s="1"/>
  <c r="Q97" i="51"/>
  <c r="R97" i="51"/>
  <c r="S97" i="51"/>
  <c r="T97" i="51"/>
  <c r="J98" i="51"/>
  <c r="K98" i="51" s="1"/>
  <c r="Q98" i="51"/>
  <c r="R98" i="51"/>
  <c r="S98" i="51"/>
  <c r="T98" i="51"/>
  <c r="J99" i="51"/>
  <c r="K99" i="51" s="1"/>
  <c r="Q99" i="51"/>
  <c r="R99" i="51"/>
  <c r="S99" i="51"/>
  <c r="T99" i="51"/>
  <c r="J100" i="51"/>
  <c r="K100" i="51" s="1"/>
  <c r="Q100" i="51"/>
  <c r="R100" i="51"/>
  <c r="S100" i="51"/>
  <c r="T100" i="51"/>
  <c r="J101" i="51"/>
  <c r="K101" i="51" s="1"/>
  <c r="Q101" i="51"/>
  <c r="R101" i="51"/>
  <c r="S101" i="51"/>
  <c r="T101" i="51"/>
  <c r="J102" i="51"/>
  <c r="K102" i="51" s="1"/>
  <c r="Q102" i="51"/>
  <c r="R102" i="51"/>
  <c r="S102" i="51"/>
  <c r="T102" i="51"/>
  <c r="J103" i="51"/>
  <c r="K103" i="51" s="1"/>
  <c r="Q103" i="51"/>
  <c r="R103" i="51"/>
  <c r="S103" i="51"/>
  <c r="T103" i="51"/>
  <c r="J104" i="51"/>
  <c r="K104" i="51" s="1"/>
  <c r="Q104" i="51"/>
  <c r="R104" i="51"/>
  <c r="S104" i="51"/>
  <c r="T104" i="51"/>
  <c r="J105" i="51"/>
  <c r="K105" i="51" s="1"/>
  <c r="Q105" i="51"/>
  <c r="R105" i="51"/>
  <c r="S105" i="51"/>
  <c r="T105" i="51"/>
  <c r="J106" i="51"/>
  <c r="K106" i="51" s="1"/>
  <c r="Q106" i="51"/>
  <c r="R106" i="51"/>
  <c r="S106" i="51"/>
  <c r="T106" i="51"/>
  <c r="J107" i="51"/>
  <c r="K107" i="51" s="1"/>
  <c r="Q107" i="51"/>
  <c r="R107" i="51"/>
  <c r="S107" i="51"/>
  <c r="T107" i="51"/>
  <c r="J108" i="51"/>
  <c r="K108" i="51" s="1"/>
  <c r="Q108" i="51"/>
  <c r="R108" i="51"/>
  <c r="S108" i="51"/>
  <c r="T108" i="51"/>
  <c r="J109" i="51"/>
  <c r="K109" i="51" s="1"/>
  <c r="Q109" i="51"/>
  <c r="R109" i="51"/>
  <c r="S109" i="51"/>
  <c r="T109" i="51"/>
  <c r="J110" i="51"/>
  <c r="K110" i="51" s="1"/>
  <c r="Q110" i="51"/>
  <c r="R110" i="51"/>
  <c r="S110" i="51"/>
  <c r="T110" i="51"/>
  <c r="J111" i="51"/>
  <c r="K111" i="51" s="1"/>
  <c r="Q111" i="51"/>
  <c r="R111" i="51"/>
  <c r="S111" i="51"/>
  <c r="T111" i="51"/>
  <c r="J112" i="51"/>
  <c r="K112" i="51" s="1"/>
  <c r="Q112" i="51"/>
  <c r="R112" i="51"/>
  <c r="S112" i="51"/>
  <c r="T112" i="51"/>
  <c r="J113" i="51"/>
  <c r="K113" i="51" s="1"/>
  <c r="Q113" i="51"/>
  <c r="R113" i="51"/>
  <c r="S113" i="51"/>
  <c r="T113" i="51"/>
  <c r="J114" i="51"/>
  <c r="K114" i="51" s="1"/>
  <c r="Q114" i="51"/>
  <c r="R114" i="51"/>
  <c r="S114" i="51"/>
  <c r="T114" i="51"/>
  <c r="J115" i="51"/>
  <c r="K115" i="51" s="1"/>
  <c r="Q115" i="51"/>
  <c r="R115" i="51"/>
  <c r="S115" i="51"/>
  <c r="T115" i="51"/>
  <c r="J116" i="51"/>
  <c r="K116" i="51" s="1"/>
  <c r="Q116" i="51"/>
  <c r="R116" i="51"/>
  <c r="S116" i="51"/>
  <c r="T116" i="51"/>
  <c r="J117" i="51"/>
  <c r="K117" i="51" s="1"/>
  <c r="Q117" i="51"/>
  <c r="R117" i="51"/>
  <c r="S117" i="51"/>
  <c r="T117" i="51"/>
  <c r="J118" i="51"/>
  <c r="K118" i="51" s="1"/>
  <c r="Q118" i="51"/>
  <c r="R118" i="51"/>
  <c r="S118" i="51"/>
  <c r="T118" i="51"/>
  <c r="J119" i="51"/>
  <c r="K119" i="51" s="1"/>
  <c r="Q119" i="51"/>
  <c r="R119" i="51"/>
  <c r="S119" i="51"/>
  <c r="T119" i="51"/>
  <c r="J120" i="51"/>
  <c r="K120" i="51" s="1"/>
  <c r="Q120" i="51"/>
  <c r="R120" i="51"/>
  <c r="S120" i="51"/>
  <c r="T120" i="51"/>
  <c r="J121" i="51"/>
  <c r="K121" i="51" s="1"/>
  <c r="Q121" i="51"/>
  <c r="R121" i="51"/>
  <c r="S121" i="51"/>
  <c r="T121" i="51"/>
  <c r="J122" i="51"/>
  <c r="K122" i="51" s="1"/>
  <c r="Q122" i="51"/>
  <c r="R122" i="51"/>
  <c r="S122" i="51"/>
  <c r="T122" i="51"/>
  <c r="J123" i="51"/>
  <c r="K123" i="51" s="1"/>
  <c r="Q123" i="51"/>
  <c r="R123" i="51"/>
  <c r="S123" i="51"/>
  <c r="T123" i="51"/>
  <c r="J124" i="51"/>
  <c r="K124" i="51" s="1"/>
  <c r="Q124" i="51"/>
  <c r="R124" i="51"/>
  <c r="S124" i="51"/>
  <c r="T124" i="51"/>
  <c r="J125" i="51"/>
  <c r="K125" i="51" s="1"/>
  <c r="Q125" i="51"/>
  <c r="R125" i="51"/>
  <c r="S125" i="51"/>
  <c r="T125" i="51"/>
  <c r="J126" i="51"/>
  <c r="K126" i="51" s="1"/>
  <c r="Q126" i="51"/>
  <c r="R126" i="51"/>
  <c r="S126" i="51"/>
  <c r="T126" i="51"/>
  <c r="J127" i="51"/>
  <c r="K127" i="51"/>
  <c r="Q127" i="51"/>
  <c r="R127" i="51"/>
  <c r="S127" i="51"/>
  <c r="T127" i="51"/>
  <c r="J128" i="51"/>
  <c r="K128" i="51"/>
  <c r="Q128" i="51"/>
  <c r="R128" i="51"/>
  <c r="S128" i="51"/>
  <c r="T128" i="51"/>
  <c r="J129" i="51"/>
  <c r="K129" i="51"/>
  <c r="Q129" i="51"/>
  <c r="R129" i="51"/>
  <c r="S129" i="51"/>
  <c r="T129" i="51"/>
  <c r="J130" i="51"/>
  <c r="K130" i="51" s="1"/>
  <c r="Q130" i="51"/>
  <c r="R130" i="51"/>
  <c r="S130" i="51"/>
  <c r="T130" i="51"/>
  <c r="J131" i="51"/>
  <c r="K131" i="51" s="1"/>
  <c r="Q131" i="51"/>
  <c r="R131" i="51"/>
  <c r="S131" i="51"/>
  <c r="T131" i="51"/>
  <c r="J132" i="51"/>
  <c r="K132" i="51"/>
  <c r="Q132" i="51"/>
  <c r="R132" i="51"/>
  <c r="S132" i="51"/>
  <c r="T132" i="51"/>
  <c r="J133" i="51"/>
  <c r="K133" i="51"/>
  <c r="Q133" i="51"/>
  <c r="R133" i="51"/>
  <c r="S133" i="51"/>
  <c r="T133" i="51"/>
  <c r="J134" i="51"/>
  <c r="K134" i="51" s="1"/>
  <c r="Q134" i="51"/>
  <c r="R134" i="51"/>
  <c r="S134" i="51"/>
  <c r="T134" i="51"/>
  <c r="J135" i="51"/>
  <c r="K135" i="51" s="1"/>
  <c r="Q135" i="51"/>
  <c r="R135" i="51"/>
  <c r="S135" i="51"/>
  <c r="T135" i="51"/>
  <c r="J136" i="51"/>
  <c r="K136" i="51"/>
  <c r="Q136" i="51"/>
  <c r="R136" i="51"/>
  <c r="S136" i="51"/>
  <c r="T136" i="51"/>
  <c r="J137" i="51"/>
  <c r="K137" i="51"/>
  <c r="Q137" i="51"/>
  <c r="R137" i="51"/>
  <c r="S137" i="51"/>
  <c r="T137" i="51"/>
  <c r="J138" i="51"/>
  <c r="K138" i="51" s="1"/>
  <c r="Q138" i="51"/>
  <c r="R138" i="51"/>
  <c r="S138" i="51"/>
  <c r="T138" i="51"/>
  <c r="J139" i="51"/>
  <c r="K139" i="51" s="1"/>
  <c r="Q139" i="51"/>
  <c r="R139" i="51"/>
  <c r="S139" i="51"/>
  <c r="T139" i="51"/>
  <c r="J140" i="51"/>
  <c r="K140" i="51" s="1"/>
  <c r="Q140" i="51"/>
  <c r="R140" i="51"/>
  <c r="S140" i="51"/>
  <c r="T140" i="51"/>
  <c r="J141" i="51"/>
  <c r="K141" i="51" s="1"/>
  <c r="Q141" i="51"/>
  <c r="R141" i="51"/>
  <c r="S141" i="51"/>
  <c r="T141" i="51"/>
  <c r="J142" i="51"/>
  <c r="K142" i="51" s="1"/>
  <c r="Q142" i="51"/>
  <c r="R142" i="51"/>
  <c r="S142" i="51"/>
  <c r="T142" i="51"/>
  <c r="J143" i="51"/>
  <c r="K143" i="51" s="1"/>
  <c r="Q143" i="51"/>
  <c r="R143" i="51"/>
  <c r="S143" i="51"/>
  <c r="T143" i="51"/>
  <c r="J144" i="51"/>
  <c r="K144" i="51" s="1"/>
  <c r="Q144" i="51"/>
  <c r="R144" i="51"/>
  <c r="S144" i="51"/>
  <c r="T144" i="51"/>
  <c r="J145" i="51"/>
  <c r="K145" i="51" s="1"/>
  <c r="Q145" i="51"/>
  <c r="R145" i="51"/>
  <c r="S145" i="51"/>
  <c r="T145" i="51"/>
  <c r="J146" i="51"/>
  <c r="K146" i="51" s="1"/>
  <c r="Q146" i="51"/>
  <c r="R146" i="51"/>
  <c r="S146" i="51"/>
  <c r="T146" i="51"/>
  <c r="J147" i="51"/>
  <c r="K147" i="51" s="1"/>
  <c r="Q147" i="51"/>
  <c r="R147" i="51"/>
  <c r="S147" i="51"/>
  <c r="T147" i="51"/>
  <c r="J148" i="51"/>
  <c r="K148" i="51" s="1"/>
  <c r="Q148" i="51"/>
  <c r="R148" i="51"/>
  <c r="S148" i="51"/>
  <c r="T148" i="51"/>
  <c r="J149" i="51"/>
  <c r="K149" i="51" s="1"/>
  <c r="Q149" i="51"/>
  <c r="R149" i="51"/>
  <c r="S149" i="51"/>
  <c r="T149" i="51"/>
  <c r="J150" i="51"/>
  <c r="K150" i="51" s="1"/>
  <c r="Q150" i="51"/>
  <c r="R150" i="51"/>
  <c r="S150" i="51"/>
  <c r="T150" i="51"/>
  <c r="J151" i="51"/>
  <c r="K151" i="51" s="1"/>
  <c r="Q151" i="51"/>
  <c r="R151" i="51"/>
  <c r="S151" i="51"/>
  <c r="T151" i="51"/>
  <c r="J152" i="51"/>
  <c r="K152" i="51" s="1"/>
  <c r="Q152" i="51"/>
  <c r="R152" i="51"/>
  <c r="S152" i="51"/>
  <c r="T152" i="51"/>
  <c r="J153" i="51"/>
  <c r="K153" i="51" s="1"/>
  <c r="Q153" i="51"/>
  <c r="R153" i="51"/>
  <c r="S153" i="51"/>
  <c r="T153" i="51"/>
  <c r="J154" i="51"/>
  <c r="K154" i="51" s="1"/>
  <c r="Q154" i="51"/>
  <c r="R154" i="51"/>
  <c r="S154" i="51"/>
  <c r="T154" i="51"/>
  <c r="J155" i="51"/>
  <c r="K155" i="51" s="1"/>
  <c r="Q155" i="51"/>
  <c r="R155" i="51"/>
  <c r="S155" i="51"/>
  <c r="T155" i="51"/>
  <c r="J156" i="51"/>
  <c r="K156" i="51" s="1"/>
  <c r="Q156" i="51"/>
  <c r="R156" i="51"/>
  <c r="S156" i="51"/>
  <c r="T156" i="51"/>
  <c r="J157" i="51"/>
  <c r="K157" i="51" s="1"/>
  <c r="Q157" i="51"/>
  <c r="R157" i="51"/>
  <c r="S157" i="51"/>
  <c r="T157" i="51"/>
  <c r="J158" i="51"/>
  <c r="K158" i="51" s="1"/>
  <c r="Q158" i="51"/>
  <c r="R158" i="51"/>
  <c r="S158" i="51"/>
  <c r="T158" i="51"/>
  <c r="J159" i="51"/>
  <c r="K159" i="51" s="1"/>
  <c r="Q159" i="51"/>
  <c r="R159" i="51"/>
  <c r="S159" i="51"/>
  <c r="T159" i="51"/>
  <c r="J160" i="51"/>
  <c r="K160" i="51" s="1"/>
  <c r="Q160" i="51"/>
  <c r="R160" i="51"/>
  <c r="S160" i="51"/>
  <c r="T160" i="51"/>
  <c r="J161" i="51"/>
  <c r="K161" i="51" s="1"/>
  <c r="Q161" i="51"/>
  <c r="R161" i="51"/>
  <c r="S161" i="51"/>
  <c r="T161" i="51"/>
  <c r="J162" i="51"/>
  <c r="K162" i="51" s="1"/>
  <c r="Q162" i="51"/>
  <c r="R162" i="51"/>
  <c r="S162" i="51"/>
  <c r="T162" i="51"/>
  <c r="J163" i="51"/>
  <c r="K163" i="51" s="1"/>
  <c r="Q163" i="51"/>
  <c r="R163" i="51"/>
  <c r="S163" i="51"/>
  <c r="T163" i="51"/>
  <c r="J164" i="51"/>
  <c r="K164" i="51" s="1"/>
  <c r="Q164" i="51"/>
  <c r="R164" i="51"/>
  <c r="S164" i="51"/>
  <c r="T164" i="51"/>
  <c r="J165" i="51"/>
  <c r="K165" i="51" s="1"/>
  <c r="Q165" i="51"/>
  <c r="R165" i="51"/>
  <c r="S165" i="51"/>
  <c r="T165" i="51"/>
  <c r="J166" i="51"/>
  <c r="K166" i="51" s="1"/>
  <c r="Q166" i="51"/>
  <c r="R166" i="51"/>
  <c r="S166" i="51"/>
  <c r="T166" i="51"/>
  <c r="J167" i="51"/>
  <c r="K167" i="51" s="1"/>
  <c r="Q167" i="51"/>
  <c r="R167" i="51"/>
  <c r="S167" i="51"/>
  <c r="T167" i="51"/>
  <c r="J168" i="51"/>
  <c r="K168" i="51" s="1"/>
  <c r="Q168" i="51"/>
  <c r="R168" i="51"/>
  <c r="S168" i="51"/>
  <c r="T168" i="51"/>
  <c r="J169" i="51"/>
  <c r="K169" i="51" s="1"/>
  <c r="Q169" i="51"/>
  <c r="R169" i="51"/>
  <c r="S169" i="51"/>
  <c r="T169" i="51"/>
  <c r="J170" i="51"/>
  <c r="K170" i="51" s="1"/>
  <c r="Q170" i="51"/>
  <c r="R170" i="51"/>
  <c r="S170" i="51"/>
  <c r="T170" i="51"/>
  <c r="J171" i="51"/>
  <c r="K171" i="51" s="1"/>
  <c r="Q171" i="51"/>
  <c r="R171" i="51"/>
  <c r="S171" i="51"/>
  <c r="T171" i="51"/>
  <c r="J172" i="51"/>
  <c r="K172" i="51" s="1"/>
  <c r="Q172" i="51"/>
  <c r="R172" i="51"/>
  <c r="S172" i="51"/>
  <c r="T172" i="51"/>
  <c r="J173" i="51"/>
  <c r="K173" i="51" s="1"/>
  <c r="Q173" i="51"/>
  <c r="R173" i="51"/>
  <c r="S173" i="51"/>
  <c r="T173" i="51"/>
  <c r="J174" i="51"/>
  <c r="K174" i="51" s="1"/>
  <c r="Q174" i="51"/>
  <c r="R174" i="51"/>
  <c r="S174" i="51"/>
  <c r="T174" i="51"/>
  <c r="J175" i="51"/>
  <c r="K175" i="51" s="1"/>
  <c r="Q175" i="51"/>
  <c r="R175" i="51"/>
  <c r="S175" i="51"/>
  <c r="T175" i="51"/>
  <c r="J176" i="51"/>
  <c r="K176" i="51" s="1"/>
  <c r="Q176" i="51"/>
  <c r="R176" i="51"/>
  <c r="S176" i="51"/>
  <c r="T176" i="51"/>
  <c r="J177" i="51"/>
  <c r="K177" i="51"/>
  <c r="Q177" i="51"/>
  <c r="R177" i="51"/>
  <c r="S177" i="51"/>
  <c r="T177" i="51"/>
  <c r="J178" i="51"/>
  <c r="K178" i="51" s="1"/>
  <c r="Q178" i="51"/>
  <c r="R178" i="51"/>
  <c r="S178" i="51"/>
  <c r="T178" i="51"/>
  <c r="J179" i="51"/>
  <c r="K179" i="51" s="1"/>
  <c r="Q179" i="51"/>
  <c r="R179" i="51"/>
  <c r="S179" i="51"/>
  <c r="T179" i="51"/>
  <c r="J180" i="51"/>
  <c r="K180" i="51"/>
  <c r="Q180" i="51"/>
  <c r="R180" i="51"/>
  <c r="S180" i="51"/>
  <c r="T180" i="51"/>
  <c r="J181" i="51"/>
  <c r="K181" i="51"/>
  <c r="Q181" i="51"/>
  <c r="R181" i="51"/>
  <c r="S181" i="51"/>
  <c r="T181" i="51"/>
  <c r="J182" i="51"/>
  <c r="K182" i="51" s="1"/>
  <c r="Q182" i="51"/>
  <c r="R182" i="51"/>
  <c r="S182" i="51"/>
  <c r="T182" i="51"/>
  <c r="J183" i="51"/>
  <c r="K183" i="51" s="1"/>
  <c r="Q183" i="51"/>
  <c r="R183" i="51"/>
  <c r="S183" i="51"/>
  <c r="T183" i="51"/>
  <c r="J184" i="51"/>
  <c r="K184" i="51" s="1"/>
  <c r="Q184" i="51"/>
  <c r="R184" i="51"/>
  <c r="S184" i="51"/>
  <c r="T184" i="51"/>
  <c r="J185" i="51"/>
  <c r="K185" i="51" s="1"/>
  <c r="Q185" i="51"/>
  <c r="R185" i="51"/>
  <c r="S185" i="51"/>
  <c r="T185" i="51"/>
  <c r="J186" i="51"/>
  <c r="K186" i="51" s="1"/>
  <c r="Q186" i="51"/>
  <c r="R186" i="51"/>
  <c r="S186" i="51"/>
  <c r="T186" i="51"/>
  <c r="J187" i="51"/>
  <c r="K187" i="51" s="1"/>
  <c r="Q187" i="51"/>
  <c r="R187" i="51"/>
  <c r="S187" i="51"/>
  <c r="T187" i="51"/>
  <c r="J188" i="51"/>
  <c r="K188" i="51" s="1"/>
  <c r="Q188" i="51"/>
  <c r="R188" i="51"/>
  <c r="S188" i="51"/>
  <c r="T188" i="51"/>
  <c r="J189" i="51"/>
  <c r="K189" i="51" s="1"/>
  <c r="Q189" i="51"/>
  <c r="R189" i="51"/>
  <c r="S189" i="51"/>
  <c r="T189" i="51"/>
  <c r="J190" i="51"/>
  <c r="K190" i="51" s="1"/>
  <c r="Q190" i="51"/>
  <c r="R190" i="51"/>
  <c r="S190" i="51"/>
  <c r="T190" i="51"/>
  <c r="J191" i="51"/>
  <c r="K191" i="51" s="1"/>
  <c r="Q191" i="51"/>
  <c r="R191" i="51"/>
  <c r="S191" i="51"/>
  <c r="T191" i="51"/>
  <c r="J192" i="51"/>
  <c r="K192" i="51" s="1"/>
  <c r="Q192" i="51"/>
  <c r="R192" i="51"/>
  <c r="S192" i="51"/>
  <c r="T192" i="51"/>
  <c r="J193" i="51"/>
  <c r="K193" i="51" s="1"/>
  <c r="Q193" i="51"/>
  <c r="R193" i="51"/>
  <c r="S193" i="51"/>
  <c r="T193" i="51"/>
  <c r="J194" i="51"/>
  <c r="K194" i="51" s="1"/>
  <c r="Q194" i="51"/>
  <c r="R194" i="51"/>
  <c r="S194" i="51"/>
  <c r="T194" i="51"/>
  <c r="J195" i="51"/>
  <c r="K195" i="51" s="1"/>
  <c r="Q195" i="51"/>
  <c r="R195" i="51"/>
  <c r="S195" i="51"/>
  <c r="T195" i="51"/>
  <c r="J196" i="51"/>
  <c r="K196" i="51" s="1"/>
  <c r="Q196" i="51"/>
  <c r="R196" i="51"/>
  <c r="S196" i="51"/>
  <c r="T196" i="51"/>
  <c r="J197" i="51"/>
  <c r="K197" i="51" s="1"/>
  <c r="Q197" i="51"/>
  <c r="R197" i="51"/>
  <c r="S197" i="51"/>
  <c r="T197" i="51"/>
  <c r="J198" i="51"/>
  <c r="K198" i="51" s="1"/>
  <c r="Q198" i="51"/>
  <c r="R198" i="51"/>
  <c r="S198" i="51"/>
  <c r="T198" i="51"/>
  <c r="J199" i="51"/>
  <c r="K199" i="51" s="1"/>
  <c r="Q199" i="51"/>
  <c r="R199" i="51"/>
  <c r="S199" i="51"/>
  <c r="T199" i="51"/>
  <c r="J200" i="51"/>
  <c r="K200" i="51" s="1"/>
  <c r="Q200" i="51"/>
  <c r="R200" i="51"/>
  <c r="S200" i="51"/>
  <c r="T200" i="51"/>
  <c r="J201" i="51"/>
  <c r="K201" i="51" s="1"/>
  <c r="Q201" i="51"/>
  <c r="R201" i="51"/>
  <c r="S201" i="51"/>
  <c r="T201" i="51"/>
  <c r="J202" i="51"/>
  <c r="K202" i="51" s="1"/>
  <c r="Q202" i="51"/>
  <c r="R202" i="51"/>
  <c r="S202" i="51"/>
  <c r="T202" i="51"/>
  <c r="J203" i="51"/>
  <c r="K203" i="51" s="1"/>
  <c r="Q203" i="51"/>
  <c r="R203" i="51"/>
  <c r="S203" i="51"/>
  <c r="T203" i="51"/>
  <c r="J64" i="50"/>
  <c r="K64" i="50" s="1"/>
  <c r="Q64" i="50"/>
  <c r="R64" i="50"/>
  <c r="S64" i="50"/>
  <c r="T64" i="50"/>
  <c r="J65" i="50"/>
  <c r="K65" i="50" s="1"/>
  <c r="Q65" i="50"/>
  <c r="R65" i="50"/>
  <c r="S65" i="50"/>
  <c r="T65" i="50"/>
  <c r="J66" i="50"/>
  <c r="K66" i="50" s="1"/>
  <c r="Q66" i="50"/>
  <c r="R66" i="50"/>
  <c r="S66" i="50"/>
  <c r="T66" i="50"/>
  <c r="J67" i="50"/>
  <c r="K67" i="50" s="1"/>
  <c r="Q67" i="50"/>
  <c r="R67" i="50"/>
  <c r="S67" i="50"/>
  <c r="T67" i="50"/>
  <c r="J68" i="50"/>
  <c r="K68" i="50" s="1"/>
  <c r="Q68" i="50"/>
  <c r="R68" i="50"/>
  <c r="S68" i="50"/>
  <c r="T68" i="50"/>
  <c r="J69" i="50"/>
  <c r="K69" i="50" s="1"/>
  <c r="Q69" i="50"/>
  <c r="R69" i="50"/>
  <c r="S69" i="50"/>
  <c r="T69" i="50"/>
  <c r="J70" i="50"/>
  <c r="K70" i="50" s="1"/>
  <c r="Q70" i="50"/>
  <c r="R70" i="50"/>
  <c r="S70" i="50"/>
  <c r="T70" i="50"/>
  <c r="J71" i="50"/>
  <c r="K71" i="50" s="1"/>
  <c r="Q71" i="50"/>
  <c r="R71" i="50"/>
  <c r="S71" i="50"/>
  <c r="T71" i="50"/>
  <c r="J72" i="50"/>
  <c r="K72" i="50" s="1"/>
  <c r="Q72" i="50"/>
  <c r="R72" i="50"/>
  <c r="S72" i="50"/>
  <c r="T72" i="50"/>
  <c r="J73" i="50"/>
  <c r="K73" i="50" s="1"/>
  <c r="Q73" i="50"/>
  <c r="R73" i="50"/>
  <c r="S73" i="50"/>
  <c r="T73" i="50"/>
  <c r="J74" i="50"/>
  <c r="K74" i="50" s="1"/>
  <c r="Q74" i="50"/>
  <c r="R74" i="50"/>
  <c r="S74" i="50"/>
  <c r="T74" i="50"/>
  <c r="J75" i="50"/>
  <c r="K75" i="50" s="1"/>
  <c r="Q75" i="50"/>
  <c r="R75" i="50"/>
  <c r="S75" i="50"/>
  <c r="T75" i="50"/>
  <c r="J76" i="50"/>
  <c r="K76" i="50" s="1"/>
  <c r="Q76" i="50"/>
  <c r="R76" i="50"/>
  <c r="S76" i="50"/>
  <c r="T76" i="50"/>
  <c r="J77" i="50"/>
  <c r="K77" i="50" s="1"/>
  <c r="Q77" i="50"/>
  <c r="R77" i="50"/>
  <c r="S77" i="50"/>
  <c r="T77" i="50"/>
  <c r="J78" i="50"/>
  <c r="K78" i="50" s="1"/>
  <c r="Q78" i="50"/>
  <c r="R78" i="50"/>
  <c r="S78" i="50"/>
  <c r="T78" i="50"/>
  <c r="J79" i="50"/>
  <c r="K79" i="50" s="1"/>
  <c r="Q79" i="50"/>
  <c r="R79" i="50"/>
  <c r="S79" i="50"/>
  <c r="T79" i="50"/>
  <c r="J80" i="50"/>
  <c r="K80" i="50" s="1"/>
  <c r="Q80" i="50"/>
  <c r="R80" i="50"/>
  <c r="S80" i="50"/>
  <c r="T80" i="50"/>
  <c r="J81" i="50"/>
  <c r="K81" i="50" s="1"/>
  <c r="Q81" i="50"/>
  <c r="R81" i="50"/>
  <c r="S81" i="50"/>
  <c r="T81" i="50"/>
  <c r="J82" i="50"/>
  <c r="K82" i="50" s="1"/>
  <c r="Q82" i="50"/>
  <c r="R82" i="50"/>
  <c r="S82" i="50"/>
  <c r="T82" i="50"/>
  <c r="J83" i="50"/>
  <c r="K83" i="50" s="1"/>
  <c r="Q83" i="50"/>
  <c r="R83" i="50"/>
  <c r="S83" i="50"/>
  <c r="T83" i="50"/>
  <c r="J84" i="50"/>
  <c r="K84" i="50"/>
  <c r="Q84" i="50"/>
  <c r="R84" i="50"/>
  <c r="S84" i="50"/>
  <c r="T84" i="50"/>
  <c r="J85" i="50"/>
  <c r="K85" i="50" s="1"/>
  <c r="Q85" i="50"/>
  <c r="R85" i="50"/>
  <c r="S85" i="50"/>
  <c r="T85" i="50"/>
  <c r="J86" i="50"/>
  <c r="K86" i="50" s="1"/>
  <c r="Q86" i="50"/>
  <c r="R86" i="50"/>
  <c r="S86" i="50"/>
  <c r="T86" i="50"/>
  <c r="J87" i="50"/>
  <c r="K87" i="50"/>
  <c r="Q87" i="50"/>
  <c r="R87" i="50"/>
  <c r="S87" i="50"/>
  <c r="T87" i="50"/>
  <c r="J88" i="50"/>
  <c r="K88" i="50"/>
  <c r="Q88" i="50"/>
  <c r="R88" i="50"/>
  <c r="S88" i="50"/>
  <c r="T88" i="50"/>
  <c r="J89" i="50"/>
  <c r="K89" i="50" s="1"/>
  <c r="Q89" i="50"/>
  <c r="R89" i="50"/>
  <c r="S89" i="50"/>
  <c r="T89" i="50"/>
  <c r="J90" i="50"/>
  <c r="K90" i="50" s="1"/>
  <c r="Q90" i="50"/>
  <c r="R90" i="50"/>
  <c r="S90" i="50"/>
  <c r="T90" i="50"/>
  <c r="J91" i="50"/>
  <c r="K91" i="50" s="1"/>
  <c r="Q91" i="50"/>
  <c r="R91" i="50"/>
  <c r="S91" i="50"/>
  <c r="T91" i="50"/>
  <c r="J92" i="50"/>
  <c r="K92" i="50" s="1"/>
  <c r="Q92" i="50"/>
  <c r="R92" i="50"/>
  <c r="S92" i="50"/>
  <c r="T92" i="50"/>
  <c r="J93" i="50"/>
  <c r="K93" i="50" s="1"/>
  <c r="Q93" i="50"/>
  <c r="R93" i="50"/>
  <c r="S93" i="50"/>
  <c r="T93" i="50"/>
  <c r="J94" i="50"/>
  <c r="K94" i="50" s="1"/>
  <c r="Q94" i="50"/>
  <c r="R94" i="50"/>
  <c r="S94" i="50"/>
  <c r="T94" i="50"/>
  <c r="J95" i="50"/>
  <c r="K95" i="50" s="1"/>
  <c r="Q95" i="50"/>
  <c r="R95" i="50"/>
  <c r="S95" i="50"/>
  <c r="T95" i="50"/>
  <c r="J96" i="50"/>
  <c r="K96" i="50" s="1"/>
  <c r="Q96" i="50"/>
  <c r="R96" i="50"/>
  <c r="S96" i="50"/>
  <c r="T96" i="50"/>
  <c r="J97" i="50"/>
  <c r="K97" i="50" s="1"/>
  <c r="Q97" i="50"/>
  <c r="R97" i="50"/>
  <c r="S97" i="50"/>
  <c r="T97" i="50"/>
  <c r="J98" i="50"/>
  <c r="K98" i="50" s="1"/>
  <c r="Q98" i="50"/>
  <c r="R98" i="50"/>
  <c r="S98" i="50"/>
  <c r="T98" i="50"/>
  <c r="J99" i="50"/>
  <c r="K99" i="50" s="1"/>
  <c r="Q99" i="50"/>
  <c r="R99" i="50"/>
  <c r="S99" i="50"/>
  <c r="T99" i="50"/>
  <c r="J100" i="50"/>
  <c r="K100" i="50" s="1"/>
  <c r="Q100" i="50"/>
  <c r="R100" i="50"/>
  <c r="S100" i="50"/>
  <c r="T100" i="50"/>
  <c r="J101" i="50"/>
  <c r="K101" i="50" s="1"/>
  <c r="Q101" i="50"/>
  <c r="R101" i="50"/>
  <c r="S101" i="50"/>
  <c r="T101" i="50"/>
  <c r="J102" i="50"/>
  <c r="K102" i="50" s="1"/>
  <c r="Q102" i="50"/>
  <c r="R102" i="50"/>
  <c r="S102" i="50"/>
  <c r="T102" i="50"/>
  <c r="J103" i="50"/>
  <c r="K103" i="50" s="1"/>
  <c r="Q103" i="50"/>
  <c r="R103" i="50"/>
  <c r="S103" i="50"/>
  <c r="T103" i="50"/>
  <c r="J104" i="50"/>
  <c r="K104" i="50" s="1"/>
  <c r="Q104" i="50"/>
  <c r="R104" i="50"/>
  <c r="S104" i="50"/>
  <c r="T104" i="50"/>
  <c r="J105" i="50"/>
  <c r="K105" i="50" s="1"/>
  <c r="Q105" i="50"/>
  <c r="R105" i="50"/>
  <c r="S105" i="50"/>
  <c r="T105" i="50"/>
  <c r="J106" i="50"/>
  <c r="K106" i="50" s="1"/>
  <c r="Q106" i="50"/>
  <c r="R106" i="50"/>
  <c r="S106" i="50"/>
  <c r="T106" i="50"/>
  <c r="J107" i="50"/>
  <c r="K107" i="50" s="1"/>
  <c r="Q107" i="50"/>
  <c r="R107" i="50"/>
  <c r="S107" i="50"/>
  <c r="T107" i="50"/>
  <c r="J108" i="50"/>
  <c r="K108" i="50" s="1"/>
  <c r="Q108" i="50"/>
  <c r="R108" i="50"/>
  <c r="S108" i="50"/>
  <c r="T108" i="50"/>
  <c r="J109" i="50"/>
  <c r="K109" i="50" s="1"/>
  <c r="Q109" i="50"/>
  <c r="R109" i="50"/>
  <c r="S109" i="50"/>
  <c r="T109" i="50"/>
  <c r="J110" i="50"/>
  <c r="K110" i="50" s="1"/>
  <c r="Q110" i="50"/>
  <c r="R110" i="50"/>
  <c r="S110" i="50"/>
  <c r="T110" i="50"/>
  <c r="J111" i="50"/>
  <c r="K111" i="50" s="1"/>
  <c r="Q111" i="50"/>
  <c r="R111" i="50"/>
  <c r="S111" i="50"/>
  <c r="T111" i="50"/>
  <c r="J112" i="50"/>
  <c r="K112" i="50" s="1"/>
  <c r="Q112" i="50"/>
  <c r="R112" i="50"/>
  <c r="S112" i="50"/>
  <c r="T112" i="50"/>
  <c r="J113" i="50"/>
  <c r="K113" i="50" s="1"/>
  <c r="Q113" i="50"/>
  <c r="R113" i="50"/>
  <c r="S113" i="50"/>
  <c r="T113" i="50"/>
  <c r="J114" i="50"/>
  <c r="K114" i="50" s="1"/>
  <c r="Q114" i="50"/>
  <c r="R114" i="50"/>
  <c r="S114" i="50"/>
  <c r="T114" i="50"/>
  <c r="J115" i="50"/>
  <c r="K115" i="50" s="1"/>
  <c r="Q115" i="50"/>
  <c r="R115" i="50"/>
  <c r="S115" i="50"/>
  <c r="T115" i="50"/>
  <c r="J116" i="50"/>
  <c r="K116" i="50"/>
  <c r="Q116" i="50"/>
  <c r="R116" i="50"/>
  <c r="S116" i="50"/>
  <c r="T116" i="50"/>
  <c r="J117" i="50"/>
  <c r="K117" i="50" s="1"/>
  <c r="Q117" i="50"/>
  <c r="R117" i="50"/>
  <c r="S117" i="50"/>
  <c r="T117" i="50"/>
  <c r="J118" i="50"/>
  <c r="K118" i="50" s="1"/>
  <c r="Q118" i="50"/>
  <c r="R118" i="50"/>
  <c r="S118" i="50"/>
  <c r="T118" i="50"/>
  <c r="J119" i="50"/>
  <c r="K119" i="50"/>
  <c r="Q119" i="50"/>
  <c r="R119" i="50"/>
  <c r="S119" i="50"/>
  <c r="T119" i="50"/>
  <c r="J120" i="50"/>
  <c r="K120" i="50"/>
  <c r="Q120" i="50"/>
  <c r="R120" i="50"/>
  <c r="S120" i="50"/>
  <c r="T120" i="50"/>
  <c r="J121" i="50"/>
  <c r="K121" i="50" s="1"/>
  <c r="Q121" i="50"/>
  <c r="R121" i="50"/>
  <c r="S121" i="50"/>
  <c r="T121" i="50"/>
  <c r="J122" i="50"/>
  <c r="K122" i="50" s="1"/>
  <c r="Q122" i="50"/>
  <c r="R122" i="50"/>
  <c r="S122" i="50"/>
  <c r="T122" i="50"/>
  <c r="J123" i="50"/>
  <c r="K123" i="50" s="1"/>
  <c r="Q123" i="50"/>
  <c r="R123" i="50"/>
  <c r="S123" i="50"/>
  <c r="T123" i="50"/>
  <c r="J124" i="50"/>
  <c r="K124" i="50" s="1"/>
  <c r="Q124" i="50"/>
  <c r="R124" i="50"/>
  <c r="S124" i="50"/>
  <c r="T124" i="50"/>
  <c r="J125" i="50"/>
  <c r="K125" i="50" s="1"/>
  <c r="Q125" i="50"/>
  <c r="R125" i="50"/>
  <c r="S125" i="50"/>
  <c r="T125" i="50"/>
  <c r="J126" i="50"/>
  <c r="K126" i="50" s="1"/>
  <c r="Q126" i="50"/>
  <c r="R126" i="50"/>
  <c r="S126" i="50"/>
  <c r="T126" i="50"/>
  <c r="J127" i="50"/>
  <c r="K127" i="50" s="1"/>
  <c r="Q127" i="50"/>
  <c r="R127" i="50"/>
  <c r="S127" i="50"/>
  <c r="T127" i="50"/>
  <c r="J128" i="50"/>
  <c r="K128" i="50" s="1"/>
  <c r="Q128" i="50"/>
  <c r="R128" i="50"/>
  <c r="S128" i="50"/>
  <c r="T128" i="50"/>
  <c r="J129" i="50"/>
  <c r="K129" i="50" s="1"/>
  <c r="Q129" i="50"/>
  <c r="R129" i="50"/>
  <c r="S129" i="50"/>
  <c r="T129" i="50"/>
  <c r="J130" i="50"/>
  <c r="K130" i="50" s="1"/>
  <c r="Q130" i="50"/>
  <c r="R130" i="50"/>
  <c r="S130" i="50"/>
  <c r="T130" i="50"/>
  <c r="J131" i="50"/>
  <c r="K131" i="50" s="1"/>
  <c r="Q131" i="50"/>
  <c r="R131" i="50"/>
  <c r="S131" i="50"/>
  <c r="T131" i="50"/>
  <c r="J132" i="50"/>
  <c r="K132" i="50" s="1"/>
  <c r="Q132" i="50"/>
  <c r="R132" i="50"/>
  <c r="S132" i="50"/>
  <c r="T132" i="50"/>
  <c r="J133" i="50"/>
  <c r="K133" i="50" s="1"/>
  <c r="Q133" i="50"/>
  <c r="R133" i="50"/>
  <c r="S133" i="50"/>
  <c r="T133" i="50"/>
  <c r="J134" i="50"/>
  <c r="K134" i="50" s="1"/>
  <c r="Q134" i="50"/>
  <c r="R134" i="50"/>
  <c r="S134" i="50"/>
  <c r="T134" i="50"/>
  <c r="J135" i="50"/>
  <c r="K135" i="50" s="1"/>
  <c r="Q135" i="50"/>
  <c r="R135" i="50"/>
  <c r="S135" i="50"/>
  <c r="T135" i="50"/>
  <c r="J136" i="50"/>
  <c r="K136" i="50" s="1"/>
  <c r="Q136" i="50"/>
  <c r="R136" i="50"/>
  <c r="S136" i="50"/>
  <c r="T136" i="50"/>
  <c r="J137" i="50"/>
  <c r="K137" i="50" s="1"/>
  <c r="Q137" i="50"/>
  <c r="R137" i="50"/>
  <c r="S137" i="50"/>
  <c r="T137" i="50"/>
  <c r="J138" i="50"/>
  <c r="K138" i="50" s="1"/>
  <c r="Q138" i="50"/>
  <c r="R138" i="50"/>
  <c r="S138" i="50"/>
  <c r="T138" i="50"/>
  <c r="J139" i="50"/>
  <c r="K139" i="50" s="1"/>
  <c r="Q139" i="50"/>
  <c r="R139" i="50"/>
  <c r="S139" i="50"/>
  <c r="T139" i="50"/>
  <c r="J140" i="50"/>
  <c r="K140" i="50" s="1"/>
  <c r="Q140" i="50"/>
  <c r="R140" i="50"/>
  <c r="S140" i="50"/>
  <c r="T140" i="50"/>
  <c r="J141" i="50"/>
  <c r="K141" i="50" s="1"/>
  <c r="Q141" i="50"/>
  <c r="R141" i="50"/>
  <c r="S141" i="50"/>
  <c r="T141" i="50"/>
  <c r="J142" i="50"/>
  <c r="K142" i="50" s="1"/>
  <c r="Q142" i="50"/>
  <c r="R142" i="50"/>
  <c r="S142" i="50"/>
  <c r="T142" i="50"/>
  <c r="J143" i="50"/>
  <c r="K143" i="50" s="1"/>
  <c r="Q143" i="50"/>
  <c r="R143" i="50"/>
  <c r="S143" i="50"/>
  <c r="T143" i="50"/>
  <c r="J144" i="50"/>
  <c r="K144" i="50" s="1"/>
  <c r="Q144" i="50"/>
  <c r="R144" i="50"/>
  <c r="S144" i="50"/>
  <c r="T144" i="50"/>
  <c r="J145" i="50"/>
  <c r="K145" i="50" s="1"/>
  <c r="Q145" i="50"/>
  <c r="R145" i="50"/>
  <c r="S145" i="50"/>
  <c r="T145" i="50"/>
  <c r="J146" i="50"/>
  <c r="K146" i="50" s="1"/>
  <c r="Q146" i="50"/>
  <c r="R146" i="50"/>
  <c r="S146" i="50"/>
  <c r="T146" i="50"/>
  <c r="J147" i="50"/>
  <c r="K147" i="50" s="1"/>
  <c r="Q147" i="50"/>
  <c r="R147" i="50"/>
  <c r="S147" i="50"/>
  <c r="T147" i="50"/>
  <c r="J148" i="50"/>
  <c r="K148" i="50" s="1"/>
  <c r="Q148" i="50"/>
  <c r="R148" i="50"/>
  <c r="S148" i="50"/>
  <c r="T148" i="50"/>
  <c r="J149" i="50"/>
  <c r="K149" i="50" s="1"/>
  <c r="Q149" i="50"/>
  <c r="R149" i="50"/>
  <c r="S149" i="50"/>
  <c r="T149" i="50"/>
  <c r="J150" i="50"/>
  <c r="K150" i="50" s="1"/>
  <c r="Q150" i="50"/>
  <c r="R150" i="50"/>
  <c r="S150" i="50"/>
  <c r="T150" i="50"/>
  <c r="J151" i="50"/>
  <c r="K151" i="50" s="1"/>
  <c r="Q151" i="50"/>
  <c r="R151" i="50"/>
  <c r="S151" i="50"/>
  <c r="T151" i="50"/>
  <c r="J152" i="50"/>
  <c r="K152" i="50" s="1"/>
  <c r="Q152" i="50"/>
  <c r="R152" i="50"/>
  <c r="S152" i="50"/>
  <c r="T152" i="50"/>
  <c r="J153" i="50"/>
  <c r="K153" i="50" s="1"/>
  <c r="Q153" i="50"/>
  <c r="R153" i="50"/>
  <c r="S153" i="50"/>
  <c r="T153" i="50"/>
  <c r="J154" i="50"/>
  <c r="K154" i="50" s="1"/>
  <c r="Q154" i="50"/>
  <c r="R154" i="50"/>
  <c r="S154" i="50"/>
  <c r="T154" i="50"/>
  <c r="J155" i="50"/>
  <c r="K155" i="50" s="1"/>
  <c r="Q155" i="50"/>
  <c r="R155" i="50"/>
  <c r="S155" i="50"/>
  <c r="T155" i="50"/>
  <c r="J156" i="50"/>
  <c r="K156" i="50" s="1"/>
  <c r="Q156" i="50"/>
  <c r="R156" i="50"/>
  <c r="S156" i="50"/>
  <c r="T156" i="50"/>
  <c r="J157" i="50"/>
  <c r="K157" i="50" s="1"/>
  <c r="Q157" i="50"/>
  <c r="R157" i="50"/>
  <c r="S157" i="50"/>
  <c r="T157" i="50"/>
  <c r="J158" i="50"/>
  <c r="K158" i="50" s="1"/>
  <c r="Q158" i="50"/>
  <c r="R158" i="50"/>
  <c r="S158" i="50"/>
  <c r="T158" i="50"/>
  <c r="J159" i="50"/>
  <c r="K159" i="50" s="1"/>
  <c r="Q159" i="50"/>
  <c r="R159" i="50"/>
  <c r="S159" i="50"/>
  <c r="T159" i="50"/>
  <c r="J160" i="50"/>
  <c r="K160" i="50" s="1"/>
  <c r="Q160" i="50"/>
  <c r="R160" i="50"/>
  <c r="S160" i="50"/>
  <c r="T160" i="50"/>
  <c r="J161" i="50"/>
  <c r="K161" i="50" s="1"/>
  <c r="Q161" i="50"/>
  <c r="R161" i="50"/>
  <c r="S161" i="50"/>
  <c r="T161" i="50"/>
  <c r="J162" i="50"/>
  <c r="K162" i="50" s="1"/>
  <c r="Q162" i="50"/>
  <c r="R162" i="50"/>
  <c r="S162" i="50"/>
  <c r="T162" i="50"/>
  <c r="J163" i="50"/>
  <c r="K163" i="50" s="1"/>
  <c r="Q163" i="50"/>
  <c r="R163" i="50"/>
  <c r="S163" i="50"/>
  <c r="T163" i="50"/>
  <c r="J164" i="50"/>
  <c r="K164" i="50" s="1"/>
  <c r="Q164" i="50"/>
  <c r="R164" i="50"/>
  <c r="S164" i="50"/>
  <c r="T164" i="50"/>
  <c r="J165" i="50"/>
  <c r="K165" i="50" s="1"/>
  <c r="Q165" i="50"/>
  <c r="R165" i="50"/>
  <c r="S165" i="50"/>
  <c r="T165" i="50"/>
  <c r="J166" i="50"/>
  <c r="K166" i="50" s="1"/>
  <c r="Q166" i="50"/>
  <c r="R166" i="50"/>
  <c r="S166" i="50"/>
  <c r="T166" i="50"/>
  <c r="J167" i="50"/>
  <c r="K167" i="50" s="1"/>
  <c r="Q167" i="50"/>
  <c r="R167" i="50"/>
  <c r="S167" i="50"/>
  <c r="T167" i="50"/>
  <c r="J168" i="50"/>
  <c r="K168" i="50" s="1"/>
  <c r="Q168" i="50"/>
  <c r="R168" i="50"/>
  <c r="S168" i="50"/>
  <c r="T168" i="50"/>
  <c r="J169" i="50"/>
  <c r="K169" i="50" s="1"/>
  <c r="Q169" i="50"/>
  <c r="R169" i="50"/>
  <c r="S169" i="50"/>
  <c r="T169" i="50"/>
  <c r="J170" i="50"/>
  <c r="K170" i="50" s="1"/>
  <c r="Q170" i="50"/>
  <c r="R170" i="50"/>
  <c r="S170" i="50"/>
  <c r="T170" i="50"/>
  <c r="J171" i="50"/>
  <c r="K171" i="50" s="1"/>
  <c r="Q171" i="50"/>
  <c r="R171" i="50"/>
  <c r="S171" i="50"/>
  <c r="T171" i="50"/>
  <c r="J172" i="50"/>
  <c r="K172" i="50" s="1"/>
  <c r="Q172" i="50"/>
  <c r="R172" i="50"/>
  <c r="S172" i="50"/>
  <c r="T172" i="50"/>
  <c r="J173" i="50"/>
  <c r="K173" i="50" s="1"/>
  <c r="Q173" i="50"/>
  <c r="R173" i="50"/>
  <c r="S173" i="50"/>
  <c r="T173" i="50"/>
  <c r="J174" i="50"/>
  <c r="K174" i="50" s="1"/>
  <c r="Q174" i="50"/>
  <c r="R174" i="50"/>
  <c r="S174" i="50"/>
  <c r="T174" i="50"/>
  <c r="J175" i="50"/>
  <c r="K175" i="50" s="1"/>
  <c r="Q175" i="50"/>
  <c r="R175" i="50"/>
  <c r="S175" i="50"/>
  <c r="T175" i="50"/>
  <c r="J176" i="50"/>
  <c r="K176" i="50" s="1"/>
  <c r="Q176" i="50"/>
  <c r="R176" i="50"/>
  <c r="S176" i="50"/>
  <c r="T176" i="50"/>
  <c r="J177" i="50"/>
  <c r="K177" i="50" s="1"/>
  <c r="Q177" i="50"/>
  <c r="R177" i="50"/>
  <c r="S177" i="50"/>
  <c r="T177" i="50"/>
  <c r="J178" i="50"/>
  <c r="K178" i="50" s="1"/>
  <c r="Q178" i="50"/>
  <c r="R178" i="50"/>
  <c r="S178" i="50"/>
  <c r="T178" i="50"/>
  <c r="J179" i="50"/>
  <c r="K179" i="50" s="1"/>
  <c r="Q179" i="50"/>
  <c r="R179" i="50"/>
  <c r="S179" i="50"/>
  <c r="T179" i="50"/>
  <c r="J180" i="50"/>
  <c r="K180" i="50" s="1"/>
  <c r="Q180" i="50"/>
  <c r="R180" i="50"/>
  <c r="S180" i="50"/>
  <c r="T180" i="50"/>
  <c r="J181" i="50"/>
  <c r="K181" i="50" s="1"/>
  <c r="Q181" i="50"/>
  <c r="R181" i="50"/>
  <c r="S181" i="50"/>
  <c r="T181" i="50"/>
  <c r="J182" i="50"/>
  <c r="K182" i="50" s="1"/>
  <c r="Q182" i="50"/>
  <c r="R182" i="50"/>
  <c r="S182" i="50"/>
  <c r="T182" i="50"/>
  <c r="J183" i="50"/>
  <c r="K183" i="50" s="1"/>
  <c r="Q183" i="50"/>
  <c r="R183" i="50"/>
  <c r="S183" i="50"/>
  <c r="T183" i="50"/>
  <c r="J184" i="50"/>
  <c r="K184" i="50" s="1"/>
  <c r="Q184" i="50"/>
  <c r="R184" i="50"/>
  <c r="S184" i="50"/>
  <c r="T184" i="50"/>
  <c r="J185" i="50"/>
  <c r="K185" i="50" s="1"/>
  <c r="Q185" i="50"/>
  <c r="R185" i="50"/>
  <c r="S185" i="50"/>
  <c r="T185" i="50"/>
  <c r="J186" i="50"/>
  <c r="K186" i="50" s="1"/>
  <c r="Q186" i="50"/>
  <c r="R186" i="50"/>
  <c r="S186" i="50"/>
  <c r="T186" i="50"/>
  <c r="J187" i="50"/>
  <c r="K187" i="50" s="1"/>
  <c r="Q187" i="50"/>
  <c r="R187" i="50"/>
  <c r="S187" i="50"/>
  <c r="T187" i="50"/>
  <c r="J188" i="50"/>
  <c r="K188" i="50" s="1"/>
  <c r="Q188" i="50"/>
  <c r="R188" i="50"/>
  <c r="S188" i="50"/>
  <c r="T188" i="50"/>
  <c r="J189" i="50"/>
  <c r="K189" i="50" s="1"/>
  <c r="Q189" i="50"/>
  <c r="R189" i="50"/>
  <c r="S189" i="50"/>
  <c r="T189" i="50"/>
  <c r="J190" i="50"/>
  <c r="K190" i="50" s="1"/>
  <c r="Q190" i="50"/>
  <c r="R190" i="50"/>
  <c r="S190" i="50"/>
  <c r="T190" i="50"/>
  <c r="J191" i="50"/>
  <c r="K191" i="50" s="1"/>
  <c r="Q191" i="50"/>
  <c r="R191" i="50"/>
  <c r="S191" i="50"/>
  <c r="T191" i="50"/>
  <c r="J192" i="50"/>
  <c r="K192" i="50" s="1"/>
  <c r="Q192" i="50"/>
  <c r="R192" i="50"/>
  <c r="S192" i="50"/>
  <c r="T192" i="50"/>
  <c r="J193" i="50"/>
  <c r="K193" i="50" s="1"/>
  <c r="Q193" i="50"/>
  <c r="R193" i="50"/>
  <c r="S193" i="50"/>
  <c r="T193" i="50"/>
  <c r="J194" i="50"/>
  <c r="K194" i="50" s="1"/>
  <c r="Q194" i="50"/>
  <c r="R194" i="50"/>
  <c r="S194" i="50"/>
  <c r="T194" i="50"/>
  <c r="J195" i="50"/>
  <c r="K195" i="50" s="1"/>
  <c r="Q195" i="50"/>
  <c r="R195" i="50"/>
  <c r="S195" i="50"/>
  <c r="T195" i="50"/>
  <c r="J196" i="50"/>
  <c r="K196" i="50" s="1"/>
  <c r="Q196" i="50"/>
  <c r="R196" i="50"/>
  <c r="S196" i="50"/>
  <c r="T196" i="50"/>
  <c r="J197" i="50"/>
  <c r="K197" i="50" s="1"/>
  <c r="Q197" i="50"/>
  <c r="R197" i="50"/>
  <c r="S197" i="50"/>
  <c r="T197" i="50"/>
  <c r="J198" i="50"/>
  <c r="K198" i="50" s="1"/>
  <c r="Q198" i="50"/>
  <c r="R198" i="50"/>
  <c r="S198" i="50"/>
  <c r="T198" i="50"/>
  <c r="J199" i="50"/>
  <c r="K199" i="50" s="1"/>
  <c r="Q199" i="50"/>
  <c r="R199" i="50"/>
  <c r="S199" i="50"/>
  <c r="T199" i="50"/>
  <c r="J200" i="50"/>
  <c r="K200" i="50" s="1"/>
  <c r="Q200" i="50"/>
  <c r="R200" i="50"/>
  <c r="S200" i="50"/>
  <c r="T200" i="50"/>
  <c r="J201" i="50"/>
  <c r="K201" i="50" s="1"/>
  <c r="Q201" i="50"/>
  <c r="R201" i="50"/>
  <c r="S201" i="50"/>
  <c r="T201" i="50"/>
  <c r="J202" i="50"/>
  <c r="K202" i="50" s="1"/>
  <c r="Q202" i="50"/>
  <c r="R202" i="50"/>
  <c r="S202" i="50"/>
  <c r="T202" i="50"/>
  <c r="J203" i="50"/>
  <c r="K203" i="50" s="1"/>
  <c r="Q203" i="50"/>
  <c r="R203" i="50"/>
  <c r="S203" i="50"/>
  <c r="T203" i="50"/>
  <c r="J64" i="49"/>
  <c r="K64" i="49" s="1"/>
  <c r="Q64" i="49"/>
  <c r="R64" i="49"/>
  <c r="S64" i="49"/>
  <c r="T64" i="49"/>
  <c r="J65" i="49"/>
  <c r="K65" i="49" s="1"/>
  <c r="Q65" i="49"/>
  <c r="R65" i="49"/>
  <c r="S65" i="49"/>
  <c r="T65" i="49"/>
  <c r="J66" i="49"/>
  <c r="K66" i="49" s="1"/>
  <c r="Q66" i="49"/>
  <c r="R66" i="49"/>
  <c r="S66" i="49"/>
  <c r="T66" i="49"/>
  <c r="J67" i="49"/>
  <c r="K67" i="49" s="1"/>
  <c r="Q67" i="49"/>
  <c r="R67" i="49"/>
  <c r="S67" i="49"/>
  <c r="T67" i="49"/>
  <c r="J68" i="49"/>
  <c r="K68" i="49" s="1"/>
  <c r="Q68" i="49"/>
  <c r="R68" i="49"/>
  <c r="S68" i="49"/>
  <c r="T68" i="49"/>
  <c r="J69" i="49"/>
  <c r="K69" i="49" s="1"/>
  <c r="Q69" i="49"/>
  <c r="R69" i="49"/>
  <c r="S69" i="49"/>
  <c r="T69" i="49"/>
  <c r="J70" i="49"/>
  <c r="K70" i="49" s="1"/>
  <c r="Q70" i="49"/>
  <c r="R70" i="49"/>
  <c r="S70" i="49"/>
  <c r="T70" i="49"/>
  <c r="J71" i="49"/>
  <c r="K71" i="49" s="1"/>
  <c r="Q71" i="49"/>
  <c r="R71" i="49"/>
  <c r="S71" i="49"/>
  <c r="T71" i="49"/>
  <c r="J72" i="49"/>
  <c r="K72" i="49" s="1"/>
  <c r="Q72" i="49"/>
  <c r="R72" i="49"/>
  <c r="S72" i="49"/>
  <c r="T72" i="49"/>
  <c r="J73" i="49"/>
  <c r="K73" i="49" s="1"/>
  <c r="Q73" i="49"/>
  <c r="R73" i="49"/>
  <c r="S73" i="49"/>
  <c r="T73" i="49"/>
  <c r="J74" i="49"/>
  <c r="K74" i="49" s="1"/>
  <c r="Q74" i="49"/>
  <c r="R74" i="49"/>
  <c r="S74" i="49"/>
  <c r="T74" i="49"/>
  <c r="J75" i="49"/>
  <c r="K75" i="49" s="1"/>
  <c r="Q75" i="49"/>
  <c r="R75" i="49"/>
  <c r="S75" i="49"/>
  <c r="T75" i="49"/>
  <c r="J76" i="49"/>
  <c r="K76" i="49" s="1"/>
  <c r="Q76" i="49"/>
  <c r="R76" i="49"/>
  <c r="S76" i="49"/>
  <c r="T76" i="49"/>
  <c r="J77" i="49"/>
  <c r="K77" i="49" s="1"/>
  <c r="Q77" i="49"/>
  <c r="R77" i="49"/>
  <c r="S77" i="49"/>
  <c r="T77" i="49"/>
  <c r="J78" i="49"/>
  <c r="K78" i="49" s="1"/>
  <c r="Q78" i="49"/>
  <c r="R78" i="49"/>
  <c r="S78" i="49"/>
  <c r="T78" i="49"/>
  <c r="J79" i="49"/>
  <c r="K79" i="49" s="1"/>
  <c r="Q79" i="49"/>
  <c r="R79" i="49"/>
  <c r="S79" i="49"/>
  <c r="T79" i="49"/>
  <c r="J80" i="49"/>
  <c r="K80" i="49" s="1"/>
  <c r="Q80" i="49"/>
  <c r="R80" i="49"/>
  <c r="S80" i="49"/>
  <c r="T80" i="49"/>
  <c r="J81" i="49"/>
  <c r="K81" i="49" s="1"/>
  <c r="Q81" i="49"/>
  <c r="R81" i="49"/>
  <c r="S81" i="49"/>
  <c r="T81" i="49"/>
  <c r="J82" i="49"/>
  <c r="K82" i="49" s="1"/>
  <c r="Q82" i="49"/>
  <c r="R82" i="49"/>
  <c r="S82" i="49"/>
  <c r="T82" i="49"/>
  <c r="J83" i="49"/>
  <c r="K83" i="49" s="1"/>
  <c r="Q83" i="49"/>
  <c r="R83" i="49"/>
  <c r="S83" i="49"/>
  <c r="T83" i="49"/>
  <c r="J84" i="49"/>
  <c r="K84" i="49" s="1"/>
  <c r="Q84" i="49"/>
  <c r="R84" i="49"/>
  <c r="S84" i="49"/>
  <c r="T84" i="49"/>
  <c r="J85" i="49"/>
  <c r="K85" i="49" s="1"/>
  <c r="Q85" i="49"/>
  <c r="R85" i="49"/>
  <c r="S85" i="49"/>
  <c r="T85" i="49"/>
  <c r="J86" i="49"/>
  <c r="K86" i="49" s="1"/>
  <c r="Q86" i="49"/>
  <c r="R86" i="49"/>
  <c r="S86" i="49"/>
  <c r="T86" i="49"/>
  <c r="J87" i="49"/>
  <c r="K87" i="49" s="1"/>
  <c r="Q87" i="49"/>
  <c r="R87" i="49"/>
  <c r="S87" i="49"/>
  <c r="T87" i="49"/>
  <c r="J88" i="49"/>
  <c r="K88" i="49"/>
  <c r="Q88" i="49"/>
  <c r="R88" i="49"/>
  <c r="S88" i="49"/>
  <c r="T88" i="49"/>
  <c r="J89" i="49"/>
  <c r="K89" i="49" s="1"/>
  <c r="Q89" i="49"/>
  <c r="R89" i="49"/>
  <c r="S89" i="49"/>
  <c r="T89" i="49"/>
  <c r="J90" i="49"/>
  <c r="K90" i="49" s="1"/>
  <c r="Q90" i="49"/>
  <c r="R90" i="49"/>
  <c r="S90" i="49"/>
  <c r="T90" i="49"/>
  <c r="J91" i="49"/>
  <c r="K91" i="49" s="1"/>
  <c r="Q91" i="49"/>
  <c r="R91" i="49"/>
  <c r="S91" i="49"/>
  <c r="T91" i="49"/>
  <c r="J92" i="49"/>
  <c r="K92" i="49" s="1"/>
  <c r="Q92" i="49"/>
  <c r="R92" i="49"/>
  <c r="S92" i="49"/>
  <c r="T92" i="49"/>
  <c r="J93" i="49"/>
  <c r="K93" i="49" s="1"/>
  <c r="Q93" i="49"/>
  <c r="R93" i="49"/>
  <c r="S93" i="49"/>
  <c r="T93" i="49"/>
  <c r="J94" i="49"/>
  <c r="K94" i="49" s="1"/>
  <c r="Q94" i="49"/>
  <c r="R94" i="49"/>
  <c r="S94" i="49"/>
  <c r="T94" i="49"/>
  <c r="J95" i="49"/>
  <c r="K95" i="49" s="1"/>
  <c r="Q95" i="49"/>
  <c r="R95" i="49"/>
  <c r="S95" i="49"/>
  <c r="T95" i="49"/>
  <c r="J96" i="49"/>
  <c r="K96" i="49" s="1"/>
  <c r="Q96" i="49"/>
  <c r="R96" i="49"/>
  <c r="S96" i="49"/>
  <c r="T96" i="49"/>
  <c r="J97" i="49"/>
  <c r="K97" i="49" s="1"/>
  <c r="Q97" i="49"/>
  <c r="R97" i="49"/>
  <c r="S97" i="49"/>
  <c r="T97" i="49"/>
  <c r="J98" i="49"/>
  <c r="K98" i="49" s="1"/>
  <c r="Q98" i="49"/>
  <c r="R98" i="49"/>
  <c r="S98" i="49"/>
  <c r="T98" i="49"/>
  <c r="J99" i="49"/>
  <c r="K99" i="49" s="1"/>
  <c r="Q99" i="49"/>
  <c r="R99" i="49"/>
  <c r="S99" i="49"/>
  <c r="T99" i="49"/>
  <c r="J100" i="49"/>
  <c r="K100" i="49" s="1"/>
  <c r="Q100" i="49"/>
  <c r="R100" i="49"/>
  <c r="S100" i="49"/>
  <c r="T100" i="49"/>
  <c r="J101" i="49"/>
  <c r="K101" i="49" s="1"/>
  <c r="Q101" i="49"/>
  <c r="R101" i="49"/>
  <c r="S101" i="49"/>
  <c r="T101" i="49"/>
  <c r="J102" i="49"/>
  <c r="K102" i="49" s="1"/>
  <c r="Q102" i="49"/>
  <c r="R102" i="49"/>
  <c r="S102" i="49"/>
  <c r="T102" i="49"/>
  <c r="J103" i="49"/>
  <c r="K103" i="49" s="1"/>
  <c r="Q103" i="49"/>
  <c r="R103" i="49"/>
  <c r="S103" i="49"/>
  <c r="T103" i="49"/>
  <c r="J104" i="49"/>
  <c r="K104" i="49"/>
  <c r="Q104" i="49"/>
  <c r="R104" i="49"/>
  <c r="S104" i="49"/>
  <c r="T104" i="49"/>
  <c r="J105" i="49"/>
  <c r="K105" i="49" s="1"/>
  <c r="Q105" i="49"/>
  <c r="R105" i="49"/>
  <c r="S105" i="49"/>
  <c r="T105" i="49"/>
  <c r="J106" i="49"/>
  <c r="K106" i="49" s="1"/>
  <c r="Q106" i="49"/>
  <c r="R106" i="49"/>
  <c r="S106" i="49"/>
  <c r="T106" i="49"/>
  <c r="J107" i="49"/>
  <c r="K107" i="49" s="1"/>
  <c r="Q107" i="49"/>
  <c r="R107" i="49"/>
  <c r="S107" i="49"/>
  <c r="T107" i="49"/>
  <c r="J108" i="49"/>
  <c r="K108" i="49" s="1"/>
  <c r="Q108" i="49"/>
  <c r="R108" i="49"/>
  <c r="S108" i="49"/>
  <c r="T108" i="49"/>
  <c r="J109" i="49"/>
  <c r="K109" i="49" s="1"/>
  <c r="Q109" i="49"/>
  <c r="R109" i="49"/>
  <c r="S109" i="49"/>
  <c r="T109" i="49"/>
  <c r="J110" i="49"/>
  <c r="K110" i="49" s="1"/>
  <c r="Q110" i="49"/>
  <c r="R110" i="49"/>
  <c r="S110" i="49"/>
  <c r="T110" i="49"/>
  <c r="J111" i="49"/>
  <c r="K111" i="49" s="1"/>
  <c r="Q111" i="49"/>
  <c r="R111" i="49"/>
  <c r="S111" i="49"/>
  <c r="T111" i="49"/>
  <c r="J112" i="49"/>
  <c r="K112" i="49" s="1"/>
  <c r="Q112" i="49"/>
  <c r="R112" i="49"/>
  <c r="S112" i="49"/>
  <c r="T112" i="49"/>
  <c r="J113" i="49"/>
  <c r="K113" i="49" s="1"/>
  <c r="Q113" i="49"/>
  <c r="R113" i="49"/>
  <c r="S113" i="49"/>
  <c r="T113" i="49"/>
  <c r="J114" i="49"/>
  <c r="K114" i="49" s="1"/>
  <c r="Q114" i="49"/>
  <c r="R114" i="49"/>
  <c r="S114" i="49"/>
  <c r="T114" i="49"/>
  <c r="J115" i="49"/>
  <c r="K115" i="49" s="1"/>
  <c r="Q115" i="49"/>
  <c r="R115" i="49"/>
  <c r="S115" i="49"/>
  <c r="T115" i="49"/>
  <c r="J116" i="49"/>
  <c r="K116" i="49" s="1"/>
  <c r="Q116" i="49"/>
  <c r="R116" i="49"/>
  <c r="S116" i="49"/>
  <c r="T116" i="49"/>
  <c r="J117" i="49"/>
  <c r="K117" i="49" s="1"/>
  <c r="Q117" i="49"/>
  <c r="R117" i="49"/>
  <c r="S117" i="49"/>
  <c r="T117" i="49"/>
  <c r="J118" i="49"/>
  <c r="K118" i="49" s="1"/>
  <c r="Q118" i="49"/>
  <c r="R118" i="49"/>
  <c r="S118" i="49"/>
  <c r="T118" i="49"/>
  <c r="J119" i="49"/>
  <c r="K119" i="49" s="1"/>
  <c r="Q119" i="49"/>
  <c r="R119" i="49"/>
  <c r="S119" i="49"/>
  <c r="T119" i="49"/>
  <c r="J120" i="49"/>
  <c r="K120" i="49" s="1"/>
  <c r="Q120" i="49"/>
  <c r="R120" i="49"/>
  <c r="S120" i="49"/>
  <c r="T120" i="49"/>
  <c r="J121" i="49"/>
  <c r="K121" i="49" s="1"/>
  <c r="Q121" i="49"/>
  <c r="R121" i="49"/>
  <c r="S121" i="49"/>
  <c r="T121" i="49"/>
  <c r="J122" i="49"/>
  <c r="K122" i="49" s="1"/>
  <c r="Q122" i="49"/>
  <c r="R122" i="49"/>
  <c r="S122" i="49"/>
  <c r="T122" i="49"/>
  <c r="J123" i="49"/>
  <c r="K123" i="49" s="1"/>
  <c r="Q123" i="49"/>
  <c r="R123" i="49"/>
  <c r="S123" i="49"/>
  <c r="T123" i="49"/>
  <c r="J124" i="49"/>
  <c r="K124" i="49" s="1"/>
  <c r="Q124" i="49"/>
  <c r="R124" i="49"/>
  <c r="S124" i="49"/>
  <c r="T124" i="49"/>
  <c r="J125" i="49"/>
  <c r="K125" i="49" s="1"/>
  <c r="Q125" i="49"/>
  <c r="R125" i="49"/>
  <c r="S125" i="49"/>
  <c r="T125" i="49"/>
  <c r="J126" i="49"/>
  <c r="K126" i="49" s="1"/>
  <c r="Q126" i="49"/>
  <c r="R126" i="49"/>
  <c r="S126" i="49"/>
  <c r="T126" i="49"/>
  <c r="J127" i="49"/>
  <c r="K127" i="49"/>
  <c r="Q127" i="49"/>
  <c r="R127" i="49"/>
  <c r="S127" i="49"/>
  <c r="T127" i="49"/>
  <c r="J128" i="49"/>
  <c r="K128" i="49" s="1"/>
  <c r="Q128" i="49"/>
  <c r="R128" i="49"/>
  <c r="S128" i="49"/>
  <c r="T128" i="49"/>
  <c r="J129" i="49"/>
  <c r="K129" i="49" s="1"/>
  <c r="Q129" i="49"/>
  <c r="R129" i="49"/>
  <c r="S129" i="49"/>
  <c r="T129" i="49"/>
  <c r="J130" i="49"/>
  <c r="K130" i="49" s="1"/>
  <c r="Q130" i="49"/>
  <c r="R130" i="49"/>
  <c r="S130" i="49"/>
  <c r="T130" i="49"/>
  <c r="J131" i="49"/>
  <c r="K131" i="49" s="1"/>
  <c r="Q131" i="49"/>
  <c r="R131" i="49"/>
  <c r="S131" i="49"/>
  <c r="T131" i="49"/>
  <c r="J132" i="49"/>
  <c r="K132" i="49" s="1"/>
  <c r="Q132" i="49"/>
  <c r="R132" i="49"/>
  <c r="S132" i="49"/>
  <c r="T132" i="49"/>
  <c r="J133" i="49"/>
  <c r="K133" i="49" s="1"/>
  <c r="Q133" i="49"/>
  <c r="R133" i="49"/>
  <c r="S133" i="49"/>
  <c r="T133" i="49"/>
  <c r="J134" i="49"/>
  <c r="K134" i="49" s="1"/>
  <c r="Q134" i="49"/>
  <c r="R134" i="49"/>
  <c r="S134" i="49"/>
  <c r="T134" i="49"/>
  <c r="J135" i="49"/>
  <c r="K135" i="49"/>
  <c r="Q135" i="49"/>
  <c r="R135" i="49"/>
  <c r="S135" i="49"/>
  <c r="T135" i="49"/>
  <c r="J136" i="49"/>
  <c r="K136" i="49"/>
  <c r="Q136" i="49"/>
  <c r="R136" i="49"/>
  <c r="S136" i="49"/>
  <c r="T136" i="49"/>
  <c r="J137" i="49"/>
  <c r="K137" i="49"/>
  <c r="Q137" i="49"/>
  <c r="R137" i="49"/>
  <c r="S137" i="49"/>
  <c r="T137" i="49"/>
  <c r="J138" i="49"/>
  <c r="K138" i="49" s="1"/>
  <c r="Q138" i="49"/>
  <c r="R138" i="49"/>
  <c r="S138" i="49"/>
  <c r="T138" i="49"/>
  <c r="J139" i="49"/>
  <c r="K139" i="49" s="1"/>
  <c r="Q139" i="49"/>
  <c r="R139" i="49"/>
  <c r="S139" i="49"/>
  <c r="T139" i="49"/>
  <c r="J140" i="49"/>
  <c r="K140" i="49" s="1"/>
  <c r="Q140" i="49"/>
  <c r="R140" i="49"/>
  <c r="S140" i="49"/>
  <c r="T140" i="49"/>
  <c r="J141" i="49"/>
  <c r="K141" i="49" s="1"/>
  <c r="Q141" i="49"/>
  <c r="R141" i="49"/>
  <c r="S141" i="49"/>
  <c r="T141" i="49"/>
  <c r="J142" i="49"/>
  <c r="K142" i="49" s="1"/>
  <c r="Q142" i="49"/>
  <c r="R142" i="49"/>
  <c r="S142" i="49"/>
  <c r="T142" i="49"/>
  <c r="J143" i="49"/>
  <c r="K143" i="49" s="1"/>
  <c r="Q143" i="49"/>
  <c r="R143" i="49"/>
  <c r="S143" i="49"/>
  <c r="T143" i="49"/>
  <c r="J144" i="49"/>
  <c r="K144" i="49"/>
  <c r="Q144" i="49"/>
  <c r="R144" i="49"/>
  <c r="S144" i="49"/>
  <c r="T144" i="49"/>
  <c r="J145" i="49"/>
  <c r="K145" i="49" s="1"/>
  <c r="Q145" i="49"/>
  <c r="R145" i="49"/>
  <c r="S145" i="49"/>
  <c r="T145" i="49"/>
  <c r="J146" i="49"/>
  <c r="K146" i="49" s="1"/>
  <c r="Q146" i="49"/>
  <c r="R146" i="49"/>
  <c r="S146" i="49"/>
  <c r="T146" i="49"/>
  <c r="J147" i="49"/>
  <c r="K147" i="49" s="1"/>
  <c r="Q147" i="49"/>
  <c r="R147" i="49"/>
  <c r="S147" i="49"/>
  <c r="T147" i="49"/>
  <c r="J148" i="49"/>
  <c r="K148" i="49" s="1"/>
  <c r="Q148" i="49"/>
  <c r="R148" i="49"/>
  <c r="S148" i="49"/>
  <c r="T148" i="49"/>
  <c r="J149" i="49"/>
  <c r="K149" i="49" s="1"/>
  <c r="Q149" i="49"/>
  <c r="R149" i="49"/>
  <c r="S149" i="49"/>
  <c r="T149" i="49"/>
  <c r="J150" i="49"/>
  <c r="K150" i="49" s="1"/>
  <c r="Q150" i="49"/>
  <c r="R150" i="49"/>
  <c r="S150" i="49"/>
  <c r="T150" i="49"/>
  <c r="J151" i="49"/>
  <c r="K151" i="49"/>
  <c r="Q151" i="49"/>
  <c r="R151" i="49"/>
  <c r="S151" i="49"/>
  <c r="T151" i="49"/>
  <c r="J152" i="49"/>
  <c r="K152" i="49"/>
  <c r="Q152" i="49"/>
  <c r="R152" i="49"/>
  <c r="S152" i="49"/>
  <c r="T152" i="49"/>
  <c r="J153" i="49"/>
  <c r="K153" i="49"/>
  <c r="Q153" i="49"/>
  <c r="R153" i="49"/>
  <c r="S153" i="49"/>
  <c r="T153" i="49"/>
  <c r="J154" i="49"/>
  <c r="K154" i="49" s="1"/>
  <c r="Q154" i="49"/>
  <c r="R154" i="49"/>
  <c r="S154" i="49"/>
  <c r="T154" i="49"/>
  <c r="J155" i="49"/>
  <c r="K155" i="49" s="1"/>
  <c r="Q155" i="49"/>
  <c r="R155" i="49"/>
  <c r="S155" i="49"/>
  <c r="T155" i="49"/>
  <c r="J156" i="49"/>
  <c r="K156" i="49" s="1"/>
  <c r="Q156" i="49"/>
  <c r="R156" i="49"/>
  <c r="S156" i="49"/>
  <c r="T156" i="49"/>
  <c r="J157" i="49"/>
  <c r="K157" i="49" s="1"/>
  <c r="Q157" i="49"/>
  <c r="R157" i="49"/>
  <c r="S157" i="49"/>
  <c r="T157" i="49"/>
  <c r="J158" i="49"/>
  <c r="K158" i="49" s="1"/>
  <c r="Q158" i="49"/>
  <c r="R158" i="49"/>
  <c r="S158" i="49"/>
  <c r="T158" i="49"/>
  <c r="J159" i="49"/>
  <c r="K159" i="49" s="1"/>
  <c r="Q159" i="49"/>
  <c r="R159" i="49"/>
  <c r="S159" i="49"/>
  <c r="T159" i="49"/>
  <c r="J160" i="49"/>
  <c r="K160" i="49" s="1"/>
  <c r="Q160" i="49"/>
  <c r="R160" i="49"/>
  <c r="S160" i="49"/>
  <c r="T160" i="49"/>
  <c r="J161" i="49"/>
  <c r="K161" i="49"/>
  <c r="Q161" i="49"/>
  <c r="R161" i="49"/>
  <c r="S161" i="49"/>
  <c r="T161" i="49"/>
  <c r="J162" i="49"/>
  <c r="K162" i="49" s="1"/>
  <c r="Q162" i="49"/>
  <c r="R162" i="49"/>
  <c r="S162" i="49"/>
  <c r="T162" i="49"/>
  <c r="J163" i="49"/>
  <c r="K163" i="49" s="1"/>
  <c r="Q163" i="49"/>
  <c r="R163" i="49"/>
  <c r="S163" i="49"/>
  <c r="T163" i="49"/>
  <c r="J164" i="49"/>
  <c r="K164" i="49" s="1"/>
  <c r="Q164" i="49"/>
  <c r="R164" i="49"/>
  <c r="S164" i="49"/>
  <c r="T164" i="49"/>
  <c r="J165" i="49"/>
  <c r="K165" i="49" s="1"/>
  <c r="Q165" i="49"/>
  <c r="R165" i="49"/>
  <c r="S165" i="49"/>
  <c r="T165" i="49"/>
  <c r="J166" i="49"/>
  <c r="K166" i="49" s="1"/>
  <c r="Q166" i="49"/>
  <c r="R166" i="49"/>
  <c r="S166" i="49"/>
  <c r="T166" i="49"/>
  <c r="J167" i="49"/>
  <c r="K167" i="49" s="1"/>
  <c r="Q167" i="49"/>
  <c r="R167" i="49"/>
  <c r="S167" i="49"/>
  <c r="T167" i="49"/>
  <c r="J168" i="49"/>
  <c r="K168" i="49" s="1"/>
  <c r="Q168" i="49"/>
  <c r="R168" i="49"/>
  <c r="S168" i="49"/>
  <c r="T168" i="49"/>
  <c r="J169" i="49"/>
  <c r="K169" i="49" s="1"/>
  <c r="Q169" i="49"/>
  <c r="R169" i="49"/>
  <c r="S169" i="49"/>
  <c r="T169" i="49"/>
  <c r="J170" i="49"/>
  <c r="K170" i="49" s="1"/>
  <c r="Q170" i="49"/>
  <c r="R170" i="49"/>
  <c r="S170" i="49"/>
  <c r="T170" i="49"/>
  <c r="J171" i="49"/>
  <c r="K171" i="49" s="1"/>
  <c r="Q171" i="49"/>
  <c r="R171" i="49"/>
  <c r="S171" i="49"/>
  <c r="T171" i="49"/>
  <c r="J172" i="49"/>
  <c r="K172" i="49" s="1"/>
  <c r="Q172" i="49"/>
  <c r="R172" i="49"/>
  <c r="S172" i="49"/>
  <c r="T172" i="49"/>
  <c r="J173" i="49"/>
  <c r="K173" i="49" s="1"/>
  <c r="Q173" i="49"/>
  <c r="R173" i="49"/>
  <c r="S173" i="49"/>
  <c r="T173" i="49"/>
  <c r="J174" i="49"/>
  <c r="K174" i="49" s="1"/>
  <c r="Q174" i="49"/>
  <c r="R174" i="49"/>
  <c r="S174" i="49"/>
  <c r="T174" i="49"/>
  <c r="J175" i="49"/>
  <c r="K175" i="49" s="1"/>
  <c r="Q175" i="49"/>
  <c r="R175" i="49"/>
  <c r="S175" i="49"/>
  <c r="T175" i="49"/>
  <c r="J176" i="49"/>
  <c r="K176" i="49" s="1"/>
  <c r="Q176" i="49"/>
  <c r="R176" i="49"/>
  <c r="S176" i="49"/>
  <c r="T176" i="49"/>
  <c r="J177" i="49"/>
  <c r="K177" i="49" s="1"/>
  <c r="Q177" i="49"/>
  <c r="R177" i="49"/>
  <c r="S177" i="49"/>
  <c r="T177" i="49"/>
  <c r="J178" i="49"/>
  <c r="K178" i="49" s="1"/>
  <c r="Q178" i="49"/>
  <c r="R178" i="49"/>
  <c r="S178" i="49"/>
  <c r="T178" i="49"/>
  <c r="J179" i="49"/>
  <c r="K179" i="49" s="1"/>
  <c r="Q179" i="49"/>
  <c r="R179" i="49"/>
  <c r="S179" i="49"/>
  <c r="T179" i="49"/>
  <c r="J180" i="49"/>
  <c r="K180" i="49" s="1"/>
  <c r="Q180" i="49"/>
  <c r="R180" i="49"/>
  <c r="S180" i="49"/>
  <c r="T180" i="49"/>
  <c r="J181" i="49"/>
  <c r="K181" i="49" s="1"/>
  <c r="Q181" i="49"/>
  <c r="R181" i="49"/>
  <c r="S181" i="49"/>
  <c r="T181" i="49"/>
  <c r="J182" i="49"/>
  <c r="K182" i="49" s="1"/>
  <c r="Q182" i="49"/>
  <c r="R182" i="49"/>
  <c r="S182" i="49"/>
  <c r="T182" i="49"/>
  <c r="J183" i="49"/>
  <c r="K183" i="49" s="1"/>
  <c r="Q183" i="49"/>
  <c r="R183" i="49"/>
  <c r="S183" i="49"/>
  <c r="T183" i="49"/>
  <c r="J184" i="49"/>
  <c r="K184" i="49" s="1"/>
  <c r="Q184" i="49"/>
  <c r="R184" i="49"/>
  <c r="S184" i="49"/>
  <c r="T184" i="49"/>
  <c r="J185" i="49"/>
  <c r="K185" i="49" s="1"/>
  <c r="Q185" i="49"/>
  <c r="R185" i="49"/>
  <c r="S185" i="49"/>
  <c r="T185" i="49"/>
  <c r="J186" i="49"/>
  <c r="K186" i="49" s="1"/>
  <c r="Q186" i="49"/>
  <c r="R186" i="49"/>
  <c r="S186" i="49"/>
  <c r="T186" i="49"/>
  <c r="J187" i="49"/>
  <c r="K187" i="49" s="1"/>
  <c r="Q187" i="49"/>
  <c r="R187" i="49"/>
  <c r="S187" i="49"/>
  <c r="T187" i="49"/>
  <c r="J188" i="49"/>
  <c r="K188" i="49" s="1"/>
  <c r="Q188" i="49"/>
  <c r="R188" i="49"/>
  <c r="S188" i="49"/>
  <c r="T188" i="49"/>
  <c r="J189" i="49"/>
  <c r="K189" i="49" s="1"/>
  <c r="Q189" i="49"/>
  <c r="R189" i="49"/>
  <c r="S189" i="49"/>
  <c r="T189" i="49"/>
  <c r="J190" i="49"/>
  <c r="K190" i="49" s="1"/>
  <c r="Q190" i="49"/>
  <c r="R190" i="49"/>
  <c r="S190" i="49"/>
  <c r="T190" i="49"/>
  <c r="J191" i="49"/>
  <c r="K191" i="49" s="1"/>
  <c r="Q191" i="49"/>
  <c r="R191" i="49"/>
  <c r="S191" i="49"/>
  <c r="T191" i="49"/>
  <c r="J192" i="49"/>
  <c r="K192" i="49" s="1"/>
  <c r="Q192" i="49"/>
  <c r="R192" i="49"/>
  <c r="S192" i="49"/>
  <c r="T192" i="49"/>
  <c r="J193" i="49"/>
  <c r="K193" i="49" s="1"/>
  <c r="Q193" i="49"/>
  <c r="R193" i="49"/>
  <c r="S193" i="49"/>
  <c r="T193" i="49"/>
  <c r="J194" i="49"/>
  <c r="K194" i="49" s="1"/>
  <c r="Q194" i="49"/>
  <c r="R194" i="49"/>
  <c r="S194" i="49"/>
  <c r="T194" i="49"/>
  <c r="J195" i="49"/>
  <c r="K195" i="49"/>
  <c r="Q195" i="49"/>
  <c r="R195" i="49"/>
  <c r="S195" i="49"/>
  <c r="T195" i="49"/>
  <c r="J196" i="49"/>
  <c r="K196" i="49" s="1"/>
  <c r="Q196" i="49"/>
  <c r="R196" i="49"/>
  <c r="S196" i="49"/>
  <c r="T196" i="49"/>
  <c r="J197" i="49"/>
  <c r="K197" i="49" s="1"/>
  <c r="Q197" i="49"/>
  <c r="R197" i="49"/>
  <c r="S197" i="49"/>
  <c r="T197" i="49"/>
  <c r="J198" i="49"/>
  <c r="K198" i="49" s="1"/>
  <c r="Q198" i="49"/>
  <c r="R198" i="49"/>
  <c r="S198" i="49"/>
  <c r="T198" i="49"/>
  <c r="J199" i="49"/>
  <c r="K199" i="49" s="1"/>
  <c r="Q199" i="49"/>
  <c r="R199" i="49"/>
  <c r="S199" i="49"/>
  <c r="T199" i="49"/>
  <c r="J200" i="49"/>
  <c r="K200" i="49" s="1"/>
  <c r="Q200" i="49"/>
  <c r="R200" i="49"/>
  <c r="S200" i="49"/>
  <c r="T200" i="49"/>
  <c r="J201" i="49"/>
  <c r="K201" i="49" s="1"/>
  <c r="Q201" i="49"/>
  <c r="R201" i="49"/>
  <c r="S201" i="49"/>
  <c r="T201" i="49"/>
  <c r="J202" i="49"/>
  <c r="K202" i="49" s="1"/>
  <c r="Q202" i="49"/>
  <c r="R202" i="49"/>
  <c r="S202" i="49"/>
  <c r="T202" i="49"/>
  <c r="J203" i="49"/>
  <c r="K203" i="49" s="1"/>
  <c r="Q203" i="49"/>
  <c r="R203" i="49"/>
  <c r="S203" i="49"/>
  <c r="T203" i="49"/>
  <c r="Q64" i="48"/>
  <c r="R64" i="48"/>
  <c r="S64" i="48"/>
  <c r="T64" i="48"/>
  <c r="Q65" i="48"/>
  <c r="R65" i="48"/>
  <c r="S65" i="48"/>
  <c r="T65" i="48"/>
  <c r="Q66" i="48"/>
  <c r="R66" i="48"/>
  <c r="S66" i="48"/>
  <c r="T66" i="48"/>
  <c r="Q67" i="48"/>
  <c r="R67" i="48"/>
  <c r="S67" i="48"/>
  <c r="T67" i="48"/>
  <c r="Q68" i="48"/>
  <c r="R68" i="48"/>
  <c r="S68" i="48"/>
  <c r="T68" i="48"/>
  <c r="Q69" i="48"/>
  <c r="R69" i="48"/>
  <c r="S69" i="48"/>
  <c r="T69" i="48"/>
  <c r="Q70" i="48"/>
  <c r="R70" i="48"/>
  <c r="S70" i="48"/>
  <c r="T70" i="48"/>
  <c r="Q71" i="48"/>
  <c r="R71" i="48"/>
  <c r="S71" i="48"/>
  <c r="T71" i="48"/>
  <c r="Q72" i="48"/>
  <c r="R72" i="48"/>
  <c r="S72" i="48"/>
  <c r="T72" i="48"/>
  <c r="Q73" i="48"/>
  <c r="R73" i="48"/>
  <c r="S73" i="48"/>
  <c r="T73" i="48"/>
  <c r="Q74" i="48"/>
  <c r="R74" i="48"/>
  <c r="S74" i="48"/>
  <c r="T74" i="48"/>
  <c r="Q75" i="48"/>
  <c r="R75" i="48"/>
  <c r="S75" i="48"/>
  <c r="T75" i="48"/>
  <c r="Q76" i="48"/>
  <c r="R76" i="48"/>
  <c r="S76" i="48"/>
  <c r="T76" i="48"/>
  <c r="Q77" i="48"/>
  <c r="R77" i="48"/>
  <c r="S77" i="48"/>
  <c r="T77" i="48"/>
  <c r="Q78" i="48"/>
  <c r="R78" i="48"/>
  <c r="S78" i="48"/>
  <c r="T78" i="48"/>
  <c r="Q79" i="48"/>
  <c r="R79" i="48"/>
  <c r="S79" i="48"/>
  <c r="T79" i="48"/>
  <c r="Q80" i="48"/>
  <c r="R80" i="48"/>
  <c r="S80" i="48"/>
  <c r="T80" i="48"/>
  <c r="Q81" i="48"/>
  <c r="R81" i="48"/>
  <c r="S81" i="48"/>
  <c r="T81" i="48"/>
  <c r="Q82" i="48"/>
  <c r="R82" i="48"/>
  <c r="S82" i="48"/>
  <c r="T82" i="48"/>
  <c r="Q83" i="48"/>
  <c r="R83" i="48"/>
  <c r="S83" i="48"/>
  <c r="T83" i="48"/>
  <c r="Q84" i="48"/>
  <c r="R84" i="48"/>
  <c r="S84" i="48"/>
  <c r="T84" i="48"/>
  <c r="Q85" i="48"/>
  <c r="R85" i="48"/>
  <c r="S85" i="48"/>
  <c r="T85" i="48"/>
  <c r="Q86" i="48"/>
  <c r="R86" i="48"/>
  <c r="S86" i="48"/>
  <c r="T86" i="48"/>
  <c r="Q87" i="48"/>
  <c r="R87" i="48"/>
  <c r="S87" i="48"/>
  <c r="T87" i="48"/>
  <c r="Q88" i="48"/>
  <c r="R88" i="48"/>
  <c r="S88" i="48"/>
  <c r="T88" i="48"/>
  <c r="Q89" i="48"/>
  <c r="R89" i="48"/>
  <c r="S89" i="48"/>
  <c r="T89" i="48"/>
  <c r="Q90" i="48"/>
  <c r="R90" i="48"/>
  <c r="S90" i="48"/>
  <c r="T90" i="48"/>
  <c r="Q91" i="48"/>
  <c r="R91" i="48"/>
  <c r="S91" i="48"/>
  <c r="T91" i="48"/>
  <c r="Q92" i="48"/>
  <c r="R92" i="48"/>
  <c r="S92" i="48"/>
  <c r="T92" i="48"/>
  <c r="Q93" i="48"/>
  <c r="R93" i="48"/>
  <c r="S93" i="48"/>
  <c r="T93" i="48"/>
  <c r="Q94" i="48"/>
  <c r="R94" i="48"/>
  <c r="S94" i="48"/>
  <c r="T94" i="48"/>
  <c r="Q95" i="48"/>
  <c r="R95" i="48"/>
  <c r="S95" i="48"/>
  <c r="T95" i="48"/>
  <c r="Q96" i="48"/>
  <c r="R96" i="48"/>
  <c r="S96" i="48"/>
  <c r="T96" i="48"/>
  <c r="Q97" i="48"/>
  <c r="R97" i="48"/>
  <c r="S97" i="48"/>
  <c r="T97" i="48"/>
  <c r="Q98" i="48"/>
  <c r="R98" i="48"/>
  <c r="S98" i="48"/>
  <c r="T98" i="48"/>
  <c r="Q99" i="48"/>
  <c r="R99" i="48"/>
  <c r="S99" i="48"/>
  <c r="T99" i="48"/>
  <c r="Q100" i="48"/>
  <c r="R100" i="48"/>
  <c r="S100" i="48"/>
  <c r="T100" i="48"/>
  <c r="Q101" i="48"/>
  <c r="R101" i="48"/>
  <c r="S101" i="48"/>
  <c r="T101" i="48"/>
  <c r="Q102" i="48"/>
  <c r="R102" i="48"/>
  <c r="S102" i="48"/>
  <c r="T102" i="48"/>
  <c r="Q103" i="48"/>
  <c r="R103" i="48"/>
  <c r="S103" i="48"/>
  <c r="T103" i="48"/>
  <c r="Q104" i="48"/>
  <c r="R104" i="48"/>
  <c r="S104" i="48"/>
  <c r="T104" i="48"/>
  <c r="Q105" i="48"/>
  <c r="R105" i="48"/>
  <c r="S105" i="48"/>
  <c r="T105" i="48"/>
  <c r="Q106" i="48"/>
  <c r="R106" i="48"/>
  <c r="S106" i="48"/>
  <c r="T106" i="48"/>
  <c r="Q107" i="48"/>
  <c r="R107" i="48"/>
  <c r="S107" i="48"/>
  <c r="T107" i="48"/>
  <c r="Q108" i="48"/>
  <c r="R108" i="48"/>
  <c r="S108" i="48"/>
  <c r="T108" i="48"/>
  <c r="Q109" i="48"/>
  <c r="R109" i="48"/>
  <c r="S109" i="48"/>
  <c r="T109" i="48"/>
  <c r="Q110" i="48"/>
  <c r="R110" i="48"/>
  <c r="S110" i="48"/>
  <c r="T110" i="48"/>
  <c r="Q111" i="48"/>
  <c r="R111" i="48"/>
  <c r="S111" i="48"/>
  <c r="T111" i="48"/>
  <c r="Q112" i="48"/>
  <c r="R112" i="48"/>
  <c r="S112" i="48"/>
  <c r="T112" i="48"/>
  <c r="Q113" i="48"/>
  <c r="R113" i="48"/>
  <c r="S113" i="48"/>
  <c r="T113" i="48"/>
  <c r="Q114" i="48"/>
  <c r="R114" i="48"/>
  <c r="S114" i="48"/>
  <c r="T114" i="48"/>
  <c r="Q115" i="48"/>
  <c r="R115" i="48"/>
  <c r="S115" i="48"/>
  <c r="T115" i="48"/>
  <c r="Q116" i="48"/>
  <c r="R116" i="48"/>
  <c r="S116" i="48"/>
  <c r="T116" i="48"/>
  <c r="Q117" i="48"/>
  <c r="R117" i="48"/>
  <c r="S117" i="48"/>
  <c r="T117" i="48"/>
  <c r="Q118" i="48"/>
  <c r="R118" i="48"/>
  <c r="S118" i="48"/>
  <c r="T118" i="48"/>
  <c r="Q119" i="48"/>
  <c r="R119" i="48"/>
  <c r="S119" i="48"/>
  <c r="T119" i="48"/>
  <c r="Q120" i="48"/>
  <c r="R120" i="48"/>
  <c r="S120" i="48"/>
  <c r="T120" i="48"/>
  <c r="Q121" i="48"/>
  <c r="R121" i="48"/>
  <c r="S121" i="48"/>
  <c r="T121" i="48"/>
  <c r="Q122" i="48"/>
  <c r="R122" i="48"/>
  <c r="S122" i="48"/>
  <c r="T122" i="48"/>
  <c r="Q123" i="48"/>
  <c r="R123" i="48"/>
  <c r="S123" i="48"/>
  <c r="T123" i="48"/>
  <c r="Q124" i="48"/>
  <c r="R124" i="48"/>
  <c r="S124" i="48"/>
  <c r="T124" i="48"/>
  <c r="Q125" i="48"/>
  <c r="R125" i="48"/>
  <c r="S125" i="48"/>
  <c r="T125" i="48"/>
  <c r="Q126" i="48"/>
  <c r="R126" i="48"/>
  <c r="S126" i="48"/>
  <c r="T126" i="48"/>
  <c r="Q127" i="48"/>
  <c r="R127" i="48"/>
  <c r="S127" i="48"/>
  <c r="T127" i="48"/>
  <c r="Q128" i="48"/>
  <c r="R128" i="48"/>
  <c r="S128" i="48"/>
  <c r="T128" i="48"/>
  <c r="Q129" i="48"/>
  <c r="R129" i="48"/>
  <c r="S129" i="48"/>
  <c r="T129" i="48"/>
  <c r="Q130" i="48"/>
  <c r="R130" i="48"/>
  <c r="S130" i="48"/>
  <c r="T130" i="48"/>
  <c r="Q131" i="48"/>
  <c r="R131" i="48"/>
  <c r="S131" i="48"/>
  <c r="T131" i="48"/>
  <c r="Q132" i="48"/>
  <c r="R132" i="48"/>
  <c r="S132" i="48"/>
  <c r="T132" i="48"/>
  <c r="Q133" i="48"/>
  <c r="R133" i="48"/>
  <c r="S133" i="48"/>
  <c r="T133" i="48"/>
  <c r="Q134" i="48"/>
  <c r="R134" i="48"/>
  <c r="S134" i="48"/>
  <c r="T134" i="48"/>
  <c r="Q135" i="48"/>
  <c r="R135" i="48"/>
  <c r="S135" i="48"/>
  <c r="T135" i="48"/>
  <c r="Q136" i="48"/>
  <c r="R136" i="48"/>
  <c r="S136" i="48"/>
  <c r="T136" i="48"/>
  <c r="Q137" i="48"/>
  <c r="R137" i="48"/>
  <c r="S137" i="48"/>
  <c r="T137" i="48"/>
  <c r="Q138" i="48"/>
  <c r="R138" i="48"/>
  <c r="S138" i="48"/>
  <c r="T138" i="48"/>
  <c r="Q139" i="48"/>
  <c r="R139" i="48"/>
  <c r="S139" i="48"/>
  <c r="T139" i="48"/>
  <c r="Q140" i="48"/>
  <c r="R140" i="48"/>
  <c r="S140" i="48"/>
  <c r="T140" i="48"/>
  <c r="Q141" i="48"/>
  <c r="R141" i="48"/>
  <c r="S141" i="48"/>
  <c r="T141" i="48"/>
  <c r="Q142" i="48"/>
  <c r="R142" i="48"/>
  <c r="S142" i="48"/>
  <c r="T142" i="48"/>
  <c r="Q143" i="48"/>
  <c r="R143" i="48"/>
  <c r="S143" i="48"/>
  <c r="T143" i="48"/>
  <c r="Q144" i="48"/>
  <c r="R144" i="48"/>
  <c r="S144" i="48"/>
  <c r="T144" i="48"/>
  <c r="Q145" i="48"/>
  <c r="R145" i="48"/>
  <c r="S145" i="48"/>
  <c r="T145" i="48"/>
  <c r="Q146" i="48"/>
  <c r="R146" i="48"/>
  <c r="S146" i="48"/>
  <c r="T146" i="48"/>
  <c r="Q147" i="48"/>
  <c r="R147" i="48"/>
  <c r="S147" i="48"/>
  <c r="T147" i="48"/>
  <c r="Q148" i="48"/>
  <c r="R148" i="48"/>
  <c r="S148" i="48"/>
  <c r="T148" i="48"/>
  <c r="Q149" i="48"/>
  <c r="R149" i="48"/>
  <c r="S149" i="48"/>
  <c r="T149" i="48"/>
  <c r="Q150" i="48"/>
  <c r="R150" i="48"/>
  <c r="S150" i="48"/>
  <c r="T150" i="48"/>
  <c r="Q151" i="48"/>
  <c r="R151" i="48"/>
  <c r="S151" i="48"/>
  <c r="T151" i="48"/>
  <c r="Q152" i="48"/>
  <c r="R152" i="48"/>
  <c r="S152" i="48"/>
  <c r="T152" i="48"/>
  <c r="Q153" i="48"/>
  <c r="R153" i="48"/>
  <c r="S153" i="48"/>
  <c r="T153" i="48"/>
  <c r="Q154" i="48"/>
  <c r="R154" i="48"/>
  <c r="S154" i="48"/>
  <c r="T154" i="48"/>
  <c r="Q155" i="48"/>
  <c r="R155" i="48"/>
  <c r="S155" i="48"/>
  <c r="T155" i="48"/>
  <c r="Q156" i="48"/>
  <c r="R156" i="48"/>
  <c r="S156" i="48"/>
  <c r="T156" i="48"/>
  <c r="Q157" i="48"/>
  <c r="R157" i="48"/>
  <c r="S157" i="48"/>
  <c r="T157" i="48"/>
  <c r="Q158" i="48"/>
  <c r="R158" i="48"/>
  <c r="S158" i="48"/>
  <c r="T158" i="48"/>
  <c r="Q159" i="48"/>
  <c r="R159" i="48"/>
  <c r="S159" i="48"/>
  <c r="T159" i="48"/>
  <c r="Q160" i="48"/>
  <c r="R160" i="48"/>
  <c r="S160" i="48"/>
  <c r="T160" i="48"/>
  <c r="Q161" i="48"/>
  <c r="R161" i="48"/>
  <c r="S161" i="48"/>
  <c r="T161" i="48"/>
  <c r="Q162" i="48"/>
  <c r="R162" i="48"/>
  <c r="S162" i="48"/>
  <c r="T162" i="48"/>
  <c r="Q163" i="48"/>
  <c r="R163" i="48"/>
  <c r="S163" i="48"/>
  <c r="T163" i="48"/>
  <c r="Q164" i="48"/>
  <c r="R164" i="48"/>
  <c r="S164" i="48"/>
  <c r="T164" i="48"/>
  <c r="Q165" i="48"/>
  <c r="R165" i="48"/>
  <c r="S165" i="48"/>
  <c r="T165" i="48"/>
  <c r="Q166" i="48"/>
  <c r="R166" i="48"/>
  <c r="S166" i="48"/>
  <c r="T166" i="48"/>
  <c r="Q167" i="48"/>
  <c r="R167" i="48"/>
  <c r="S167" i="48"/>
  <c r="T167" i="48"/>
  <c r="Q168" i="48"/>
  <c r="R168" i="48"/>
  <c r="S168" i="48"/>
  <c r="T168" i="48"/>
  <c r="Q169" i="48"/>
  <c r="R169" i="48"/>
  <c r="S169" i="48"/>
  <c r="T169" i="48"/>
  <c r="Q170" i="48"/>
  <c r="R170" i="48"/>
  <c r="S170" i="48"/>
  <c r="T170" i="48"/>
  <c r="Q171" i="48"/>
  <c r="R171" i="48"/>
  <c r="S171" i="48"/>
  <c r="T171" i="48"/>
  <c r="Q172" i="48"/>
  <c r="R172" i="48"/>
  <c r="S172" i="48"/>
  <c r="T172" i="48"/>
  <c r="Q173" i="48"/>
  <c r="R173" i="48"/>
  <c r="S173" i="48"/>
  <c r="T173" i="48"/>
  <c r="Q174" i="48"/>
  <c r="R174" i="48"/>
  <c r="S174" i="48"/>
  <c r="T174" i="48"/>
  <c r="Q175" i="48"/>
  <c r="R175" i="48"/>
  <c r="S175" i="48"/>
  <c r="T175" i="48"/>
  <c r="Q176" i="48"/>
  <c r="R176" i="48"/>
  <c r="S176" i="48"/>
  <c r="T176" i="48"/>
  <c r="Q177" i="48"/>
  <c r="R177" i="48"/>
  <c r="S177" i="48"/>
  <c r="T177" i="48"/>
  <c r="Q178" i="48"/>
  <c r="R178" i="48"/>
  <c r="S178" i="48"/>
  <c r="T178" i="48"/>
  <c r="Q179" i="48"/>
  <c r="R179" i="48"/>
  <c r="S179" i="48"/>
  <c r="T179" i="48"/>
  <c r="Q180" i="48"/>
  <c r="R180" i="48"/>
  <c r="S180" i="48"/>
  <c r="T180" i="48"/>
  <c r="Q181" i="48"/>
  <c r="R181" i="48"/>
  <c r="S181" i="48"/>
  <c r="T181" i="48"/>
  <c r="Q182" i="48"/>
  <c r="R182" i="48"/>
  <c r="S182" i="48"/>
  <c r="T182" i="48"/>
  <c r="Q183" i="48"/>
  <c r="R183" i="48"/>
  <c r="S183" i="48"/>
  <c r="T183" i="48"/>
  <c r="Q184" i="48"/>
  <c r="R184" i="48"/>
  <c r="S184" i="48"/>
  <c r="T184" i="48"/>
  <c r="Q185" i="48"/>
  <c r="R185" i="48"/>
  <c r="S185" i="48"/>
  <c r="T185" i="48"/>
  <c r="Q186" i="48"/>
  <c r="R186" i="48"/>
  <c r="S186" i="48"/>
  <c r="T186" i="48"/>
  <c r="Q187" i="48"/>
  <c r="R187" i="48"/>
  <c r="S187" i="48"/>
  <c r="T187" i="48"/>
  <c r="Q188" i="48"/>
  <c r="R188" i="48"/>
  <c r="S188" i="48"/>
  <c r="T188" i="48"/>
  <c r="Q189" i="48"/>
  <c r="R189" i="48"/>
  <c r="S189" i="48"/>
  <c r="T189" i="48"/>
  <c r="Q190" i="48"/>
  <c r="R190" i="48"/>
  <c r="S190" i="48"/>
  <c r="T190" i="48"/>
  <c r="Q191" i="48"/>
  <c r="R191" i="48"/>
  <c r="S191" i="48"/>
  <c r="T191" i="48"/>
  <c r="Q192" i="48"/>
  <c r="R192" i="48"/>
  <c r="S192" i="48"/>
  <c r="T192" i="48"/>
  <c r="Q193" i="48"/>
  <c r="R193" i="48"/>
  <c r="S193" i="48"/>
  <c r="T193" i="48"/>
  <c r="Q194" i="48"/>
  <c r="R194" i="48"/>
  <c r="S194" i="48"/>
  <c r="T194" i="48"/>
  <c r="Q195" i="48"/>
  <c r="R195" i="48"/>
  <c r="S195" i="48"/>
  <c r="T195" i="48"/>
  <c r="Q196" i="48"/>
  <c r="R196" i="48"/>
  <c r="S196" i="48"/>
  <c r="T196" i="48"/>
  <c r="Q197" i="48"/>
  <c r="R197" i="48"/>
  <c r="S197" i="48"/>
  <c r="T197" i="48"/>
  <c r="Q198" i="48"/>
  <c r="R198" i="48"/>
  <c r="S198" i="48"/>
  <c r="T198" i="48"/>
  <c r="Q199" i="48"/>
  <c r="R199" i="48"/>
  <c r="S199" i="48"/>
  <c r="T199" i="48"/>
  <c r="Q200" i="48"/>
  <c r="R200" i="48"/>
  <c r="S200" i="48"/>
  <c r="T200" i="48"/>
  <c r="Q201" i="48"/>
  <c r="R201" i="48"/>
  <c r="S201" i="48"/>
  <c r="T201" i="48"/>
  <c r="Q202" i="48"/>
  <c r="R202" i="48"/>
  <c r="S202" i="48"/>
  <c r="T202" i="48"/>
  <c r="Q203" i="48"/>
  <c r="R203" i="48"/>
  <c r="S203" i="48"/>
  <c r="T203" i="48"/>
  <c r="J64" i="47"/>
  <c r="K64" i="47" s="1"/>
  <c r="Q64" i="47"/>
  <c r="R64" i="47"/>
  <c r="S64" i="47"/>
  <c r="T64" i="47"/>
  <c r="J65" i="47"/>
  <c r="K65" i="47" s="1"/>
  <c r="Q65" i="47"/>
  <c r="R65" i="47"/>
  <c r="S65" i="47"/>
  <c r="T65" i="47"/>
  <c r="J66" i="47"/>
  <c r="K66" i="47" s="1"/>
  <c r="Q66" i="47"/>
  <c r="R66" i="47"/>
  <c r="S66" i="47"/>
  <c r="T66" i="47"/>
  <c r="J67" i="47"/>
  <c r="K67" i="47" s="1"/>
  <c r="Q67" i="47"/>
  <c r="R67" i="47"/>
  <c r="S67" i="47"/>
  <c r="T67" i="47"/>
  <c r="J68" i="47"/>
  <c r="K68" i="47" s="1"/>
  <c r="Q68" i="47"/>
  <c r="R68" i="47"/>
  <c r="S68" i="47"/>
  <c r="T68" i="47"/>
  <c r="J69" i="47"/>
  <c r="K69" i="47" s="1"/>
  <c r="Q69" i="47"/>
  <c r="R69" i="47"/>
  <c r="S69" i="47"/>
  <c r="T69" i="47"/>
  <c r="J70" i="47"/>
  <c r="K70" i="47" s="1"/>
  <c r="Q70" i="47"/>
  <c r="R70" i="47"/>
  <c r="S70" i="47"/>
  <c r="T70" i="47"/>
  <c r="J71" i="47"/>
  <c r="K71" i="47" s="1"/>
  <c r="Q71" i="47"/>
  <c r="R71" i="47"/>
  <c r="S71" i="47"/>
  <c r="T71" i="47"/>
  <c r="J72" i="47"/>
  <c r="K72" i="47" s="1"/>
  <c r="Q72" i="47"/>
  <c r="R72" i="47"/>
  <c r="S72" i="47"/>
  <c r="T72" i="47"/>
  <c r="J73" i="47"/>
  <c r="K73" i="47"/>
  <c r="Q73" i="47"/>
  <c r="R73" i="47"/>
  <c r="S73" i="47"/>
  <c r="T73" i="47"/>
  <c r="J74" i="47"/>
  <c r="K74" i="47" s="1"/>
  <c r="Q74" i="47"/>
  <c r="R74" i="47"/>
  <c r="S74" i="47"/>
  <c r="T74" i="47"/>
  <c r="J75" i="47"/>
  <c r="K75" i="47" s="1"/>
  <c r="Q75" i="47"/>
  <c r="R75" i="47"/>
  <c r="S75" i="47"/>
  <c r="T75" i="47"/>
  <c r="J76" i="47"/>
  <c r="K76" i="47" s="1"/>
  <c r="Q76" i="47"/>
  <c r="R76" i="47"/>
  <c r="S76" i="47"/>
  <c r="T76" i="47"/>
  <c r="J77" i="47"/>
  <c r="K77" i="47" s="1"/>
  <c r="Q77" i="47"/>
  <c r="R77" i="47"/>
  <c r="S77" i="47"/>
  <c r="T77" i="47"/>
  <c r="J78" i="47"/>
  <c r="K78" i="47" s="1"/>
  <c r="Q78" i="47"/>
  <c r="R78" i="47"/>
  <c r="S78" i="47"/>
  <c r="T78" i="47"/>
  <c r="J79" i="47"/>
  <c r="K79" i="47" s="1"/>
  <c r="Q79" i="47"/>
  <c r="R79" i="47"/>
  <c r="S79" i="47"/>
  <c r="T79" i="47"/>
  <c r="J80" i="47"/>
  <c r="K80" i="47" s="1"/>
  <c r="Q80" i="47"/>
  <c r="R80" i="47"/>
  <c r="S80" i="47"/>
  <c r="T80" i="47"/>
  <c r="J81" i="47"/>
  <c r="K81" i="47" s="1"/>
  <c r="Q81" i="47"/>
  <c r="R81" i="47"/>
  <c r="S81" i="47"/>
  <c r="T81" i="47"/>
  <c r="J82" i="47"/>
  <c r="K82" i="47" s="1"/>
  <c r="Q82" i="47"/>
  <c r="R82" i="47"/>
  <c r="S82" i="47"/>
  <c r="T82" i="47"/>
  <c r="J83" i="47"/>
  <c r="K83" i="47" s="1"/>
  <c r="Q83" i="47"/>
  <c r="R83" i="47"/>
  <c r="S83" i="47"/>
  <c r="T83" i="47"/>
  <c r="J84" i="47"/>
  <c r="K84" i="47" s="1"/>
  <c r="Q84" i="47"/>
  <c r="R84" i="47"/>
  <c r="S84" i="47"/>
  <c r="T84" i="47"/>
  <c r="J85" i="47"/>
  <c r="K85" i="47" s="1"/>
  <c r="Q85" i="47"/>
  <c r="R85" i="47"/>
  <c r="S85" i="47"/>
  <c r="T85" i="47"/>
  <c r="J86" i="47"/>
  <c r="K86" i="47" s="1"/>
  <c r="Q86" i="47"/>
  <c r="R86" i="47"/>
  <c r="S86" i="47"/>
  <c r="T86" i="47"/>
  <c r="J87" i="47"/>
  <c r="K87" i="47" s="1"/>
  <c r="Q87" i="47"/>
  <c r="R87" i="47"/>
  <c r="S87" i="47"/>
  <c r="T87" i="47"/>
  <c r="J88" i="47"/>
  <c r="K88" i="47" s="1"/>
  <c r="Q88" i="47"/>
  <c r="R88" i="47"/>
  <c r="S88" i="47"/>
  <c r="T88" i="47"/>
  <c r="J89" i="47"/>
  <c r="K89" i="47"/>
  <c r="Q89" i="47"/>
  <c r="R89" i="47"/>
  <c r="S89" i="47"/>
  <c r="T89" i="47"/>
  <c r="J90" i="47"/>
  <c r="K90" i="47" s="1"/>
  <c r="Q90" i="47"/>
  <c r="R90" i="47"/>
  <c r="S90" i="47"/>
  <c r="T90" i="47"/>
  <c r="J91" i="47"/>
  <c r="K91" i="47" s="1"/>
  <c r="Q91" i="47"/>
  <c r="R91" i="47"/>
  <c r="S91" i="47"/>
  <c r="T91" i="47"/>
  <c r="J92" i="47"/>
  <c r="K92" i="47" s="1"/>
  <c r="Q92" i="47"/>
  <c r="R92" i="47"/>
  <c r="S92" i="47"/>
  <c r="T92" i="47"/>
  <c r="J93" i="47"/>
  <c r="K93" i="47" s="1"/>
  <c r="Q93" i="47"/>
  <c r="R93" i="47"/>
  <c r="S93" i="47"/>
  <c r="T93" i="47"/>
  <c r="J94" i="47"/>
  <c r="K94" i="47" s="1"/>
  <c r="Q94" i="47"/>
  <c r="R94" i="47"/>
  <c r="S94" i="47"/>
  <c r="T94" i="47"/>
  <c r="J95" i="47"/>
  <c r="K95" i="47" s="1"/>
  <c r="Q95" i="47"/>
  <c r="R95" i="47"/>
  <c r="S95" i="47"/>
  <c r="T95" i="47"/>
  <c r="J96" i="47"/>
  <c r="K96" i="47" s="1"/>
  <c r="Q96" i="47"/>
  <c r="R96" i="47"/>
  <c r="S96" i="47"/>
  <c r="T96" i="47"/>
  <c r="J97" i="47"/>
  <c r="K97" i="47" s="1"/>
  <c r="Q97" i="47"/>
  <c r="R97" i="47"/>
  <c r="S97" i="47"/>
  <c r="T97" i="47"/>
  <c r="J98" i="47"/>
  <c r="K98" i="47"/>
  <c r="Q98" i="47"/>
  <c r="R98" i="47"/>
  <c r="S98" i="47"/>
  <c r="T98" i="47"/>
  <c r="J99" i="47"/>
  <c r="K99" i="47" s="1"/>
  <c r="Q99" i="47"/>
  <c r="R99" i="47"/>
  <c r="S99" i="47"/>
  <c r="T99" i="47"/>
  <c r="J100" i="47"/>
  <c r="K100" i="47" s="1"/>
  <c r="Q100" i="47"/>
  <c r="R100" i="47"/>
  <c r="S100" i="47"/>
  <c r="T100" i="47"/>
  <c r="J101" i="47"/>
  <c r="K101" i="47" s="1"/>
  <c r="Q101" i="47"/>
  <c r="R101" i="47"/>
  <c r="S101" i="47"/>
  <c r="T101" i="47"/>
  <c r="J102" i="47"/>
  <c r="K102" i="47" s="1"/>
  <c r="Q102" i="47"/>
  <c r="R102" i="47"/>
  <c r="S102" i="47"/>
  <c r="T102" i="47"/>
  <c r="J103" i="47"/>
  <c r="K103" i="47"/>
  <c r="Q103" i="47"/>
  <c r="R103" i="47"/>
  <c r="S103" i="47"/>
  <c r="T103" i="47"/>
  <c r="J104" i="47"/>
  <c r="K104" i="47" s="1"/>
  <c r="Q104" i="47"/>
  <c r="R104" i="47"/>
  <c r="S104" i="47"/>
  <c r="T104" i="47"/>
  <c r="J105" i="47"/>
  <c r="K105" i="47" s="1"/>
  <c r="Q105" i="47"/>
  <c r="R105" i="47"/>
  <c r="S105" i="47"/>
  <c r="T105" i="47"/>
  <c r="J106" i="47"/>
  <c r="K106" i="47"/>
  <c r="Q106" i="47"/>
  <c r="R106" i="47"/>
  <c r="S106" i="47"/>
  <c r="T106" i="47"/>
  <c r="J107" i="47"/>
  <c r="K107" i="47" s="1"/>
  <c r="Q107" i="47"/>
  <c r="R107" i="47"/>
  <c r="S107" i="47"/>
  <c r="T107" i="47"/>
  <c r="J108" i="47"/>
  <c r="K108" i="47" s="1"/>
  <c r="Q108" i="47"/>
  <c r="R108" i="47"/>
  <c r="S108" i="47"/>
  <c r="T108" i="47"/>
  <c r="J109" i="47"/>
  <c r="K109" i="47" s="1"/>
  <c r="Q109" i="47"/>
  <c r="R109" i="47"/>
  <c r="S109" i="47"/>
  <c r="T109" i="47"/>
  <c r="J110" i="47"/>
  <c r="K110" i="47" s="1"/>
  <c r="Q110" i="47"/>
  <c r="R110" i="47"/>
  <c r="S110" i="47"/>
  <c r="T110" i="47"/>
  <c r="J111" i="47"/>
  <c r="K111" i="47" s="1"/>
  <c r="Q111" i="47"/>
  <c r="R111" i="47"/>
  <c r="S111" i="47"/>
  <c r="T111" i="47"/>
  <c r="J112" i="47"/>
  <c r="K112" i="47" s="1"/>
  <c r="Q112" i="47"/>
  <c r="R112" i="47"/>
  <c r="S112" i="47"/>
  <c r="T112" i="47"/>
  <c r="J113" i="47"/>
  <c r="K113" i="47" s="1"/>
  <c r="Q113" i="47"/>
  <c r="R113" i="47"/>
  <c r="S113" i="47"/>
  <c r="T113" i="47"/>
  <c r="J114" i="47"/>
  <c r="K114" i="47" s="1"/>
  <c r="Q114" i="47"/>
  <c r="R114" i="47"/>
  <c r="S114" i="47"/>
  <c r="T114" i="47"/>
  <c r="J115" i="47"/>
  <c r="K115" i="47"/>
  <c r="Q115" i="47"/>
  <c r="R115" i="47"/>
  <c r="S115" i="47"/>
  <c r="T115" i="47"/>
  <c r="J116" i="47"/>
  <c r="K116" i="47" s="1"/>
  <c r="Q116" i="47"/>
  <c r="R116" i="47"/>
  <c r="S116" i="47"/>
  <c r="T116" i="47"/>
  <c r="J117" i="47"/>
  <c r="K117" i="47" s="1"/>
  <c r="Q117" i="47"/>
  <c r="R117" i="47"/>
  <c r="S117" i="47"/>
  <c r="T117" i="47"/>
  <c r="J118" i="47"/>
  <c r="K118" i="47"/>
  <c r="Q118" i="47"/>
  <c r="R118" i="47"/>
  <c r="S118" i="47"/>
  <c r="T118" i="47"/>
  <c r="J119" i="47"/>
  <c r="K119" i="47" s="1"/>
  <c r="Q119" i="47"/>
  <c r="R119" i="47"/>
  <c r="S119" i="47"/>
  <c r="T119" i="47"/>
  <c r="J120" i="47"/>
  <c r="K120" i="47" s="1"/>
  <c r="Q120" i="47"/>
  <c r="R120" i="47"/>
  <c r="S120" i="47"/>
  <c r="T120" i="47"/>
  <c r="J121" i="47"/>
  <c r="K121" i="47" s="1"/>
  <c r="Q121" i="47"/>
  <c r="R121" i="47"/>
  <c r="S121" i="47"/>
  <c r="T121" i="47"/>
  <c r="J122" i="47"/>
  <c r="K122" i="47" s="1"/>
  <c r="Q122" i="47"/>
  <c r="R122" i="47"/>
  <c r="S122" i="47"/>
  <c r="T122" i="47"/>
  <c r="J123" i="47"/>
  <c r="K123" i="47" s="1"/>
  <c r="Q123" i="47"/>
  <c r="R123" i="47"/>
  <c r="S123" i="47"/>
  <c r="T123" i="47"/>
  <c r="J124" i="47"/>
  <c r="K124" i="47" s="1"/>
  <c r="Q124" i="47"/>
  <c r="R124" i="47"/>
  <c r="S124" i="47"/>
  <c r="T124" i="47"/>
  <c r="J125" i="47"/>
  <c r="K125" i="47" s="1"/>
  <c r="Q125" i="47"/>
  <c r="R125" i="47"/>
  <c r="S125" i="47"/>
  <c r="T125" i="47"/>
  <c r="J126" i="47"/>
  <c r="K126" i="47" s="1"/>
  <c r="Q126" i="47"/>
  <c r="R126" i="47"/>
  <c r="S126" i="47"/>
  <c r="T126" i="47"/>
  <c r="J127" i="47"/>
  <c r="K127" i="47"/>
  <c r="Q127" i="47"/>
  <c r="R127" i="47"/>
  <c r="S127" i="47"/>
  <c r="T127" i="47"/>
  <c r="J128" i="47"/>
  <c r="K128" i="47" s="1"/>
  <c r="Q128" i="47"/>
  <c r="R128" i="47"/>
  <c r="S128" i="47"/>
  <c r="T128" i="47"/>
  <c r="J129" i="47"/>
  <c r="K129" i="47" s="1"/>
  <c r="Q129" i="47"/>
  <c r="R129" i="47"/>
  <c r="S129" i="47"/>
  <c r="T129" i="47"/>
  <c r="J130" i="47"/>
  <c r="K130" i="47"/>
  <c r="Q130" i="47"/>
  <c r="R130" i="47"/>
  <c r="S130" i="47"/>
  <c r="T130" i="47"/>
  <c r="J131" i="47"/>
  <c r="K131" i="47" s="1"/>
  <c r="Q131" i="47"/>
  <c r="R131" i="47"/>
  <c r="S131" i="47"/>
  <c r="T131" i="47"/>
  <c r="J132" i="47"/>
  <c r="K132" i="47" s="1"/>
  <c r="Q132" i="47"/>
  <c r="R132" i="47"/>
  <c r="S132" i="47"/>
  <c r="T132" i="47"/>
  <c r="J133" i="47"/>
  <c r="K133" i="47"/>
  <c r="Q133" i="47"/>
  <c r="R133" i="47"/>
  <c r="S133" i="47"/>
  <c r="T133" i="47"/>
  <c r="J134" i="47"/>
  <c r="K134" i="47" s="1"/>
  <c r="Q134" i="47"/>
  <c r="R134" i="47"/>
  <c r="S134" i="47"/>
  <c r="T134" i="47"/>
  <c r="J135" i="47"/>
  <c r="K135" i="47" s="1"/>
  <c r="Q135" i="47"/>
  <c r="R135" i="47"/>
  <c r="S135" i="47"/>
  <c r="T135" i="47"/>
  <c r="J136" i="47"/>
  <c r="K136" i="47" s="1"/>
  <c r="Q136" i="47"/>
  <c r="R136" i="47"/>
  <c r="S136" i="47"/>
  <c r="T136" i="47"/>
  <c r="J137" i="47"/>
  <c r="K137" i="47" s="1"/>
  <c r="Q137" i="47"/>
  <c r="R137" i="47"/>
  <c r="S137" i="47"/>
  <c r="T137" i="47"/>
  <c r="J138" i="47"/>
  <c r="K138" i="47" s="1"/>
  <c r="Q138" i="47"/>
  <c r="R138" i="47"/>
  <c r="S138" i="47"/>
  <c r="T138" i="47"/>
  <c r="J139" i="47"/>
  <c r="K139" i="47" s="1"/>
  <c r="Q139" i="47"/>
  <c r="R139" i="47"/>
  <c r="S139" i="47"/>
  <c r="T139" i="47"/>
  <c r="J140" i="47"/>
  <c r="K140" i="47" s="1"/>
  <c r="Q140" i="47"/>
  <c r="R140" i="47"/>
  <c r="S140" i="47"/>
  <c r="T140" i="47"/>
  <c r="J141" i="47"/>
  <c r="K141" i="47" s="1"/>
  <c r="Q141" i="47"/>
  <c r="R141" i="47"/>
  <c r="S141" i="47"/>
  <c r="T141" i="47"/>
  <c r="J142" i="47"/>
  <c r="K142" i="47" s="1"/>
  <c r="Q142" i="47"/>
  <c r="R142" i="47"/>
  <c r="S142" i="47"/>
  <c r="T142" i="47"/>
  <c r="J143" i="47"/>
  <c r="K143" i="47" s="1"/>
  <c r="Q143" i="47"/>
  <c r="R143" i="47"/>
  <c r="S143" i="47"/>
  <c r="T143" i="47"/>
  <c r="J144" i="47"/>
  <c r="K144" i="47" s="1"/>
  <c r="Q144" i="47"/>
  <c r="R144" i="47"/>
  <c r="S144" i="47"/>
  <c r="T144" i="47"/>
  <c r="J145" i="47"/>
  <c r="K145" i="47" s="1"/>
  <c r="Q145" i="47"/>
  <c r="R145" i="47"/>
  <c r="S145" i="47"/>
  <c r="T145" i="47"/>
  <c r="J146" i="47"/>
  <c r="K146" i="47" s="1"/>
  <c r="Q146" i="47"/>
  <c r="R146" i="47"/>
  <c r="S146" i="47"/>
  <c r="T146" i="47"/>
  <c r="J147" i="47"/>
  <c r="K147" i="47" s="1"/>
  <c r="Q147" i="47"/>
  <c r="R147" i="47"/>
  <c r="S147" i="47"/>
  <c r="T147" i="47"/>
  <c r="J148" i="47"/>
  <c r="K148" i="47" s="1"/>
  <c r="Q148" i="47"/>
  <c r="R148" i="47"/>
  <c r="S148" i="47"/>
  <c r="T148" i="47"/>
  <c r="J149" i="47"/>
  <c r="K149" i="47" s="1"/>
  <c r="Q149" i="47"/>
  <c r="R149" i="47"/>
  <c r="S149" i="47"/>
  <c r="T149" i="47"/>
  <c r="J150" i="47"/>
  <c r="K150" i="47" s="1"/>
  <c r="Q150" i="47"/>
  <c r="R150" i="47"/>
  <c r="S150" i="47"/>
  <c r="T150" i="47"/>
  <c r="J151" i="47"/>
  <c r="K151" i="47" s="1"/>
  <c r="Q151" i="47"/>
  <c r="R151" i="47"/>
  <c r="S151" i="47"/>
  <c r="T151" i="47"/>
  <c r="J152" i="47"/>
  <c r="K152" i="47" s="1"/>
  <c r="Q152" i="47"/>
  <c r="R152" i="47"/>
  <c r="S152" i="47"/>
  <c r="T152" i="47"/>
  <c r="J153" i="47"/>
  <c r="K153" i="47" s="1"/>
  <c r="Q153" i="47"/>
  <c r="R153" i="47"/>
  <c r="S153" i="47"/>
  <c r="T153" i="47"/>
  <c r="J154" i="47"/>
  <c r="K154" i="47" s="1"/>
  <c r="Q154" i="47"/>
  <c r="R154" i="47"/>
  <c r="S154" i="47"/>
  <c r="T154" i="47"/>
  <c r="J155" i="47"/>
  <c r="K155" i="47" s="1"/>
  <c r="Q155" i="47"/>
  <c r="R155" i="47"/>
  <c r="S155" i="47"/>
  <c r="T155" i="47"/>
  <c r="J156" i="47"/>
  <c r="K156" i="47" s="1"/>
  <c r="Q156" i="47"/>
  <c r="R156" i="47"/>
  <c r="S156" i="47"/>
  <c r="T156" i="47"/>
  <c r="J157" i="47"/>
  <c r="K157" i="47" s="1"/>
  <c r="Q157" i="47"/>
  <c r="R157" i="47"/>
  <c r="S157" i="47"/>
  <c r="T157" i="47"/>
  <c r="J158" i="47"/>
  <c r="K158" i="47" s="1"/>
  <c r="Q158" i="47"/>
  <c r="R158" i="47"/>
  <c r="S158" i="47"/>
  <c r="T158" i="47"/>
  <c r="J159" i="47"/>
  <c r="K159" i="47"/>
  <c r="Q159" i="47"/>
  <c r="R159" i="47"/>
  <c r="S159" i="47"/>
  <c r="T159" i="47"/>
  <c r="J160" i="47"/>
  <c r="K160" i="47" s="1"/>
  <c r="Q160" i="47"/>
  <c r="R160" i="47"/>
  <c r="S160" i="47"/>
  <c r="T160" i="47"/>
  <c r="J161" i="47"/>
  <c r="K161" i="47" s="1"/>
  <c r="Q161" i="47"/>
  <c r="R161" i="47"/>
  <c r="S161" i="47"/>
  <c r="T161" i="47"/>
  <c r="J162" i="47"/>
  <c r="K162" i="47" s="1"/>
  <c r="Q162" i="47"/>
  <c r="R162" i="47"/>
  <c r="S162" i="47"/>
  <c r="T162" i="47"/>
  <c r="J163" i="47"/>
  <c r="K163" i="47" s="1"/>
  <c r="Q163" i="47"/>
  <c r="R163" i="47"/>
  <c r="S163" i="47"/>
  <c r="T163" i="47"/>
  <c r="J164" i="47"/>
  <c r="K164" i="47" s="1"/>
  <c r="Q164" i="47"/>
  <c r="R164" i="47"/>
  <c r="S164" i="47"/>
  <c r="T164" i="47"/>
  <c r="J165" i="47"/>
  <c r="K165" i="47" s="1"/>
  <c r="Q165" i="47"/>
  <c r="R165" i="47"/>
  <c r="S165" i="47"/>
  <c r="T165" i="47"/>
  <c r="J166" i="47"/>
  <c r="K166" i="47" s="1"/>
  <c r="Q166" i="47"/>
  <c r="R166" i="47"/>
  <c r="S166" i="47"/>
  <c r="T166" i="47"/>
  <c r="J167" i="47"/>
  <c r="K167" i="47" s="1"/>
  <c r="Q167" i="47"/>
  <c r="R167" i="47"/>
  <c r="S167" i="47"/>
  <c r="T167" i="47"/>
  <c r="J168" i="47"/>
  <c r="K168" i="47" s="1"/>
  <c r="Q168" i="47"/>
  <c r="R168" i="47"/>
  <c r="S168" i="47"/>
  <c r="T168" i="47"/>
  <c r="J169" i="47"/>
  <c r="K169" i="47" s="1"/>
  <c r="Q169" i="47"/>
  <c r="R169" i="47"/>
  <c r="S169" i="47"/>
  <c r="T169" i="47"/>
  <c r="J170" i="47"/>
  <c r="K170" i="47" s="1"/>
  <c r="Q170" i="47"/>
  <c r="R170" i="47"/>
  <c r="S170" i="47"/>
  <c r="T170" i="47"/>
  <c r="J171" i="47"/>
  <c r="K171" i="47" s="1"/>
  <c r="Q171" i="47"/>
  <c r="R171" i="47"/>
  <c r="S171" i="47"/>
  <c r="T171" i="47"/>
  <c r="J172" i="47"/>
  <c r="K172" i="47" s="1"/>
  <c r="Q172" i="47"/>
  <c r="R172" i="47"/>
  <c r="S172" i="47"/>
  <c r="T172" i="47"/>
  <c r="J173" i="47"/>
  <c r="K173" i="47" s="1"/>
  <c r="Q173" i="47"/>
  <c r="R173" i="47"/>
  <c r="S173" i="47"/>
  <c r="T173" i="47"/>
  <c r="J174" i="47"/>
  <c r="K174" i="47" s="1"/>
  <c r="Q174" i="47"/>
  <c r="R174" i="47"/>
  <c r="S174" i="47"/>
  <c r="T174" i="47"/>
  <c r="J175" i="47"/>
  <c r="K175" i="47"/>
  <c r="Q175" i="47"/>
  <c r="R175" i="47"/>
  <c r="S175" i="47"/>
  <c r="T175" i="47"/>
  <c r="J176" i="47"/>
  <c r="K176" i="47" s="1"/>
  <c r="Q176" i="47"/>
  <c r="R176" i="47"/>
  <c r="S176" i="47"/>
  <c r="T176" i="47"/>
  <c r="J177" i="47"/>
  <c r="K177" i="47" s="1"/>
  <c r="Q177" i="47"/>
  <c r="R177" i="47"/>
  <c r="S177" i="47"/>
  <c r="T177" i="47"/>
  <c r="J178" i="47"/>
  <c r="K178" i="47" s="1"/>
  <c r="Q178" i="47"/>
  <c r="R178" i="47"/>
  <c r="S178" i="47"/>
  <c r="T178" i="47"/>
  <c r="J179" i="47"/>
  <c r="K179" i="47" s="1"/>
  <c r="Q179" i="47"/>
  <c r="R179" i="47"/>
  <c r="S179" i="47"/>
  <c r="T179" i="47"/>
  <c r="J180" i="47"/>
  <c r="K180" i="47" s="1"/>
  <c r="Q180" i="47"/>
  <c r="R180" i="47"/>
  <c r="S180" i="47"/>
  <c r="T180" i="47"/>
  <c r="J181" i="47"/>
  <c r="K181" i="47" s="1"/>
  <c r="Q181" i="47"/>
  <c r="R181" i="47"/>
  <c r="S181" i="47"/>
  <c r="T181" i="47"/>
  <c r="J182" i="47"/>
  <c r="K182" i="47" s="1"/>
  <c r="Q182" i="47"/>
  <c r="R182" i="47"/>
  <c r="S182" i="47"/>
  <c r="T182" i="47"/>
  <c r="J183" i="47"/>
  <c r="K183" i="47" s="1"/>
  <c r="Q183" i="47"/>
  <c r="R183" i="47"/>
  <c r="S183" i="47"/>
  <c r="T183" i="47"/>
  <c r="J184" i="47"/>
  <c r="K184" i="47" s="1"/>
  <c r="Q184" i="47"/>
  <c r="R184" i="47"/>
  <c r="S184" i="47"/>
  <c r="T184" i="47"/>
  <c r="J185" i="47"/>
  <c r="K185" i="47" s="1"/>
  <c r="Q185" i="47"/>
  <c r="R185" i="47"/>
  <c r="S185" i="47"/>
  <c r="T185" i="47"/>
  <c r="J186" i="47"/>
  <c r="K186" i="47" s="1"/>
  <c r="Q186" i="47"/>
  <c r="R186" i="47"/>
  <c r="S186" i="47"/>
  <c r="T186" i="47"/>
  <c r="J187" i="47"/>
  <c r="K187" i="47" s="1"/>
  <c r="Q187" i="47"/>
  <c r="R187" i="47"/>
  <c r="S187" i="47"/>
  <c r="T187" i="47"/>
  <c r="J188" i="47"/>
  <c r="K188" i="47" s="1"/>
  <c r="Q188" i="47"/>
  <c r="R188" i="47"/>
  <c r="S188" i="47"/>
  <c r="T188" i="47"/>
  <c r="J189" i="47"/>
  <c r="K189" i="47" s="1"/>
  <c r="Q189" i="47"/>
  <c r="R189" i="47"/>
  <c r="S189" i="47"/>
  <c r="T189" i="47"/>
  <c r="J190" i="47"/>
  <c r="K190" i="47" s="1"/>
  <c r="Q190" i="47"/>
  <c r="R190" i="47"/>
  <c r="S190" i="47"/>
  <c r="T190" i="47"/>
  <c r="J191" i="47"/>
  <c r="K191" i="47" s="1"/>
  <c r="Q191" i="47"/>
  <c r="R191" i="47"/>
  <c r="S191" i="47"/>
  <c r="T191" i="47"/>
  <c r="J192" i="47"/>
  <c r="K192" i="47" s="1"/>
  <c r="Q192" i="47"/>
  <c r="R192" i="47"/>
  <c r="S192" i="47"/>
  <c r="T192" i="47"/>
  <c r="J193" i="47"/>
  <c r="K193" i="47" s="1"/>
  <c r="Q193" i="47"/>
  <c r="R193" i="47"/>
  <c r="S193" i="47"/>
  <c r="T193" i="47"/>
  <c r="J194" i="47"/>
  <c r="K194" i="47" s="1"/>
  <c r="Q194" i="47"/>
  <c r="R194" i="47"/>
  <c r="S194" i="47"/>
  <c r="T194" i="47"/>
  <c r="J195" i="47"/>
  <c r="K195" i="47"/>
  <c r="Q195" i="47"/>
  <c r="R195" i="47"/>
  <c r="S195" i="47"/>
  <c r="T195" i="47"/>
  <c r="J196" i="47"/>
  <c r="K196" i="47" s="1"/>
  <c r="Q196" i="47"/>
  <c r="R196" i="47"/>
  <c r="S196" i="47"/>
  <c r="T196" i="47"/>
  <c r="J197" i="47"/>
  <c r="K197" i="47" s="1"/>
  <c r="Q197" i="47"/>
  <c r="R197" i="47"/>
  <c r="S197" i="47"/>
  <c r="T197" i="47"/>
  <c r="J198" i="47"/>
  <c r="K198" i="47" s="1"/>
  <c r="Q198" i="47"/>
  <c r="R198" i="47"/>
  <c r="S198" i="47"/>
  <c r="T198" i="47"/>
  <c r="J199" i="47"/>
  <c r="K199" i="47" s="1"/>
  <c r="Q199" i="47"/>
  <c r="R199" i="47"/>
  <c r="S199" i="47"/>
  <c r="T199" i="47"/>
  <c r="J200" i="47"/>
  <c r="K200" i="47" s="1"/>
  <c r="Q200" i="47"/>
  <c r="R200" i="47"/>
  <c r="S200" i="47"/>
  <c r="T200" i="47"/>
  <c r="J201" i="47"/>
  <c r="K201" i="47" s="1"/>
  <c r="Q201" i="47"/>
  <c r="R201" i="47"/>
  <c r="S201" i="47"/>
  <c r="T201" i="47"/>
  <c r="J202" i="47"/>
  <c r="K202" i="47" s="1"/>
  <c r="Q202" i="47"/>
  <c r="R202" i="47"/>
  <c r="S202" i="47"/>
  <c r="T202" i="47"/>
  <c r="J203" i="47"/>
  <c r="K203" i="47" s="1"/>
  <c r="Q203" i="47"/>
  <c r="R203" i="47"/>
  <c r="S203" i="47"/>
  <c r="T203" i="47"/>
  <c r="J64" i="42"/>
  <c r="K64" i="42" s="1"/>
  <c r="Q64" i="42"/>
  <c r="R64" i="42"/>
  <c r="S64" i="42"/>
  <c r="T64" i="42"/>
  <c r="J65" i="42"/>
  <c r="K65" i="42" s="1"/>
  <c r="Q65" i="42"/>
  <c r="R65" i="42"/>
  <c r="S65" i="42"/>
  <c r="T65" i="42"/>
  <c r="J66" i="42"/>
  <c r="K66" i="42" s="1"/>
  <c r="Q66" i="42"/>
  <c r="R66" i="42"/>
  <c r="S66" i="42"/>
  <c r="T66" i="42"/>
  <c r="J67" i="42"/>
  <c r="K67" i="42" s="1"/>
  <c r="Q67" i="42"/>
  <c r="R67" i="42"/>
  <c r="S67" i="42"/>
  <c r="T67" i="42"/>
  <c r="J68" i="42"/>
  <c r="K68" i="42" s="1"/>
  <c r="Q68" i="42"/>
  <c r="R68" i="42"/>
  <c r="S68" i="42"/>
  <c r="T68" i="42"/>
  <c r="J69" i="42"/>
  <c r="K69" i="42" s="1"/>
  <c r="Q69" i="42"/>
  <c r="R69" i="42"/>
  <c r="S69" i="42"/>
  <c r="T69" i="42"/>
  <c r="J70" i="42"/>
  <c r="K70" i="42" s="1"/>
  <c r="Q70" i="42"/>
  <c r="R70" i="42"/>
  <c r="S70" i="42"/>
  <c r="T70" i="42"/>
  <c r="J71" i="42"/>
  <c r="K71" i="42" s="1"/>
  <c r="Q71" i="42"/>
  <c r="R71" i="42"/>
  <c r="S71" i="42"/>
  <c r="T71" i="42"/>
  <c r="J72" i="42"/>
  <c r="K72" i="42" s="1"/>
  <c r="Q72" i="42"/>
  <c r="R72" i="42"/>
  <c r="S72" i="42"/>
  <c r="T72" i="42"/>
  <c r="J73" i="42"/>
  <c r="K73" i="42" s="1"/>
  <c r="Q73" i="42"/>
  <c r="R73" i="42"/>
  <c r="S73" i="42"/>
  <c r="T73" i="42"/>
  <c r="J74" i="42"/>
  <c r="K74" i="42" s="1"/>
  <c r="Q74" i="42"/>
  <c r="R74" i="42"/>
  <c r="S74" i="42"/>
  <c r="T74" i="42"/>
  <c r="J75" i="42"/>
  <c r="K75" i="42" s="1"/>
  <c r="Q75" i="42"/>
  <c r="R75" i="42"/>
  <c r="S75" i="42"/>
  <c r="T75" i="42"/>
  <c r="J76" i="42"/>
  <c r="K76" i="42" s="1"/>
  <c r="Q76" i="42"/>
  <c r="R76" i="42"/>
  <c r="S76" i="42"/>
  <c r="T76" i="42"/>
  <c r="J77" i="42"/>
  <c r="K77" i="42" s="1"/>
  <c r="Q77" i="42"/>
  <c r="R77" i="42"/>
  <c r="S77" i="42"/>
  <c r="T77" i="42"/>
  <c r="J78" i="42"/>
  <c r="K78" i="42"/>
  <c r="Q78" i="42"/>
  <c r="R78" i="42"/>
  <c r="S78" i="42"/>
  <c r="T78" i="42"/>
  <c r="J79" i="42"/>
  <c r="K79" i="42" s="1"/>
  <c r="Q79" i="42"/>
  <c r="R79" i="42"/>
  <c r="S79" i="42"/>
  <c r="T79" i="42"/>
  <c r="J80" i="42"/>
  <c r="K80" i="42" s="1"/>
  <c r="Q80" i="42"/>
  <c r="R80" i="42"/>
  <c r="S80" i="42"/>
  <c r="T80" i="42"/>
  <c r="J81" i="42"/>
  <c r="K81" i="42" s="1"/>
  <c r="Q81" i="42"/>
  <c r="R81" i="42"/>
  <c r="S81" i="42"/>
  <c r="T81" i="42"/>
  <c r="J82" i="42"/>
  <c r="K82" i="42" s="1"/>
  <c r="Q82" i="42"/>
  <c r="R82" i="42"/>
  <c r="S82" i="42"/>
  <c r="T82" i="42"/>
  <c r="J83" i="42"/>
  <c r="K83" i="42" s="1"/>
  <c r="Q83" i="42"/>
  <c r="R83" i="42"/>
  <c r="S83" i="42"/>
  <c r="T83" i="42"/>
  <c r="J84" i="42"/>
  <c r="K84" i="42" s="1"/>
  <c r="Q84" i="42"/>
  <c r="R84" i="42"/>
  <c r="S84" i="42"/>
  <c r="T84" i="42"/>
  <c r="J85" i="42"/>
  <c r="K85" i="42" s="1"/>
  <c r="Q85" i="42"/>
  <c r="R85" i="42"/>
  <c r="S85" i="42"/>
  <c r="T85" i="42"/>
  <c r="J86" i="42"/>
  <c r="K86" i="42" s="1"/>
  <c r="Q86" i="42"/>
  <c r="R86" i="42"/>
  <c r="S86" i="42"/>
  <c r="T86" i="42"/>
  <c r="J87" i="42"/>
  <c r="K87" i="42" s="1"/>
  <c r="Q87" i="42"/>
  <c r="R87" i="42"/>
  <c r="S87" i="42"/>
  <c r="T87" i="42"/>
  <c r="J88" i="42"/>
  <c r="K88" i="42" s="1"/>
  <c r="Q88" i="42"/>
  <c r="R88" i="42"/>
  <c r="S88" i="42"/>
  <c r="T88" i="42"/>
  <c r="J89" i="42"/>
  <c r="K89" i="42" s="1"/>
  <c r="Q89" i="42"/>
  <c r="R89" i="42"/>
  <c r="S89" i="42"/>
  <c r="T89" i="42"/>
  <c r="J90" i="42"/>
  <c r="K90" i="42" s="1"/>
  <c r="Q90" i="42"/>
  <c r="R90" i="42"/>
  <c r="S90" i="42"/>
  <c r="T90" i="42"/>
  <c r="J91" i="42"/>
  <c r="K91" i="42" s="1"/>
  <c r="Q91" i="42"/>
  <c r="R91" i="42"/>
  <c r="S91" i="42"/>
  <c r="T91" i="42"/>
  <c r="J92" i="42"/>
  <c r="K92" i="42" s="1"/>
  <c r="Q92" i="42"/>
  <c r="R92" i="42"/>
  <c r="S92" i="42"/>
  <c r="T92" i="42"/>
  <c r="J93" i="42"/>
  <c r="K93" i="42" s="1"/>
  <c r="Q93" i="42"/>
  <c r="R93" i="42"/>
  <c r="S93" i="42"/>
  <c r="T93" i="42"/>
  <c r="J94" i="42"/>
  <c r="K94" i="42" s="1"/>
  <c r="Q94" i="42"/>
  <c r="R94" i="42"/>
  <c r="S94" i="42"/>
  <c r="T94" i="42"/>
  <c r="J95" i="42"/>
  <c r="K95" i="42" s="1"/>
  <c r="Q95" i="42"/>
  <c r="R95" i="42"/>
  <c r="S95" i="42"/>
  <c r="T95" i="42"/>
  <c r="J96" i="42"/>
  <c r="K96" i="42" s="1"/>
  <c r="Q96" i="42"/>
  <c r="R96" i="42"/>
  <c r="S96" i="42"/>
  <c r="T96" i="42"/>
  <c r="J97" i="42"/>
  <c r="K97" i="42" s="1"/>
  <c r="Q97" i="42"/>
  <c r="R97" i="42"/>
  <c r="S97" i="42"/>
  <c r="T97" i="42"/>
  <c r="J98" i="42"/>
  <c r="K98" i="42" s="1"/>
  <c r="Q98" i="42"/>
  <c r="R98" i="42"/>
  <c r="S98" i="42"/>
  <c r="T98" i="42"/>
  <c r="J99" i="42"/>
  <c r="K99" i="42" s="1"/>
  <c r="Q99" i="42"/>
  <c r="R99" i="42"/>
  <c r="S99" i="42"/>
  <c r="T99" i="42"/>
  <c r="J100" i="42"/>
  <c r="K100" i="42" s="1"/>
  <c r="Q100" i="42"/>
  <c r="R100" i="42"/>
  <c r="S100" i="42"/>
  <c r="T100" i="42"/>
  <c r="J101" i="42"/>
  <c r="K101" i="42" s="1"/>
  <c r="Q101" i="42"/>
  <c r="R101" i="42"/>
  <c r="S101" i="42"/>
  <c r="T101" i="42"/>
  <c r="J102" i="42"/>
  <c r="K102" i="42" s="1"/>
  <c r="Q102" i="42"/>
  <c r="R102" i="42"/>
  <c r="S102" i="42"/>
  <c r="T102" i="42"/>
  <c r="J103" i="42"/>
  <c r="K103" i="42" s="1"/>
  <c r="Q103" i="42"/>
  <c r="R103" i="42"/>
  <c r="S103" i="42"/>
  <c r="T103" i="42"/>
  <c r="J104" i="42"/>
  <c r="K104" i="42" s="1"/>
  <c r="Q104" i="42"/>
  <c r="R104" i="42"/>
  <c r="S104" i="42"/>
  <c r="T104" i="42"/>
  <c r="J105" i="42"/>
  <c r="K105" i="42" s="1"/>
  <c r="Q105" i="42"/>
  <c r="R105" i="42"/>
  <c r="S105" i="42"/>
  <c r="T105" i="42"/>
  <c r="J106" i="42"/>
  <c r="K106" i="42" s="1"/>
  <c r="Q106" i="42"/>
  <c r="R106" i="42"/>
  <c r="S106" i="42"/>
  <c r="T106" i="42"/>
  <c r="J107" i="42"/>
  <c r="K107" i="42" s="1"/>
  <c r="Q107" i="42"/>
  <c r="R107" i="42"/>
  <c r="S107" i="42"/>
  <c r="T107" i="42"/>
  <c r="J108" i="42"/>
  <c r="K108" i="42" s="1"/>
  <c r="Q108" i="42"/>
  <c r="R108" i="42"/>
  <c r="S108" i="42"/>
  <c r="T108" i="42"/>
  <c r="J109" i="42"/>
  <c r="K109" i="42" s="1"/>
  <c r="Q109" i="42"/>
  <c r="R109" i="42"/>
  <c r="S109" i="42"/>
  <c r="T109" i="42"/>
  <c r="J110" i="42"/>
  <c r="K110" i="42" s="1"/>
  <c r="Q110" i="42"/>
  <c r="R110" i="42"/>
  <c r="S110" i="42"/>
  <c r="T110" i="42"/>
  <c r="J111" i="42"/>
  <c r="K111" i="42"/>
  <c r="Q111" i="42"/>
  <c r="R111" i="42"/>
  <c r="S111" i="42"/>
  <c r="T111" i="42"/>
  <c r="J112" i="42"/>
  <c r="K112" i="42" s="1"/>
  <c r="Q112" i="42"/>
  <c r="R112" i="42"/>
  <c r="S112" i="42"/>
  <c r="T112" i="42"/>
  <c r="J113" i="42"/>
  <c r="K113" i="42" s="1"/>
  <c r="Q113" i="42"/>
  <c r="R113" i="42"/>
  <c r="S113" i="42"/>
  <c r="T113" i="42"/>
  <c r="J114" i="42"/>
  <c r="K114" i="42"/>
  <c r="Q114" i="42"/>
  <c r="R114" i="42"/>
  <c r="S114" i="42"/>
  <c r="T114" i="42"/>
  <c r="J115" i="42"/>
  <c r="K115" i="42" s="1"/>
  <c r="Q115" i="42"/>
  <c r="R115" i="42"/>
  <c r="S115" i="42"/>
  <c r="T115" i="42"/>
  <c r="J116" i="42"/>
  <c r="K116" i="42" s="1"/>
  <c r="Q116" i="42"/>
  <c r="R116" i="42"/>
  <c r="S116" i="42"/>
  <c r="T116" i="42"/>
  <c r="J117" i="42"/>
  <c r="K117" i="42" s="1"/>
  <c r="Q117" i="42"/>
  <c r="R117" i="42"/>
  <c r="S117" i="42"/>
  <c r="T117" i="42"/>
  <c r="J118" i="42"/>
  <c r="K118" i="42" s="1"/>
  <c r="Q118" i="42"/>
  <c r="R118" i="42"/>
  <c r="S118" i="42"/>
  <c r="T118" i="42"/>
  <c r="J119" i="42"/>
  <c r="K119" i="42" s="1"/>
  <c r="Q119" i="42"/>
  <c r="R119" i="42"/>
  <c r="S119" i="42"/>
  <c r="T119" i="42"/>
  <c r="J120" i="42"/>
  <c r="K120" i="42" s="1"/>
  <c r="Q120" i="42"/>
  <c r="R120" i="42"/>
  <c r="S120" i="42"/>
  <c r="T120" i="42"/>
  <c r="J121" i="42"/>
  <c r="K121" i="42" s="1"/>
  <c r="Q121" i="42"/>
  <c r="R121" i="42"/>
  <c r="S121" i="42"/>
  <c r="T121" i="42"/>
  <c r="J122" i="42"/>
  <c r="K122" i="42" s="1"/>
  <c r="Q122" i="42"/>
  <c r="R122" i="42"/>
  <c r="S122" i="42"/>
  <c r="T122" i="42"/>
  <c r="J123" i="42"/>
  <c r="K123" i="42"/>
  <c r="Q123" i="42"/>
  <c r="R123" i="42"/>
  <c r="S123" i="42"/>
  <c r="T123" i="42"/>
  <c r="J124" i="42"/>
  <c r="K124" i="42" s="1"/>
  <c r="Q124" i="42"/>
  <c r="R124" i="42"/>
  <c r="S124" i="42"/>
  <c r="T124" i="42"/>
  <c r="J125" i="42"/>
  <c r="K125" i="42" s="1"/>
  <c r="Q125" i="42"/>
  <c r="R125" i="42"/>
  <c r="S125" i="42"/>
  <c r="T125" i="42"/>
  <c r="J126" i="42"/>
  <c r="K126" i="42" s="1"/>
  <c r="Q126" i="42"/>
  <c r="R126" i="42"/>
  <c r="S126" i="42"/>
  <c r="T126" i="42"/>
  <c r="J127" i="42"/>
  <c r="K127" i="42" s="1"/>
  <c r="Q127" i="42"/>
  <c r="R127" i="42"/>
  <c r="S127" i="42"/>
  <c r="T127" i="42"/>
  <c r="J128" i="42"/>
  <c r="K128" i="42" s="1"/>
  <c r="Q128" i="42"/>
  <c r="R128" i="42"/>
  <c r="S128" i="42"/>
  <c r="T128" i="42"/>
  <c r="J129" i="42"/>
  <c r="K129" i="42" s="1"/>
  <c r="Q129" i="42"/>
  <c r="R129" i="42"/>
  <c r="S129" i="42"/>
  <c r="T129" i="42"/>
  <c r="J130" i="42"/>
  <c r="K130" i="42" s="1"/>
  <c r="Q130" i="42"/>
  <c r="R130" i="42"/>
  <c r="S130" i="42"/>
  <c r="T130" i="42"/>
  <c r="J131" i="42"/>
  <c r="K131" i="42" s="1"/>
  <c r="Q131" i="42"/>
  <c r="R131" i="42"/>
  <c r="S131" i="42"/>
  <c r="T131" i="42"/>
  <c r="J132" i="42"/>
  <c r="K132" i="42" s="1"/>
  <c r="Q132" i="42"/>
  <c r="R132" i="42"/>
  <c r="S132" i="42"/>
  <c r="T132" i="42"/>
  <c r="J133" i="42"/>
  <c r="K133" i="42" s="1"/>
  <c r="Q133" i="42"/>
  <c r="R133" i="42"/>
  <c r="S133" i="42"/>
  <c r="T133" i="42"/>
  <c r="J134" i="42"/>
  <c r="K134" i="42" s="1"/>
  <c r="Q134" i="42"/>
  <c r="R134" i="42"/>
  <c r="S134" i="42"/>
  <c r="T134" i="42"/>
  <c r="J135" i="42"/>
  <c r="K135" i="42" s="1"/>
  <c r="Q135" i="42"/>
  <c r="R135" i="42"/>
  <c r="S135" i="42"/>
  <c r="T135" i="42"/>
  <c r="J136" i="42"/>
  <c r="K136" i="42" s="1"/>
  <c r="Q136" i="42"/>
  <c r="R136" i="42"/>
  <c r="S136" i="42"/>
  <c r="T136" i="42"/>
  <c r="J137" i="42"/>
  <c r="K137" i="42" s="1"/>
  <c r="Q137" i="42"/>
  <c r="R137" i="42"/>
  <c r="S137" i="42"/>
  <c r="T137" i="42"/>
  <c r="J138" i="42"/>
  <c r="K138" i="42" s="1"/>
  <c r="Q138" i="42"/>
  <c r="R138" i="42"/>
  <c r="S138" i="42"/>
  <c r="T138" i="42"/>
  <c r="J139" i="42"/>
  <c r="K139" i="42" s="1"/>
  <c r="Q139" i="42"/>
  <c r="R139" i="42"/>
  <c r="S139" i="42"/>
  <c r="T139" i="42"/>
  <c r="J140" i="42"/>
  <c r="K140" i="42" s="1"/>
  <c r="Q140" i="42"/>
  <c r="R140" i="42"/>
  <c r="S140" i="42"/>
  <c r="T140" i="42"/>
  <c r="J141" i="42"/>
  <c r="K141" i="42" s="1"/>
  <c r="Q141" i="42"/>
  <c r="R141" i="42"/>
  <c r="S141" i="42"/>
  <c r="T141" i="42"/>
  <c r="J142" i="42"/>
  <c r="K142" i="42" s="1"/>
  <c r="Q142" i="42"/>
  <c r="R142" i="42"/>
  <c r="S142" i="42"/>
  <c r="T142" i="42"/>
  <c r="J143" i="42"/>
  <c r="K143" i="42"/>
  <c r="Q143" i="42"/>
  <c r="R143" i="42"/>
  <c r="S143" i="42"/>
  <c r="T143" i="42"/>
  <c r="J144" i="42"/>
  <c r="K144" i="42" s="1"/>
  <c r="Q144" i="42"/>
  <c r="R144" i="42"/>
  <c r="S144" i="42"/>
  <c r="T144" i="42"/>
  <c r="J145" i="42"/>
  <c r="K145" i="42" s="1"/>
  <c r="Q145" i="42"/>
  <c r="R145" i="42"/>
  <c r="S145" i="42"/>
  <c r="T145" i="42"/>
  <c r="J146" i="42"/>
  <c r="K146" i="42"/>
  <c r="Q146" i="42"/>
  <c r="R146" i="42"/>
  <c r="S146" i="42"/>
  <c r="T146" i="42"/>
  <c r="J147" i="42"/>
  <c r="K147" i="42" s="1"/>
  <c r="Q147" i="42"/>
  <c r="R147" i="42"/>
  <c r="S147" i="42"/>
  <c r="T147" i="42"/>
  <c r="J148" i="42"/>
  <c r="K148" i="42" s="1"/>
  <c r="Q148" i="42"/>
  <c r="R148" i="42"/>
  <c r="S148" i="42"/>
  <c r="T148" i="42"/>
  <c r="J149" i="42"/>
  <c r="K149" i="42" s="1"/>
  <c r="Q149" i="42"/>
  <c r="R149" i="42"/>
  <c r="S149" i="42"/>
  <c r="T149" i="42"/>
  <c r="J150" i="42"/>
  <c r="K150" i="42" s="1"/>
  <c r="Q150" i="42"/>
  <c r="R150" i="42"/>
  <c r="S150" i="42"/>
  <c r="T150" i="42"/>
  <c r="J151" i="42"/>
  <c r="K151" i="42" s="1"/>
  <c r="Q151" i="42"/>
  <c r="R151" i="42"/>
  <c r="S151" i="42"/>
  <c r="T151" i="42"/>
  <c r="J152" i="42"/>
  <c r="K152" i="42" s="1"/>
  <c r="Q152" i="42"/>
  <c r="R152" i="42"/>
  <c r="S152" i="42"/>
  <c r="T152" i="42"/>
  <c r="J153" i="42"/>
  <c r="K153" i="42"/>
  <c r="Q153" i="42"/>
  <c r="R153" i="42"/>
  <c r="S153" i="42"/>
  <c r="T153" i="42"/>
  <c r="J154" i="42"/>
  <c r="K154" i="42" s="1"/>
  <c r="Q154" i="42"/>
  <c r="R154" i="42"/>
  <c r="S154" i="42"/>
  <c r="T154" i="42"/>
  <c r="J155" i="42"/>
  <c r="K155" i="42" s="1"/>
  <c r="Q155" i="42"/>
  <c r="R155" i="42"/>
  <c r="S155" i="42"/>
  <c r="T155" i="42"/>
  <c r="J156" i="42"/>
  <c r="K156" i="42" s="1"/>
  <c r="Q156" i="42"/>
  <c r="R156" i="42"/>
  <c r="S156" i="42"/>
  <c r="T156" i="42"/>
  <c r="J157" i="42"/>
  <c r="K157" i="42" s="1"/>
  <c r="Q157" i="42"/>
  <c r="R157" i="42"/>
  <c r="S157" i="42"/>
  <c r="T157" i="42"/>
  <c r="J158" i="42"/>
  <c r="K158" i="42" s="1"/>
  <c r="Q158" i="42"/>
  <c r="R158" i="42"/>
  <c r="S158" i="42"/>
  <c r="T158" i="42"/>
  <c r="J159" i="42"/>
  <c r="K159" i="42" s="1"/>
  <c r="Q159" i="42"/>
  <c r="R159" i="42"/>
  <c r="S159" i="42"/>
  <c r="T159" i="42"/>
  <c r="J160" i="42"/>
  <c r="K160" i="42" s="1"/>
  <c r="Q160" i="42"/>
  <c r="R160" i="42"/>
  <c r="S160" i="42"/>
  <c r="T160" i="42"/>
  <c r="J161" i="42"/>
  <c r="K161" i="42" s="1"/>
  <c r="Q161" i="42"/>
  <c r="R161" i="42"/>
  <c r="S161" i="42"/>
  <c r="T161" i="42"/>
  <c r="J162" i="42"/>
  <c r="K162" i="42" s="1"/>
  <c r="Q162" i="42"/>
  <c r="R162" i="42"/>
  <c r="S162" i="42"/>
  <c r="T162" i="42"/>
  <c r="J163" i="42"/>
  <c r="K163" i="42" s="1"/>
  <c r="Q163" i="42"/>
  <c r="R163" i="42"/>
  <c r="S163" i="42"/>
  <c r="T163" i="42"/>
  <c r="J164" i="42"/>
  <c r="K164" i="42" s="1"/>
  <c r="Q164" i="42"/>
  <c r="R164" i="42"/>
  <c r="S164" i="42"/>
  <c r="T164" i="42"/>
  <c r="J165" i="42"/>
  <c r="K165" i="42" s="1"/>
  <c r="Q165" i="42"/>
  <c r="R165" i="42"/>
  <c r="S165" i="42"/>
  <c r="T165" i="42"/>
  <c r="J166" i="42"/>
  <c r="K166" i="42" s="1"/>
  <c r="Q166" i="42"/>
  <c r="R166" i="42"/>
  <c r="S166" i="42"/>
  <c r="T166" i="42"/>
  <c r="J167" i="42"/>
  <c r="K167" i="42" s="1"/>
  <c r="Q167" i="42"/>
  <c r="R167" i="42"/>
  <c r="S167" i="42"/>
  <c r="T167" i="42"/>
  <c r="J168" i="42"/>
  <c r="K168" i="42" s="1"/>
  <c r="Q168" i="42"/>
  <c r="R168" i="42"/>
  <c r="S168" i="42"/>
  <c r="T168" i="42"/>
  <c r="J169" i="42"/>
  <c r="K169" i="42" s="1"/>
  <c r="Q169" i="42"/>
  <c r="R169" i="42"/>
  <c r="S169" i="42"/>
  <c r="T169" i="42"/>
  <c r="J170" i="42"/>
  <c r="K170" i="42" s="1"/>
  <c r="Q170" i="42"/>
  <c r="R170" i="42"/>
  <c r="S170" i="42"/>
  <c r="T170" i="42"/>
  <c r="J171" i="42"/>
  <c r="K171" i="42" s="1"/>
  <c r="Q171" i="42"/>
  <c r="R171" i="42"/>
  <c r="S171" i="42"/>
  <c r="T171" i="42"/>
  <c r="J172" i="42"/>
  <c r="K172" i="42" s="1"/>
  <c r="Q172" i="42"/>
  <c r="R172" i="42"/>
  <c r="S172" i="42"/>
  <c r="T172" i="42"/>
  <c r="J173" i="42"/>
  <c r="K173" i="42"/>
  <c r="Q173" i="42"/>
  <c r="R173" i="42"/>
  <c r="S173" i="42"/>
  <c r="T173" i="42"/>
  <c r="J174" i="42"/>
  <c r="K174" i="42"/>
  <c r="Q174" i="42"/>
  <c r="R174" i="42"/>
  <c r="S174" i="42"/>
  <c r="T174" i="42"/>
  <c r="J175" i="42"/>
  <c r="K175" i="42"/>
  <c r="Q175" i="42"/>
  <c r="R175" i="42"/>
  <c r="S175" i="42"/>
  <c r="T175" i="42"/>
  <c r="J176" i="42"/>
  <c r="K176" i="42" s="1"/>
  <c r="Q176" i="42"/>
  <c r="R176" i="42"/>
  <c r="S176" i="42"/>
  <c r="T176" i="42"/>
  <c r="J177" i="42"/>
  <c r="K177" i="42" s="1"/>
  <c r="Q177" i="42"/>
  <c r="R177" i="42"/>
  <c r="S177" i="42"/>
  <c r="T177" i="42"/>
  <c r="J178" i="42"/>
  <c r="K178" i="42"/>
  <c r="Q178" i="42"/>
  <c r="R178" i="42"/>
  <c r="S178" i="42"/>
  <c r="T178" i="42"/>
  <c r="J179" i="42"/>
  <c r="K179" i="42" s="1"/>
  <c r="Q179" i="42"/>
  <c r="R179" i="42"/>
  <c r="S179" i="42"/>
  <c r="T179" i="42"/>
  <c r="J180" i="42"/>
  <c r="K180" i="42" s="1"/>
  <c r="Q180" i="42"/>
  <c r="R180" i="42"/>
  <c r="S180" i="42"/>
  <c r="T180" i="42"/>
  <c r="J181" i="42"/>
  <c r="K181" i="42"/>
  <c r="Q181" i="42"/>
  <c r="R181" i="42"/>
  <c r="S181" i="42"/>
  <c r="T181" i="42"/>
  <c r="J182" i="42"/>
  <c r="K182" i="42"/>
  <c r="Q182" i="42"/>
  <c r="R182" i="42"/>
  <c r="S182" i="42"/>
  <c r="T182" i="42"/>
  <c r="J183" i="42"/>
  <c r="K183" i="42"/>
  <c r="Q183" i="42"/>
  <c r="R183" i="42"/>
  <c r="S183" i="42"/>
  <c r="T183" i="42"/>
  <c r="J184" i="42"/>
  <c r="K184" i="42" s="1"/>
  <c r="Q184" i="42"/>
  <c r="R184" i="42"/>
  <c r="S184" i="42"/>
  <c r="T184" i="42"/>
  <c r="J185" i="42"/>
  <c r="K185" i="42" s="1"/>
  <c r="Q185" i="42"/>
  <c r="R185" i="42"/>
  <c r="S185" i="42"/>
  <c r="T185" i="42"/>
  <c r="J186" i="42"/>
  <c r="K186" i="42" s="1"/>
  <c r="Q186" i="42"/>
  <c r="R186" i="42"/>
  <c r="S186" i="42"/>
  <c r="T186" i="42"/>
  <c r="J187" i="42"/>
  <c r="K187" i="42" s="1"/>
  <c r="Q187" i="42"/>
  <c r="R187" i="42"/>
  <c r="S187" i="42"/>
  <c r="T187" i="42"/>
  <c r="J188" i="42"/>
  <c r="K188" i="42" s="1"/>
  <c r="Q188" i="42"/>
  <c r="R188" i="42"/>
  <c r="S188" i="42"/>
  <c r="T188" i="42"/>
  <c r="J189" i="42"/>
  <c r="K189" i="42"/>
  <c r="Q189" i="42"/>
  <c r="R189" i="42"/>
  <c r="S189" i="42"/>
  <c r="T189" i="42"/>
  <c r="J190" i="42"/>
  <c r="K190" i="42" s="1"/>
  <c r="Q190" i="42"/>
  <c r="R190" i="42"/>
  <c r="S190" i="42"/>
  <c r="T190" i="42"/>
  <c r="J191" i="42"/>
  <c r="K191" i="42" s="1"/>
  <c r="Q191" i="42"/>
  <c r="R191" i="42"/>
  <c r="S191" i="42"/>
  <c r="T191" i="42"/>
  <c r="J192" i="42"/>
  <c r="K192" i="42" s="1"/>
  <c r="Q192" i="42"/>
  <c r="R192" i="42"/>
  <c r="S192" i="42"/>
  <c r="T192" i="42"/>
  <c r="J193" i="42"/>
  <c r="K193" i="42" s="1"/>
  <c r="Q193" i="42"/>
  <c r="R193" i="42"/>
  <c r="S193" i="42"/>
  <c r="T193" i="42"/>
  <c r="J194" i="42"/>
  <c r="K194" i="42" s="1"/>
  <c r="Q194" i="42"/>
  <c r="R194" i="42"/>
  <c r="S194" i="42"/>
  <c r="T194" i="42"/>
  <c r="J195" i="42"/>
  <c r="K195" i="42" s="1"/>
  <c r="Q195" i="42"/>
  <c r="R195" i="42"/>
  <c r="S195" i="42"/>
  <c r="T195" i="42"/>
  <c r="J196" i="42"/>
  <c r="K196" i="42" s="1"/>
  <c r="Q196" i="42"/>
  <c r="R196" i="42"/>
  <c r="S196" i="42"/>
  <c r="T196" i="42"/>
  <c r="J197" i="42"/>
  <c r="K197" i="42" s="1"/>
  <c r="Q197" i="42"/>
  <c r="R197" i="42"/>
  <c r="S197" i="42"/>
  <c r="T197" i="42"/>
  <c r="J198" i="42"/>
  <c r="K198" i="42"/>
  <c r="Q198" i="42"/>
  <c r="R198" i="42"/>
  <c r="S198" i="42"/>
  <c r="T198" i="42"/>
  <c r="J199" i="42"/>
  <c r="K199" i="42" s="1"/>
  <c r="Q199" i="42"/>
  <c r="R199" i="42"/>
  <c r="S199" i="42"/>
  <c r="T199" i="42"/>
  <c r="J200" i="42"/>
  <c r="K200" i="42" s="1"/>
  <c r="Q200" i="42"/>
  <c r="R200" i="42"/>
  <c r="S200" i="42"/>
  <c r="T200" i="42"/>
  <c r="J201" i="42"/>
  <c r="K201" i="42"/>
  <c r="Q201" i="42"/>
  <c r="R201" i="42"/>
  <c r="S201" i="42"/>
  <c r="T201" i="42"/>
  <c r="J202" i="42"/>
  <c r="K202" i="42" s="1"/>
  <c r="Q202" i="42"/>
  <c r="R202" i="42"/>
  <c r="S202" i="42"/>
  <c r="T202" i="42"/>
  <c r="J203" i="42"/>
  <c r="K203" i="42" s="1"/>
  <c r="Q203" i="42"/>
  <c r="R203" i="42"/>
  <c r="S203" i="42"/>
  <c r="T203" i="42"/>
  <c r="Q64" i="46"/>
  <c r="R64" i="46"/>
  <c r="S64" i="46"/>
  <c r="T64" i="46"/>
  <c r="Q65" i="46"/>
  <c r="R65" i="46"/>
  <c r="S65" i="46"/>
  <c r="T65" i="46"/>
  <c r="Q66" i="46"/>
  <c r="R66" i="46"/>
  <c r="S66" i="46"/>
  <c r="T66" i="46"/>
  <c r="Q67" i="46"/>
  <c r="R67" i="46"/>
  <c r="S67" i="46"/>
  <c r="T67" i="46"/>
  <c r="Q68" i="46"/>
  <c r="R68" i="46"/>
  <c r="S68" i="46"/>
  <c r="T68" i="46"/>
  <c r="Q69" i="46"/>
  <c r="R69" i="46"/>
  <c r="S69" i="46"/>
  <c r="T69" i="46"/>
  <c r="Q70" i="46"/>
  <c r="R70" i="46"/>
  <c r="S70" i="46"/>
  <c r="T70" i="46"/>
  <c r="Q71" i="46"/>
  <c r="R71" i="46"/>
  <c r="S71" i="46"/>
  <c r="T71" i="46"/>
  <c r="Q72" i="46"/>
  <c r="R72" i="46"/>
  <c r="S72" i="46"/>
  <c r="T72" i="46"/>
  <c r="Q73" i="46"/>
  <c r="R73" i="46"/>
  <c r="S73" i="46"/>
  <c r="T73" i="46"/>
  <c r="Q74" i="46"/>
  <c r="R74" i="46"/>
  <c r="S74" i="46"/>
  <c r="T74" i="46"/>
  <c r="Q75" i="46"/>
  <c r="R75" i="46"/>
  <c r="S75" i="46"/>
  <c r="T75" i="46"/>
  <c r="Q76" i="46"/>
  <c r="R76" i="46"/>
  <c r="S76" i="46"/>
  <c r="T76" i="46"/>
  <c r="Q77" i="46"/>
  <c r="R77" i="46"/>
  <c r="S77" i="46"/>
  <c r="T77" i="46"/>
  <c r="Q78" i="46"/>
  <c r="R78" i="46"/>
  <c r="S78" i="46"/>
  <c r="T78" i="46"/>
  <c r="Q79" i="46"/>
  <c r="R79" i="46"/>
  <c r="S79" i="46"/>
  <c r="T79" i="46"/>
  <c r="Q80" i="46"/>
  <c r="R80" i="46"/>
  <c r="S80" i="46"/>
  <c r="T80" i="46"/>
  <c r="Q81" i="46"/>
  <c r="R81" i="46"/>
  <c r="S81" i="46"/>
  <c r="T81" i="46"/>
  <c r="Q82" i="46"/>
  <c r="R82" i="46"/>
  <c r="S82" i="46"/>
  <c r="T82" i="46"/>
  <c r="Q83" i="46"/>
  <c r="R83" i="46"/>
  <c r="S83" i="46"/>
  <c r="T83" i="46"/>
  <c r="Q84" i="46"/>
  <c r="R84" i="46"/>
  <c r="S84" i="46"/>
  <c r="T84" i="46"/>
  <c r="Q85" i="46"/>
  <c r="R85" i="46"/>
  <c r="S85" i="46"/>
  <c r="T85" i="46"/>
  <c r="Q86" i="46"/>
  <c r="R86" i="46"/>
  <c r="S86" i="46"/>
  <c r="T86" i="46"/>
  <c r="Q87" i="46"/>
  <c r="R87" i="46"/>
  <c r="S87" i="46"/>
  <c r="T87" i="46"/>
  <c r="Q88" i="46"/>
  <c r="R88" i="46"/>
  <c r="S88" i="46"/>
  <c r="T88" i="46"/>
  <c r="Q89" i="46"/>
  <c r="R89" i="46"/>
  <c r="S89" i="46"/>
  <c r="T89" i="46"/>
  <c r="Q90" i="46"/>
  <c r="R90" i="46"/>
  <c r="S90" i="46"/>
  <c r="T90" i="46"/>
  <c r="Q91" i="46"/>
  <c r="R91" i="46"/>
  <c r="S91" i="46"/>
  <c r="T91" i="46"/>
  <c r="Q92" i="46"/>
  <c r="R92" i="46"/>
  <c r="S92" i="46"/>
  <c r="T92" i="46"/>
  <c r="Q93" i="46"/>
  <c r="R93" i="46"/>
  <c r="S93" i="46"/>
  <c r="T93" i="46"/>
  <c r="Q94" i="46"/>
  <c r="R94" i="46"/>
  <c r="S94" i="46"/>
  <c r="T94" i="46"/>
  <c r="Q95" i="46"/>
  <c r="R95" i="46"/>
  <c r="S95" i="46"/>
  <c r="T95" i="46"/>
  <c r="Q96" i="46"/>
  <c r="R96" i="46"/>
  <c r="S96" i="46"/>
  <c r="T96" i="46"/>
  <c r="Q97" i="46"/>
  <c r="R97" i="46"/>
  <c r="S97" i="46"/>
  <c r="T97" i="46"/>
  <c r="Q98" i="46"/>
  <c r="R98" i="46"/>
  <c r="S98" i="46"/>
  <c r="T98" i="46"/>
  <c r="Q99" i="46"/>
  <c r="R99" i="46"/>
  <c r="S99" i="46"/>
  <c r="T99" i="46"/>
  <c r="Q100" i="46"/>
  <c r="R100" i="46"/>
  <c r="S100" i="46"/>
  <c r="T100" i="46"/>
  <c r="Q101" i="46"/>
  <c r="R101" i="46"/>
  <c r="S101" i="46"/>
  <c r="T101" i="46"/>
  <c r="Q102" i="46"/>
  <c r="R102" i="46"/>
  <c r="S102" i="46"/>
  <c r="T102" i="46"/>
  <c r="Q103" i="46"/>
  <c r="R103" i="46"/>
  <c r="S103" i="46"/>
  <c r="T103" i="46"/>
  <c r="Q104" i="46"/>
  <c r="R104" i="46"/>
  <c r="S104" i="46"/>
  <c r="T104" i="46"/>
  <c r="Q105" i="46"/>
  <c r="R105" i="46"/>
  <c r="S105" i="46"/>
  <c r="T105" i="46"/>
  <c r="Q106" i="46"/>
  <c r="R106" i="46"/>
  <c r="S106" i="46"/>
  <c r="T106" i="46"/>
  <c r="Q107" i="46"/>
  <c r="R107" i="46"/>
  <c r="S107" i="46"/>
  <c r="T107" i="46"/>
  <c r="Q108" i="46"/>
  <c r="R108" i="46"/>
  <c r="S108" i="46"/>
  <c r="T108" i="46"/>
  <c r="Q109" i="46"/>
  <c r="R109" i="46"/>
  <c r="S109" i="46"/>
  <c r="T109" i="46"/>
  <c r="Q110" i="46"/>
  <c r="R110" i="46"/>
  <c r="S110" i="46"/>
  <c r="T110" i="46"/>
  <c r="Q111" i="46"/>
  <c r="R111" i="46"/>
  <c r="S111" i="46"/>
  <c r="T111" i="46"/>
  <c r="Q112" i="46"/>
  <c r="R112" i="46"/>
  <c r="S112" i="46"/>
  <c r="T112" i="46"/>
  <c r="Q113" i="46"/>
  <c r="R113" i="46"/>
  <c r="S113" i="46"/>
  <c r="T113" i="46"/>
  <c r="Q114" i="46"/>
  <c r="R114" i="46"/>
  <c r="S114" i="46"/>
  <c r="T114" i="46"/>
  <c r="Q115" i="46"/>
  <c r="R115" i="46"/>
  <c r="S115" i="46"/>
  <c r="T115" i="46"/>
  <c r="Q116" i="46"/>
  <c r="R116" i="46"/>
  <c r="S116" i="46"/>
  <c r="T116" i="46"/>
  <c r="Q117" i="46"/>
  <c r="R117" i="46"/>
  <c r="S117" i="46"/>
  <c r="T117" i="46"/>
  <c r="Q118" i="46"/>
  <c r="R118" i="46"/>
  <c r="S118" i="46"/>
  <c r="T118" i="46"/>
  <c r="Q119" i="46"/>
  <c r="R119" i="46"/>
  <c r="S119" i="46"/>
  <c r="T119" i="46"/>
  <c r="Q120" i="46"/>
  <c r="R120" i="46"/>
  <c r="S120" i="46"/>
  <c r="T120" i="46"/>
  <c r="Q121" i="46"/>
  <c r="R121" i="46"/>
  <c r="S121" i="46"/>
  <c r="T121" i="46"/>
  <c r="Q122" i="46"/>
  <c r="R122" i="46"/>
  <c r="S122" i="46"/>
  <c r="T122" i="46"/>
  <c r="Q123" i="46"/>
  <c r="R123" i="46"/>
  <c r="S123" i="46"/>
  <c r="T123" i="46"/>
  <c r="Q124" i="46"/>
  <c r="R124" i="46"/>
  <c r="S124" i="46"/>
  <c r="T124" i="46"/>
  <c r="Q125" i="46"/>
  <c r="R125" i="46"/>
  <c r="S125" i="46"/>
  <c r="T125" i="46"/>
  <c r="Q126" i="46"/>
  <c r="R126" i="46"/>
  <c r="S126" i="46"/>
  <c r="T126" i="46"/>
  <c r="Q127" i="46"/>
  <c r="R127" i="46"/>
  <c r="S127" i="46"/>
  <c r="T127" i="46"/>
  <c r="Q128" i="46"/>
  <c r="R128" i="46"/>
  <c r="S128" i="46"/>
  <c r="T128" i="46"/>
  <c r="Q129" i="46"/>
  <c r="R129" i="46"/>
  <c r="S129" i="46"/>
  <c r="T129" i="46"/>
  <c r="Q130" i="46"/>
  <c r="R130" i="46"/>
  <c r="S130" i="46"/>
  <c r="T130" i="46"/>
  <c r="Q131" i="46"/>
  <c r="R131" i="46"/>
  <c r="S131" i="46"/>
  <c r="T131" i="46"/>
  <c r="Q132" i="46"/>
  <c r="R132" i="46"/>
  <c r="S132" i="46"/>
  <c r="T132" i="46"/>
  <c r="Q133" i="46"/>
  <c r="R133" i="46"/>
  <c r="S133" i="46"/>
  <c r="T133" i="46"/>
  <c r="Q134" i="46"/>
  <c r="R134" i="46"/>
  <c r="S134" i="46"/>
  <c r="T134" i="46"/>
  <c r="Q135" i="46"/>
  <c r="R135" i="46"/>
  <c r="S135" i="46"/>
  <c r="T135" i="46"/>
  <c r="Q136" i="46"/>
  <c r="R136" i="46"/>
  <c r="S136" i="46"/>
  <c r="T136" i="46"/>
  <c r="Q137" i="46"/>
  <c r="R137" i="46"/>
  <c r="S137" i="46"/>
  <c r="T137" i="46"/>
  <c r="Q138" i="46"/>
  <c r="R138" i="46"/>
  <c r="S138" i="46"/>
  <c r="T138" i="46"/>
  <c r="Q139" i="46"/>
  <c r="R139" i="46"/>
  <c r="S139" i="46"/>
  <c r="T139" i="46"/>
  <c r="Q140" i="46"/>
  <c r="R140" i="46"/>
  <c r="S140" i="46"/>
  <c r="T140" i="46"/>
  <c r="Q141" i="46"/>
  <c r="R141" i="46"/>
  <c r="S141" i="46"/>
  <c r="T141" i="46"/>
  <c r="Q142" i="46"/>
  <c r="R142" i="46"/>
  <c r="S142" i="46"/>
  <c r="T142" i="46"/>
  <c r="Q143" i="46"/>
  <c r="R143" i="46"/>
  <c r="S143" i="46"/>
  <c r="T143" i="46"/>
  <c r="Q144" i="46"/>
  <c r="R144" i="46"/>
  <c r="S144" i="46"/>
  <c r="T144" i="46"/>
  <c r="Q145" i="46"/>
  <c r="R145" i="46"/>
  <c r="S145" i="46"/>
  <c r="T145" i="46"/>
  <c r="Q146" i="46"/>
  <c r="R146" i="46"/>
  <c r="S146" i="46"/>
  <c r="T146" i="46"/>
  <c r="Q147" i="46"/>
  <c r="R147" i="46"/>
  <c r="S147" i="46"/>
  <c r="T147" i="46"/>
  <c r="Q148" i="46"/>
  <c r="R148" i="46"/>
  <c r="S148" i="46"/>
  <c r="T148" i="46"/>
  <c r="Q149" i="46"/>
  <c r="R149" i="46"/>
  <c r="S149" i="46"/>
  <c r="T149" i="46"/>
  <c r="Q150" i="46"/>
  <c r="R150" i="46"/>
  <c r="S150" i="46"/>
  <c r="T150" i="46"/>
  <c r="Q151" i="46"/>
  <c r="R151" i="46"/>
  <c r="S151" i="46"/>
  <c r="T151" i="46"/>
  <c r="Q152" i="46"/>
  <c r="R152" i="46"/>
  <c r="S152" i="46"/>
  <c r="T152" i="46"/>
  <c r="Q153" i="46"/>
  <c r="R153" i="46"/>
  <c r="S153" i="46"/>
  <c r="T153" i="46"/>
  <c r="Q154" i="46"/>
  <c r="R154" i="46"/>
  <c r="S154" i="46"/>
  <c r="T154" i="46"/>
  <c r="Q155" i="46"/>
  <c r="R155" i="46"/>
  <c r="S155" i="46"/>
  <c r="T155" i="46"/>
  <c r="Q156" i="46"/>
  <c r="R156" i="46"/>
  <c r="S156" i="46"/>
  <c r="T156" i="46"/>
  <c r="Q157" i="46"/>
  <c r="R157" i="46"/>
  <c r="S157" i="46"/>
  <c r="T157" i="46"/>
  <c r="Q158" i="46"/>
  <c r="R158" i="46"/>
  <c r="S158" i="46"/>
  <c r="T158" i="46"/>
  <c r="Q159" i="46"/>
  <c r="R159" i="46"/>
  <c r="S159" i="46"/>
  <c r="T159" i="46"/>
  <c r="Q160" i="46"/>
  <c r="R160" i="46"/>
  <c r="S160" i="46"/>
  <c r="T160" i="46"/>
  <c r="Q161" i="46"/>
  <c r="R161" i="46"/>
  <c r="S161" i="46"/>
  <c r="T161" i="46"/>
  <c r="Q162" i="46"/>
  <c r="R162" i="46"/>
  <c r="S162" i="46"/>
  <c r="T162" i="46"/>
  <c r="Q163" i="46"/>
  <c r="R163" i="46"/>
  <c r="S163" i="46"/>
  <c r="T163" i="46"/>
  <c r="Q164" i="46"/>
  <c r="R164" i="46"/>
  <c r="S164" i="46"/>
  <c r="T164" i="46"/>
  <c r="Q165" i="46"/>
  <c r="R165" i="46"/>
  <c r="S165" i="46"/>
  <c r="T165" i="46"/>
  <c r="Q166" i="46"/>
  <c r="R166" i="46"/>
  <c r="S166" i="46"/>
  <c r="T166" i="46"/>
  <c r="Q167" i="46"/>
  <c r="R167" i="46"/>
  <c r="S167" i="46"/>
  <c r="T167" i="46"/>
  <c r="Q168" i="46"/>
  <c r="R168" i="46"/>
  <c r="S168" i="46"/>
  <c r="T168" i="46"/>
  <c r="Q169" i="46"/>
  <c r="R169" i="46"/>
  <c r="S169" i="46"/>
  <c r="T169" i="46"/>
  <c r="Q170" i="46"/>
  <c r="R170" i="46"/>
  <c r="S170" i="46"/>
  <c r="T170" i="46"/>
  <c r="Q171" i="46"/>
  <c r="R171" i="46"/>
  <c r="S171" i="46"/>
  <c r="T171" i="46"/>
  <c r="Q172" i="46"/>
  <c r="R172" i="46"/>
  <c r="S172" i="46"/>
  <c r="T172" i="46"/>
  <c r="Q173" i="46"/>
  <c r="R173" i="46"/>
  <c r="S173" i="46"/>
  <c r="T173" i="46"/>
  <c r="Q174" i="46"/>
  <c r="R174" i="46"/>
  <c r="S174" i="46"/>
  <c r="T174" i="46"/>
  <c r="Q175" i="46"/>
  <c r="R175" i="46"/>
  <c r="S175" i="46"/>
  <c r="T175" i="46"/>
  <c r="Q176" i="46"/>
  <c r="R176" i="46"/>
  <c r="S176" i="46"/>
  <c r="T176" i="46"/>
  <c r="Q177" i="46"/>
  <c r="R177" i="46"/>
  <c r="S177" i="46"/>
  <c r="T177" i="46"/>
  <c r="Q178" i="46"/>
  <c r="R178" i="46"/>
  <c r="S178" i="46"/>
  <c r="T178" i="46"/>
  <c r="Q179" i="46"/>
  <c r="R179" i="46"/>
  <c r="S179" i="46"/>
  <c r="T179" i="46"/>
  <c r="Q180" i="46"/>
  <c r="R180" i="46"/>
  <c r="S180" i="46"/>
  <c r="T180" i="46"/>
  <c r="Q181" i="46"/>
  <c r="R181" i="46"/>
  <c r="S181" i="46"/>
  <c r="T181" i="46"/>
  <c r="Q182" i="46"/>
  <c r="R182" i="46"/>
  <c r="S182" i="46"/>
  <c r="T182" i="46"/>
  <c r="Q183" i="46"/>
  <c r="R183" i="46"/>
  <c r="S183" i="46"/>
  <c r="T183" i="46"/>
  <c r="Q184" i="46"/>
  <c r="R184" i="46"/>
  <c r="S184" i="46"/>
  <c r="T184" i="46"/>
  <c r="Q185" i="46"/>
  <c r="R185" i="46"/>
  <c r="S185" i="46"/>
  <c r="T185" i="46"/>
  <c r="Q186" i="46"/>
  <c r="R186" i="46"/>
  <c r="S186" i="46"/>
  <c r="T186" i="46"/>
  <c r="Q187" i="46"/>
  <c r="R187" i="46"/>
  <c r="S187" i="46"/>
  <c r="T187" i="46"/>
  <c r="Q188" i="46"/>
  <c r="R188" i="46"/>
  <c r="S188" i="46"/>
  <c r="T188" i="46"/>
  <c r="Q189" i="46"/>
  <c r="R189" i="46"/>
  <c r="S189" i="46"/>
  <c r="T189" i="46"/>
  <c r="Q190" i="46"/>
  <c r="R190" i="46"/>
  <c r="S190" i="46"/>
  <c r="T190" i="46"/>
  <c r="Q191" i="46"/>
  <c r="R191" i="46"/>
  <c r="S191" i="46"/>
  <c r="T191" i="46"/>
  <c r="Q192" i="46"/>
  <c r="R192" i="46"/>
  <c r="S192" i="46"/>
  <c r="T192" i="46"/>
  <c r="Q193" i="46"/>
  <c r="R193" i="46"/>
  <c r="S193" i="46"/>
  <c r="T193" i="46"/>
  <c r="Q194" i="46"/>
  <c r="R194" i="46"/>
  <c r="S194" i="46"/>
  <c r="T194" i="46"/>
  <c r="Q195" i="46"/>
  <c r="R195" i="46"/>
  <c r="S195" i="46"/>
  <c r="T195" i="46"/>
  <c r="Q196" i="46"/>
  <c r="R196" i="46"/>
  <c r="S196" i="46"/>
  <c r="T196" i="46"/>
  <c r="Q197" i="46"/>
  <c r="R197" i="46"/>
  <c r="S197" i="46"/>
  <c r="T197" i="46"/>
  <c r="Q198" i="46"/>
  <c r="R198" i="46"/>
  <c r="S198" i="46"/>
  <c r="T198" i="46"/>
  <c r="Q199" i="46"/>
  <c r="R199" i="46"/>
  <c r="S199" i="46"/>
  <c r="T199" i="46"/>
  <c r="Q200" i="46"/>
  <c r="R200" i="46"/>
  <c r="S200" i="46"/>
  <c r="T200" i="46"/>
  <c r="Q201" i="46"/>
  <c r="R201" i="46"/>
  <c r="S201" i="46"/>
  <c r="T201" i="46"/>
  <c r="Q202" i="46"/>
  <c r="R202" i="46"/>
  <c r="S202" i="46"/>
  <c r="T202" i="46"/>
  <c r="Q203" i="46"/>
  <c r="R203" i="46"/>
  <c r="S203" i="46"/>
  <c r="T203" i="46"/>
  <c r="J64" i="39"/>
  <c r="K64" i="39" s="1"/>
  <c r="Q64" i="39"/>
  <c r="R64" i="39"/>
  <c r="S64" i="39"/>
  <c r="T64" i="39"/>
  <c r="J65" i="39"/>
  <c r="K65" i="39" s="1"/>
  <c r="Q65" i="39"/>
  <c r="R65" i="39"/>
  <c r="S65" i="39"/>
  <c r="T65" i="39"/>
  <c r="J66" i="39"/>
  <c r="K66" i="39" s="1"/>
  <c r="Q66" i="39"/>
  <c r="R66" i="39"/>
  <c r="S66" i="39"/>
  <c r="T66" i="39"/>
  <c r="J67" i="39"/>
  <c r="K67" i="39" s="1"/>
  <c r="Q67" i="39"/>
  <c r="R67" i="39"/>
  <c r="S67" i="39"/>
  <c r="T67" i="39"/>
  <c r="J68" i="39"/>
  <c r="K68" i="39" s="1"/>
  <c r="Q68" i="39"/>
  <c r="R68" i="39"/>
  <c r="S68" i="39"/>
  <c r="T68" i="39"/>
  <c r="J69" i="39"/>
  <c r="K69" i="39" s="1"/>
  <c r="Q69" i="39"/>
  <c r="R69" i="39"/>
  <c r="S69" i="39"/>
  <c r="T69" i="39"/>
  <c r="J70" i="39"/>
  <c r="K70" i="39" s="1"/>
  <c r="Q70" i="39"/>
  <c r="R70" i="39"/>
  <c r="S70" i="39"/>
  <c r="T70" i="39"/>
  <c r="J71" i="39"/>
  <c r="K71" i="39" s="1"/>
  <c r="Q71" i="39"/>
  <c r="R71" i="39"/>
  <c r="S71" i="39"/>
  <c r="T71" i="39"/>
  <c r="J72" i="39"/>
  <c r="K72" i="39" s="1"/>
  <c r="Q72" i="39"/>
  <c r="R72" i="39"/>
  <c r="S72" i="39"/>
  <c r="T72" i="39"/>
  <c r="J73" i="39"/>
  <c r="K73" i="39" s="1"/>
  <c r="Q73" i="39"/>
  <c r="R73" i="39"/>
  <c r="S73" i="39"/>
  <c r="T73" i="39"/>
  <c r="J74" i="39"/>
  <c r="K74" i="39" s="1"/>
  <c r="Q74" i="39"/>
  <c r="R74" i="39"/>
  <c r="S74" i="39"/>
  <c r="T74" i="39"/>
  <c r="J75" i="39"/>
  <c r="K75" i="39" s="1"/>
  <c r="Q75" i="39"/>
  <c r="R75" i="39"/>
  <c r="S75" i="39"/>
  <c r="T75" i="39"/>
  <c r="J76" i="39"/>
  <c r="K76" i="39" s="1"/>
  <c r="Q76" i="39"/>
  <c r="R76" i="39"/>
  <c r="S76" i="39"/>
  <c r="T76" i="39"/>
  <c r="J77" i="39"/>
  <c r="K77" i="39" s="1"/>
  <c r="Q77" i="39"/>
  <c r="R77" i="39"/>
  <c r="S77" i="39"/>
  <c r="T77" i="39"/>
  <c r="J78" i="39"/>
  <c r="K78" i="39" s="1"/>
  <c r="Q78" i="39"/>
  <c r="R78" i="39"/>
  <c r="S78" i="39"/>
  <c r="T78" i="39"/>
  <c r="J79" i="39"/>
  <c r="K79" i="39" s="1"/>
  <c r="Q79" i="39"/>
  <c r="R79" i="39"/>
  <c r="S79" i="39"/>
  <c r="T79" i="39"/>
  <c r="J80" i="39"/>
  <c r="K80" i="39" s="1"/>
  <c r="Q80" i="39"/>
  <c r="R80" i="39"/>
  <c r="S80" i="39"/>
  <c r="T80" i="39"/>
  <c r="J81" i="39"/>
  <c r="K81" i="39" s="1"/>
  <c r="Q81" i="39"/>
  <c r="R81" i="39"/>
  <c r="S81" i="39"/>
  <c r="T81" i="39"/>
  <c r="J82" i="39"/>
  <c r="K82" i="39" s="1"/>
  <c r="Q82" i="39"/>
  <c r="R82" i="39"/>
  <c r="S82" i="39"/>
  <c r="T82" i="39"/>
  <c r="J83" i="39"/>
  <c r="K83" i="39" s="1"/>
  <c r="Q83" i="39"/>
  <c r="R83" i="39"/>
  <c r="S83" i="39"/>
  <c r="T83" i="39"/>
  <c r="J84" i="39"/>
  <c r="K84" i="39" s="1"/>
  <c r="Q84" i="39"/>
  <c r="R84" i="39"/>
  <c r="S84" i="39"/>
  <c r="T84" i="39"/>
  <c r="J85" i="39"/>
  <c r="K85" i="39" s="1"/>
  <c r="Q85" i="39"/>
  <c r="R85" i="39"/>
  <c r="S85" i="39"/>
  <c r="T85" i="39"/>
  <c r="J86" i="39"/>
  <c r="K86" i="39" s="1"/>
  <c r="Q86" i="39"/>
  <c r="R86" i="39"/>
  <c r="S86" i="39"/>
  <c r="T86" i="39"/>
  <c r="J87" i="39"/>
  <c r="K87" i="39" s="1"/>
  <c r="Q87" i="39"/>
  <c r="R87" i="39"/>
  <c r="S87" i="39"/>
  <c r="T87" i="39"/>
  <c r="J88" i="39"/>
  <c r="K88" i="39" s="1"/>
  <c r="Q88" i="39"/>
  <c r="R88" i="39"/>
  <c r="S88" i="39"/>
  <c r="T88" i="39"/>
  <c r="J89" i="39"/>
  <c r="K89" i="39" s="1"/>
  <c r="Q89" i="39"/>
  <c r="R89" i="39"/>
  <c r="S89" i="39"/>
  <c r="T89" i="39"/>
  <c r="J90" i="39"/>
  <c r="K90" i="39" s="1"/>
  <c r="Q90" i="39"/>
  <c r="R90" i="39"/>
  <c r="S90" i="39"/>
  <c r="T90" i="39"/>
  <c r="J91" i="39"/>
  <c r="K91" i="39" s="1"/>
  <c r="Q91" i="39"/>
  <c r="R91" i="39"/>
  <c r="S91" i="39"/>
  <c r="T91" i="39"/>
  <c r="J92" i="39"/>
  <c r="K92" i="39" s="1"/>
  <c r="Q92" i="39"/>
  <c r="R92" i="39"/>
  <c r="S92" i="39"/>
  <c r="T92" i="39"/>
  <c r="J93" i="39"/>
  <c r="K93" i="39" s="1"/>
  <c r="Q93" i="39"/>
  <c r="R93" i="39"/>
  <c r="S93" i="39"/>
  <c r="T93" i="39"/>
  <c r="J94" i="39"/>
  <c r="K94" i="39"/>
  <c r="Q94" i="39"/>
  <c r="R94" i="39"/>
  <c r="S94" i="39"/>
  <c r="T94" i="39"/>
  <c r="J95" i="39"/>
  <c r="K95" i="39" s="1"/>
  <c r="Q95" i="39"/>
  <c r="R95" i="39"/>
  <c r="S95" i="39"/>
  <c r="T95" i="39"/>
  <c r="J96" i="39"/>
  <c r="K96" i="39" s="1"/>
  <c r="Q96" i="39"/>
  <c r="R96" i="39"/>
  <c r="S96" i="39"/>
  <c r="T96" i="39"/>
  <c r="J97" i="39"/>
  <c r="K97" i="39" s="1"/>
  <c r="Q97" i="39"/>
  <c r="R97" i="39"/>
  <c r="S97" i="39"/>
  <c r="T97" i="39"/>
  <c r="J98" i="39"/>
  <c r="K98" i="39" s="1"/>
  <c r="Q98" i="39"/>
  <c r="R98" i="39"/>
  <c r="S98" i="39"/>
  <c r="T98" i="39"/>
  <c r="J99" i="39"/>
  <c r="K99" i="39" s="1"/>
  <c r="Q99" i="39"/>
  <c r="R99" i="39"/>
  <c r="S99" i="39"/>
  <c r="T99" i="39"/>
  <c r="J100" i="39"/>
  <c r="K100" i="39" s="1"/>
  <c r="Q100" i="39"/>
  <c r="R100" i="39"/>
  <c r="S100" i="39"/>
  <c r="T100" i="39"/>
  <c r="J101" i="39"/>
  <c r="K101" i="39" s="1"/>
  <c r="Q101" i="39"/>
  <c r="R101" i="39"/>
  <c r="S101" i="39"/>
  <c r="T101" i="39"/>
  <c r="J102" i="39"/>
  <c r="K102" i="39" s="1"/>
  <c r="Q102" i="39"/>
  <c r="R102" i="39"/>
  <c r="S102" i="39"/>
  <c r="T102" i="39"/>
  <c r="J103" i="39"/>
  <c r="K103" i="39" s="1"/>
  <c r="Q103" i="39"/>
  <c r="R103" i="39"/>
  <c r="S103" i="39"/>
  <c r="T103" i="39"/>
  <c r="J104" i="39"/>
  <c r="K104" i="39" s="1"/>
  <c r="Q104" i="39"/>
  <c r="R104" i="39"/>
  <c r="S104" i="39"/>
  <c r="T104" i="39"/>
  <c r="J105" i="39"/>
  <c r="K105" i="39" s="1"/>
  <c r="Q105" i="39"/>
  <c r="R105" i="39"/>
  <c r="S105" i="39"/>
  <c r="T105" i="39"/>
  <c r="J106" i="39"/>
  <c r="K106" i="39" s="1"/>
  <c r="Q106" i="39"/>
  <c r="R106" i="39"/>
  <c r="S106" i="39"/>
  <c r="T106" i="39"/>
  <c r="J107" i="39"/>
  <c r="K107" i="39" s="1"/>
  <c r="Q107" i="39"/>
  <c r="R107" i="39"/>
  <c r="S107" i="39"/>
  <c r="T107" i="39"/>
  <c r="J108" i="39"/>
  <c r="K108" i="39" s="1"/>
  <c r="Q108" i="39"/>
  <c r="R108" i="39"/>
  <c r="S108" i="39"/>
  <c r="T108" i="39"/>
  <c r="J109" i="39"/>
  <c r="K109" i="39" s="1"/>
  <c r="Q109" i="39"/>
  <c r="R109" i="39"/>
  <c r="S109" i="39"/>
  <c r="T109" i="39"/>
  <c r="J110" i="39"/>
  <c r="K110" i="39" s="1"/>
  <c r="Q110" i="39"/>
  <c r="R110" i="39"/>
  <c r="S110" i="39"/>
  <c r="T110" i="39"/>
  <c r="J111" i="39"/>
  <c r="K111" i="39" s="1"/>
  <c r="Q111" i="39"/>
  <c r="R111" i="39"/>
  <c r="S111" i="39"/>
  <c r="T111" i="39"/>
  <c r="J112" i="39"/>
  <c r="K112" i="39" s="1"/>
  <c r="Q112" i="39"/>
  <c r="R112" i="39"/>
  <c r="S112" i="39"/>
  <c r="T112" i="39"/>
  <c r="J113" i="39"/>
  <c r="K113" i="39" s="1"/>
  <c r="Q113" i="39"/>
  <c r="R113" i="39"/>
  <c r="S113" i="39"/>
  <c r="T113" i="39"/>
  <c r="J114" i="39"/>
  <c r="K114" i="39" s="1"/>
  <c r="Q114" i="39"/>
  <c r="R114" i="39"/>
  <c r="S114" i="39"/>
  <c r="T114" i="39"/>
  <c r="J115" i="39"/>
  <c r="K115" i="39" s="1"/>
  <c r="Q115" i="39"/>
  <c r="R115" i="39"/>
  <c r="S115" i="39"/>
  <c r="T115" i="39"/>
  <c r="J116" i="39"/>
  <c r="K116" i="39" s="1"/>
  <c r="Q116" i="39"/>
  <c r="R116" i="39"/>
  <c r="S116" i="39"/>
  <c r="T116" i="39"/>
  <c r="J117" i="39"/>
  <c r="K117" i="39" s="1"/>
  <c r="Q117" i="39"/>
  <c r="R117" i="39"/>
  <c r="S117" i="39"/>
  <c r="T117" i="39"/>
  <c r="J118" i="39"/>
  <c r="K118" i="39" s="1"/>
  <c r="Q118" i="39"/>
  <c r="R118" i="39"/>
  <c r="S118" i="39"/>
  <c r="T118" i="39"/>
  <c r="J119" i="39"/>
  <c r="K119" i="39" s="1"/>
  <c r="Q119" i="39"/>
  <c r="R119" i="39"/>
  <c r="S119" i="39"/>
  <c r="T119" i="39"/>
  <c r="J120" i="39"/>
  <c r="K120" i="39" s="1"/>
  <c r="Q120" i="39"/>
  <c r="R120" i="39"/>
  <c r="S120" i="39"/>
  <c r="T120" i="39"/>
  <c r="J121" i="39"/>
  <c r="K121" i="39" s="1"/>
  <c r="Q121" i="39"/>
  <c r="R121" i="39"/>
  <c r="S121" i="39"/>
  <c r="T121" i="39"/>
  <c r="J122" i="39"/>
  <c r="K122" i="39" s="1"/>
  <c r="Q122" i="39"/>
  <c r="R122" i="39"/>
  <c r="S122" i="39"/>
  <c r="T122" i="39"/>
  <c r="J123" i="39"/>
  <c r="K123" i="39" s="1"/>
  <c r="Q123" i="39"/>
  <c r="R123" i="39"/>
  <c r="S123" i="39"/>
  <c r="T123" i="39"/>
  <c r="J124" i="39"/>
  <c r="K124" i="39"/>
  <c r="Q124" i="39"/>
  <c r="R124" i="39"/>
  <c r="S124" i="39"/>
  <c r="T124" i="39"/>
  <c r="J125" i="39"/>
  <c r="K125" i="39" s="1"/>
  <c r="Q125" i="39"/>
  <c r="R125" i="39"/>
  <c r="S125" i="39"/>
  <c r="T125" i="39"/>
  <c r="J126" i="39"/>
  <c r="K126" i="39" s="1"/>
  <c r="Q126" i="39"/>
  <c r="R126" i="39"/>
  <c r="S126" i="39"/>
  <c r="T126" i="39"/>
  <c r="J127" i="39"/>
  <c r="K127" i="39" s="1"/>
  <c r="Q127" i="39"/>
  <c r="R127" i="39"/>
  <c r="S127" i="39"/>
  <c r="T127" i="39"/>
  <c r="J128" i="39"/>
  <c r="K128" i="39" s="1"/>
  <c r="Q128" i="39"/>
  <c r="R128" i="39"/>
  <c r="S128" i="39"/>
  <c r="T128" i="39"/>
  <c r="J129" i="39"/>
  <c r="K129" i="39" s="1"/>
  <c r="Q129" i="39"/>
  <c r="R129" i="39"/>
  <c r="S129" i="39"/>
  <c r="T129" i="39"/>
  <c r="J130" i="39"/>
  <c r="K130" i="39" s="1"/>
  <c r="Q130" i="39"/>
  <c r="R130" i="39"/>
  <c r="S130" i="39"/>
  <c r="T130" i="39"/>
  <c r="J131" i="39"/>
  <c r="K131" i="39" s="1"/>
  <c r="Q131" i="39"/>
  <c r="R131" i="39"/>
  <c r="S131" i="39"/>
  <c r="T131" i="39"/>
  <c r="J132" i="39"/>
  <c r="K132" i="39" s="1"/>
  <c r="Q132" i="39"/>
  <c r="R132" i="39"/>
  <c r="S132" i="39"/>
  <c r="T132" i="39"/>
  <c r="J133" i="39"/>
  <c r="K133" i="39" s="1"/>
  <c r="Q133" i="39"/>
  <c r="R133" i="39"/>
  <c r="S133" i="39"/>
  <c r="T133" i="39"/>
  <c r="J134" i="39"/>
  <c r="K134" i="39"/>
  <c r="Q134" i="39"/>
  <c r="R134" i="39"/>
  <c r="S134" i="39"/>
  <c r="T134" i="39"/>
  <c r="J135" i="39"/>
  <c r="K135" i="39" s="1"/>
  <c r="Q135" i="39"/>
  <c r="R135" i="39"/>
  <c r="S135" i="39"/>
  <c r="T135" i="39"/>
  <c r="J136" i="39"/>
  <c r="K136" i="39" s="1"/>
  <c r="Q136" i="39"/>
  <c r="R136" i="39"/>
  <c r="S136" i="39"/>
  <c r="T136" i="39"/>
  <c r="J137" i="39"/>
  <c r="K137" i="39" s="1"/>
  <c r="Q137" i="39"/>
  <c r="R137" i="39"/>
  <c r="S137" i="39"/>
  <c r="T137" i="39"/>
  <c r="J138" i="39"/>
  <c r="K138" i="39" s="1"/>
  <c r="Q138" i="39"/>
  <c r="R138" i="39"/>
  <c r="S138" i="39"/>
  <c r="T138" i="39"/>
  <c r="J139" i="39"/>
  <c r="K139" i="39" s="1"/>
  <c r="Q139" i="39"/>
  <c r="R139" i="39"/>
  <c r="S139" i="39"/>
  <c r="T139" i="39"/>
  <c r="J140" i="39"/>
  <c r="K140" i="39" s="1"/>
  <c r="Q140" i="39"/>
  <c r="R140" i="39"/>
  <c r="S140" i="39"/>
  <c r="T140" i="39"/>
  <c r="J141" i="39"/>
  <c r="K141" i="39" s="1"/>
  <c r="Q141" i="39"/>
  <c r="R141" i="39"/>
  <c r="S141" i="39"/>
  <c r="T141" i="39"/>
  <c r="J142" i="39"/>
  <c r="K142" i="39" s="1"/>
  <c r="Q142" i="39"/>
  <c r="R142" i="39"/>
  <c r="S142" i="39"/>
  <c r="T142" i="39"/>
  <c r="J143" i="39"/>
  <c r="K143" i="39" s="1"/>
  <c r="Q143" i="39"/>
  <c r="R143" i="39"/>
  <c r="S143" i="39"/>
  <c r="T143" i="39"/>
  <c r="J144" i="39"/>
  <c r="K144" i="39" s="1"/>
  <c r="Q144" i="39"/>
  <c r="R144" i="39"/>
  <c r="S144" i="39"/>
  <c r="T144" i="39"/>
  <c r="J145" i="39"/>
  <c r="K145" i="39" s="1"/>
  <c r="Q145" i="39"/>
  <c r="R145" i="39"/>
  <c r="S145" i="39"/>
  <c r="T145" i="39"/>
  <c r="J146" i="39"/>
  <c r="K146" i="39" s="1"/>
  <c r="Q146" i="39"/>
  <c r="R146" i="39"/>
  <c r="S146" i="39"/>
  <c r="T146" i="39"/>
  <c r="J147" i="39"/>
  <c r="K147" i="39" s="1"/>
  <c r="Q147" i="39"/>
  <c r="R147" i="39"/>
  <c r="S147" i="39"/>
  <c r="T147" i="39"/>
  <c r="J148" i="39"/>
  <c r="K148" i="39" s="1"/>
  <c r="Q148" i="39"/>
  <c r="R148" i="39"/>
  <c r="S148" i="39"/>
  <c r="T148" i="39"/>
  <c r="J149" i="39"/>
  <c r="K149" i="39" s="1"/>
  <c r="Q149" i="39"/>
  <c r="R149" i="39"/>
  <c r="S149" i="39"/>
  <c r="T149" i="39"/>
  <c r="J150" i="39"/>
  <c r="K150" i="39" s="1"/>
  <c r="Q150" i="39"/>
  <c r="R150" i="39"/>
  <c r="S150" i="39"/>
  <c r="T150" i="39"/>
  <c r="J151" i="39"/>
  <c r="K151" i="39" s="1"/>
  <c r="Q151" i="39"/>
  <c r="R151" i="39"/>
  <c r="S151" i="39"/>
  <c r="T151" i="39"/>
  <c r="J152" i="39"/>
  <c r="K152" i="39" s="1"/>
  <c r="Q152" i="39"/>
  <c r="R152" i="39"/>
  <c r="S152" i="39"/>
  <c r="T152" i="39"/>
  <c r="J153" i="39"/>
  <c r="K153" i="39" s="1"/>
  <c r="Q153" i="39"/>
  <c r="R153" i="39"/>
  <c r="S153" i="39"/>
  <c r="T153" i="39"/>
  <c r="J154" i="39"/>
  <c r="K154" i="39" s="1"/>
  <c r="Q154" i="39"/>
  <c r="R154" i="39"/>
  <c r="S154" i="39"/>
  <c r="T154" i="39"/>
  <c r="J155" i="39"/>
  <c r="K155" i="39" s="1"/>
  <c r="Q155" i="39"/>
  <c r="R155" i="39"/>
  <c r="S155" i="39"/>
  <c r="T155" i="39"/>
  <c r="J156" i="39"/>
  <c r="K156" i="39" s="1"/>
  <c r="Q156" i="39"/>
  <c r="R156" i="39"/>
  <c r="S156" i="39"/>
  <c r="T156" i="39"/>
  <c r="J157" i="39"/>
  <c r="K157" i="39" s="1"/>
  <c r="Q157" i="39"/>
  <c r="R157" i="39"/>
  <c r="S157" i="39"/>
  <c r="T157" i="39"/>
  <c r="J158" i="39"/>
  <c r="K158" i="39"/>
  <c r="Q158" i="39"/>
  <c r="R158" i="39"/>
  <c r="S158" i="39"/>
  <c r="T158" i="39"/>
  <c r="J159" i="39"/>
  <c r="K159" i="39" s="1"/>
  <c r="Q159" i="39"/>
  <c r="R159" i="39"/>
  <c r="S159" i="39"/>
  <c r="T159" i="39"/>
  <c r="J160" i="39"/>
  <c r="K160" i="39" s="1"/>
  <c r="Q160" i="39"/>
  <c r="R160" i="39"/>
  <c r="S160" i="39"/>
  <c r="T160" i="39"/>
  <c r="J161" i="39"/>
  <c r="K161" i="39" s="1"/>
  <c r="Q161" i="39"/>
  <c r="R161" i="39"/>
  <c r="S161" i="39"/>
  <c r="T161" i="39"/>
  <c r="J162" i="39"/>
  <c r="K162" i="39" s="1"/>
  <c r="Q162" i="39"/>
  <c r="R162" i="39"/>
  <c r="S162" i="39"/>
  <c r="T162" i="39"/>
  <c r="J163" i="39"/>
  <c r="K163" i="39" s="1"/>
  <c r="Q163" i="39"/>
  <c r="R163" i="39"/>
  <c r="S163" i="39"/>
  <c r="T163" i="39"/>
  <c r="J164" i="39"/>
  <c r="K164" i="39" s="1"/>
  <c r="Q164" i="39"/>
  <c r="R164" i="39"/>
  <c r="S164" i="39"/>
  <c r="T164" i="39"/>
  <c r="J165" i="39"/>
  <c r="K165" i="39" s="1"/>
  <c r="Q165" i="39"/>
  <c r="R165" i="39"/>
  <c r="S165" i="39"/>
  <c r="T165" i="39"/>
  <c r="J166" i="39"/>
  <c r="K166" i="39"/>
  <c r="Q166" i="39"/>
  <c r="R166" i="39"/>
  <c r="S166" i="39"/>
  <c r="T166" i="39"/>
  <c r="J167" i="39"/>
  <c r="K167" i="39" s="1"/>
  <c r="Q167" i="39"/>
  <c r="R167" i="39"/>
  <c r="S167" i="39"/>
  <c r="T167" i="39"/>
  <c r="J168" i="39"/>
  <c r="K168" i="39" s="1"/>
  <c r="Q168" i="39"/>
  <c r="R168" i="39"/>
  <c r="S168" i="39"/>
  <c r="T168" i="39"/>
  <c r="J169" i="39"/>
  <c r="K169" i="39" s="1"/>
  <c r="Q169" i="39"/>
  <c r="R169" i="39"/>
  <c r="S169" i="39"/>
  <c r="T169" i="39"/>
  <c r="J170" i="39"/>
  <c r="K170" i="39" s="1"/>
  <c r="Q170" i="39"/>
  <c r="R170" i="39"/>
  <c r="S170" i="39"/>
  <c r="T170" i="39"/>
  <c r="J171" i="39"/>
  <c r="K171" i="39" s="1"/>
  <c r="Q171" i="39"/>
  <c r="R171" i="39"/>
  <c r="S171" i="39"/>
  <c r="T171" i="39"/>
  <c r="J172" i="39"/>
  <c r="K172" i="39" s="1"/>
  <c r="Q172" i="39"/>
  <c r="R172" i="39"/>
  <c r="S172" i="39"/>
  <c r="T172" i="39"/>
  <c r="J173" i="39"/>
  <c r="K173" i="39" s="1"/>
  <c r="Q173" i="39"/>
  <c r="R173" i="39"/>
  <c r="S173" i="39"/>
  <c r="T173" i="39"/>
  <c r="J174" i="39"/>
  <c r="K174" i="39" s="1"/>
  <c r="Q174" i="39"/>
  <c r="R174" i="39"/>
  <c r="S174" i="39"/>
  <c r="T174" i="39"/>
  <c r="J175" i="39"/>
  <c r="K175" i="39" s="1"/>
  <c r="Q175" i="39"/>
  <c r="R175" i="39"/>
  <c r="S175" i="39"/>
  <c r="T175" i="39"/>
  <c r="J176" i="39"/>
  <c r="K176" i="39" s="1"/>
  <c r="Q176" i="39"/>
  <c r="R176" i="39"/>
  <c r="S176" i="39"/>
  <c r="T176" i="39"/>
  <c r="J177" i="39"/>
  <c r="K177" i="39" s="1"/>
  <c r="Q177" i="39"/>
  <c r="R177" i="39"/>
  <c r="S177" i="39"/>
  <c r="T177" i="39"/>
  <c r="J178" i="39"/>
  <c r="K178" i="39" s="1"/>
  <c r="Q178" i="39"/>
  <c r="R178" i="39"/>
  <c r="S178" i="39"/>
  <c r="T178" i="39"/>
  <c r="J179" i="39"/>
  <c r="K179" i="39" s="1"/>
  <c r="Q179" i="39"/>
  <c r="R179" i="39"/>
  <c r="S179" i="39"/>
  <c r="T179" i="39"/>
  <c r="J180" i="39"/>
  <c r="K180" i="39" s="1"/>
  <c r="Q180" i="39"/>
  <c r="R180" i="39"/>
  <c r="S180" i="39"/>
  <c r="T180" i="39"/>
  <c r="J181" i="39"/>
  <c r="K181" i="39" s="1"/>
  <c r="Q181" i="39"/>
  <c r="R181" i="39"/>
  <c r="S181" i="39"/>
  <c r="T181" i="39"/>
  <c r="J182" i="39"/>
  <c r="K182" i="39" s="1"/>
  <c r="Q182" i="39"/>
  <c r="R182" i="39"/>
  <c r="S182" i="39"/>
  <c r="T182" i="39"/>
  <c r="J183" i="39"/>
  <c r="K183" i="39" s="1"/>
  <c r="Q183" i="39"/>
  <c r="R183" i="39"/>
  <c r="S183" i="39"/>
  <c r="T183" i="39"/>
  <c r="J184" i="39"/>
  <c r="K184" i="39" s="1"/>
  <c r="Q184" i="39"/>
  <c r="R184" i="39"/>
  <c r="S184" i="39"/>
  <c r="T184" i="39"/>
  <c r="J185" i="39"/>
  <c r="K185" i="39" s="1"/>
  <c r="Q185" i="39"/>
  <c r="R185" i="39"/>
  <c r="S185" i="39"/>
  <c r="T185" i="39"/>
  <c r="J186" i="39"/>
  <c r="K186" i="39" s="1"/>
  <c r="Q186" i="39"/>
  <c r="R186" i="39"/>
  <c r="S186" i="39"/>
  <c r="T186" i="39"/>
  <c r="J187" i="39"/>
  <c r="K187" i="39" s="1"/>
  <c r="Q187" i="39"/>
  <c r="R187" i="39"/>
  <c r="S187" i="39"/>
  <c r="T187" i="39"/>
  <c r="J188" i="39"/>
  <c r="K188" i="39"/>
  <c r="Q188" i="39"/>
  <c r="R188" i="39"/>
  <c r="S188" i="39"/>
  <c r="T188" i="39"/>
  <c r="J189" i="39"/>
  <c r="K189" i="39" s="1"/>
  <c r="Q189" i="39"/>
  <c r="R189" i="39"/>
  <c r="S189" i="39"/>
  <c r="T189" i="39"/>
  <c r="J190" i="39"/>
  <c r="K190" i="39" s="1"/>
  <c r="Q190" i="39"/>
  <c r="R190" i="39"/>
  <c r="S190" i="39"/>
  <c r="T190" i="39"/>
  <c r="J191" i="39"/>
  <c r="K191" i="39" s="1"/>
  <c r="Q191" i="39"/>
  <c r="R191" i="39"/>
  <c r="S191" i="39"/>
  <c r="T191" i="39"/>
  <c r="J192" i="39"/>
  <c r="K192" i="39" s="1"/>
  <c r="Q192" i="39"/>
  <c r="R192" i="39"/>
  <c r="S192" i="39"/>
  <c r="T192" i="39"/>
  <c r="J193" i="39"/>
  <c r="K193" i="39" s="1"/>
  <c r="Q193" i="39"/>
  <c r="R193" i="39"/>
  <c r="S193" i="39"/>
  <c r="T193" i="39"/>
  <c r="J194" i="39"/>
  <c r="K194" i="39" s="1"/>
  <c r="Q194" i="39"/>
  <c r="R194" i="39"/>
  <c r="S194" i="39"/>
  <c r="T194" i="39"/>
  <c r="J195" i="39"/>
  <c r="K195" i="39" s="1"/>
  <c r="Q195" i="39"/>
  <c r="R195" i="39"/>
  <c r="S195" i="39"/>
  <c r="T195" i="39"/>
  <c r="J196" i="39"/>
  <c r="K196" i="39" s="1"/>
  <c r="Q196" i="39"/>
  <c r="R196" i="39"/>
  <c r="S196" i="39"/>
  <c r="T196" i="39"/>
  <c r="J197" i="39"/>
  <c r="K197" i="39" s="1"/>
  <c r="Q197" i="39"/>
  <c r="R197" i="39"/>
  <c r="S197" i="39"/>
  <c r="T197" i="39"/>
  <c r="J198" i="39"/>
  <c r="K198" i="39"/>
  <c r="Q198" i="39"/>
  <c r="R198" i="39"/>
  <c r="S198" i="39"/>
  <c r="T198" i="39"/>
  <c r="J199" i="39"/>
  <c r="K199" i="39" s="1"/>
  <c r="Q199" i="39"/>
  <c r="R199" i="39"/>
  <c r="S199" i="39"/>
  <c r="T199" i="39"/>
  <c r="J200" i="39"/>
  <c r="K200" i="39" s="1"/>
  <c r="Q200" i="39"/>
  <c r="R200" i="39"/>
  <c r="S200" i="39"/>
  <c r="T200" i="39"/>
  <c r="J201" i="39"/>
  <c r="K201" i="39" s="1"/>
  <c r="Q201" i="39"/>
  <c r="R201" i="39"/>
  <c r="S201" i="39"/>
  <c r="T201" i="39"/>
  <c r="J202" i="39"/>
  <c r="K202" i="39" s="1"/>
  <c r="Q202" i="39"/>
  <c r="R202" i="39"/>
  <c r="S202" i="39"/>
  <c r="T202" i="39"/>
  <c r="J203" i="39"/>
  <c r="K203" i="39" s="1"/>
  <c r="Q203" i="39"/>
  <c r="R203" i="39"/>
  <c r="S203" i="39"/>
  <c r="T203" i="39"/>
  <c r="J64" i="35"/>
  <c r="K64" i="35" s="1"/>
  <c r="Q64" i="35"/>
  <c r="R64" i="35"/>
  <c r="S64" i="35"/>
  <c r="T64" i="35"/>
  <c r="J65" i="35"/>
  <c r="K65" i="35" s="1"/>
  <c r="Q65" i="35"/>
  <c r="R65" i="35"/>
  <c r="S65" i="35"/>
  <c r="T65" i="35"/>
  <c r="J66" i="35"/>
  <c r="K66" i="35" s="1"/>
  <c r="Q66" i="35"/>
  <c r="R66" i="35"/>
  <c r="S66" i="35"/>
  <c r="T66" i="35"/>
  <c r="J67" i="35"/>
  <c r="K67" i="35"/>
  <c r="Q67" i="35"/>
  <c r="R67" i="35"/>
  <c r="S67" i="35"/>
  <c r="T67" i="35"/>
  <c r="J68" i="35"/>
  <c r="K68" i="35" s="1"/>
  <c r="Q68" i="35"/>
  <c r="R68" i="35"/>
  <c r="S68" i="35"/>
  <c r="T68" i="35"/>
  <c r="J69" i="35"/>
  <c r="K69" i="35" s="1"/>
  <c r="Q69" i="35"/>
  <c r="R69" i="35"/>
  <c r="S69" i="35"/>
  <c r="T69" i="35"/>
  <c r="J70" i="35"/>
  <c r="K70" i="35" s="1"/>
  <c r="Q70" i="35"/>
  <c r="R70" i="35"/>
  <c r="S70" i="35"/>
  <c r="T70" i="35"/>
  <c r="J71" i="35"/>
  <c r="K71" i="35" s="1"/>
  <c r="Q71" i="35"/>
  <c r="R71" i="35"/>
  <c r="S71" i="35"/>
  <c r="T71" i="35"/>
  <c r="J72" i="35"/>
  <c r="K72" i="35" s="1"/>
  <c r="Q72" i="35"/>
  <c r="R72" i="35"/>
  <c r="S72" i="35"/>
  <c r="T72" i="35"/>
  <c r="J73" i="35"/>
  <c r="K73" i="35" s="1"/>
  <c r="Q73" i="35"/>
  <c r="R73" i="35"/>
  <c r="S73" i="35"/>
  <c r="T73" i="35"/>
  <c r="J74" i="35"/>
  <c r="K74" i="35" s="1"/>
  <c r="Q74" i="35"/>
  <c r="R74" i="35"/>
  <c r="S74" i="35"/>
  <c r="T74" i="35"/>
  <c r="J75" i="35"/>
  <c r="K75" i="35" s="1"/>
  <c r="Q75" i="35"/>
  <c r="R75" i="35"/>
  <c r="S75" i="35"/>
  <c r="T75" i="35"/>
  <c r="J76" i="35"/>
  <c r="K76" i="35" s="1"/>
  <c r="Q76" i="35"/>
  <c r="R76" i="35"/>
  <c r="S76" i="35"/>
  <c r="T76" i="35"/>
  <c r="J77" i="35"/>
  <c r="K77" i="35" s="1"/>
  <c r="Q77" i="35"/>
  <c r="R77" i="35"/>
  <c r="S77" i="35"/>
  <c r="T77" i="35"/>
  <c r="J78" i="35"/>
  <c r="K78" i="35" s="1"/>
  <c r="Q78" i="35"/>
  <c r="R78" i="35"/>
  <c r="S78" i="35"/>
  <c r="T78" i="35"/>
  <c r="J79" i="35"/>
  <c r="K79" i="35" s="1"/>
  <c r="Q79" i="35"/>
  <c r="R79" i="35"/>
  <c r="S79" i="35"/>
  <c r="T79" i="35"/>
  <c r="J80" i="35"/>
  <c r="K80" i="35" s="1"/>
  <c r="Q80" i="35"/>
  <c r="R80" i="35"/>
  <c r="S80" i="35"/>
  <c r="T80" i="35"/>
  <c r="J81" i="35"/>
  <c r="K81" i="35" s="1"/>
  <c r="Q81" i="35"/>
  <c r="R81" i="35"/>
  <c r="S81" i="35"/>
  <c r="T81" i="35"/>
  <c r="J82" i="35"/>
  <c r="K82" i="35" s="1"/>
  <c r="Q82" i="35"/>
  <c r="R82" i="35"/>
  <c r="S82" i="35"/>
  <c r="T82" i="35"/>
  <c r="J83" i="35"/>
  <c r="K83" i="35" s="1"/>
  <c r="Q83" i="35"/>
  <c r="R83" i="35"/>
  <c r="S83" i="35"/>
  <c r="T83" i="35"/>
  <c r="J84" i="35"/>
  <c r="K84" i="35" s="1"/>
  <c r="Q84" i="35"/>
  <c r="R84" i="35"/>
  <c r="S84" i="35"/>
  <c r="T84" i="35"/>
  <c r="J85" i="35"/>
  <c r="K85" i="35" s="1"/>
  <c r="Q85" i="35"/>
  <c r="R85" i="35"/>
  <c r="S85" i="35"/>
  <c r="T85" i="35"/>
  <c r="J86" i="35"/>
  <c r="K86" i="35" s="1"/>
  <c r="Q86" i="35"/>
  <c r="R86" i="35"/>
  <c r="S86" i="35"/>
  <c r="T86" i="35"/>
  <c r="J87" i="35"/>
  <c r="K87" i="35"/>
  <c r="Q87" i="35"/>
  <c r="R87" i="35"/>
  <c r="S87" i="35"/>
  <c r="T87" i="35"/>
  <c r="J88" i="35"/>
  <c r="K88" i="35" s="1"/>
  <c r="Q88" i="35"/>
  <c r="R88" i="35"/>
  <c r="S88" i="35"/>
  <c r="T88" i="35"/>
  <c r="J89" i="35"/>
  <c r="K89" i="35" s="1"/>
  <c r="Q89" i="35"/>
  <c r="R89" i="35"/>
  <c r="S89" i="35"/>
  <c r="T89" i="35"/>
  <c r="J90" i="35"/>
  <c r="K90" i="35" s="1"/>
  <c r="Q90" i="35"/>
  <c r="R90" i="35"/>
  <c r="S90" i="35"/>
  <c r="T90" i="35"/>
  <c r="J91" i="35"/>
  <c r="K91" i="35" s="1"/>
  <c r="Q91" i="35"/>
  <c r="R91" i="35"/>
  <c r="S91" i="35"/>
  <c r="T91" i="35"/>
  <c r="J92" i="35"/>
  <c r="K92" i="35" s="1"/>
  <c r="Q92" i="35"/>
  <c r="R92" i="35"/>
  <c r="S92" i="35"/>
  <c r="T92" i="35"/>
  <c r="J93" i="35"/>
  <c r="K93" i="35" s="1"/>
  <c r="Q93" i="35"/>
  <c r="R93" i="35"/>
  <c r="S93" i="35"/>
  <c r="T93" i="35"/>
  <c r="J94" i="35"/>
  <c r="K94" i="35" s="1"/>
  <c r="Q94" i="35"/>
  <c r="R94" i="35"/>
  <c r="S94" i="35"/>
  <c r="T94" i="35"/>
  <c r="J95" i="35"/>
  <c r="K95" i="35" s="1"/>
  <c r="Q95" i="35"/>
  <c r="R95" i="35"/>
  <c r="S95" i="35"/>
  <c r="T95" i="35"/>
  <c r="J96" i="35"/>
  <c r="K96" i="35" s="1"/>
  <c r="Q96" i="35"/>
  <c r="R96" i="35"/>
  <c r="S96" i="35"/>
  <c r="T96" i="35"/>
  <c r="J97" i="35"/>
  <c r="K97" i="35" s="1"/>
  <c r="Q97" i="35"/>
  <c r="R97" i="35"/>
  <c r="S97" i="35"/>
  <c r="T97" i="35"/>
  <c r="J98" i="35"/>
  <c r="K98" i="35" s="1"/>
  <c r="Q98" i="35"/>
  <c r="R98" i="35"/>
  <c r="S98" i="35"/>
  <c r="T98" i="35"/>
  <c r="J99" i="35"/>
  <c r="K99" i="35"/>
  <c r="Q99" i="35"/>
  <c r="R99" i="35"/>
  <c r="S99" i="35"/>
  <c r="T99" i="35"/>
  <c r="J100" i="35"/>
  <c r="K100" i="35" s="1"/>
  <c r="Q100" i="35"/>
  <c r="R100" i="35"/>
  <c r="S100" i="35"/>
  <c r="T100" i="35"/>
  <c r="J101" i="35"/>
  <c r="K101" i="35" s="1"/>
  <c r="Q101" i="35"/>
  <c r="R101" i="35"/>
  <c r="S101" i="35"/>
  <c r="T101" i="35"/>
  <c r="J102" i="35"/>
  <c r="K102" i="35" s="1"/>
  <c r="Q102" i="35"/>
  <c r="R102" i="35"/>
  <c r="S102" i="35"/>
  <c r="T102" i="35"/>
  <c r="J103" i="35"/>
  <c r="K103" i="35" s="1"/>
  <c r="Q103" i="35"/>
  <c r="R103" i="35"/>
  <c r="S103" i="35"/>
  <c r="T103" i="35"/>
  <c r="J104" i="35"/>
  <c r="K104" i="35" s="1"/>
  <c r="Q104" i="35"/>
  <c r="R104" i="35"/>
  <c r="S104" i="35"/>
  <c r="T104" i="35"/>
  <c r="J105" i="35"/>
  <c r="K105" i="35" s="1"/>
  <c r="Q105" i="35"/>
  <c r="R105" i="35"/>
  <c r="S105" i="35"/>
  <c r="T105" i="35"/>
  <c r="J106" i="35"/>
  <c r="K106" i="35" s="1"/>
  <c r="Q106" i="35"/>
  <c r="R106" i="35"/>
  <c r="S106" i="35"/>
  <c r="T106" i="35"/>
  <c r="J107" i="35"/>
  <c r="K107" i="35" s="1"/>
  <c r="Q107" i="35"/>
  <c r="R107" i="35"/>
  <c r="S107" i="35"/>
  <c r="T107" i="35"/>
  <c r="J108" i="35"/>
  <c r="K108" i="35" s="1"/>
  <c r="Q108" i="35"/>
  <c r="R108" i="35"/>
  <c r="S108" i="35"/>
  <c r="T108" i="35"/>
  <c r="J109" i="35"/>
  <c r="K109" i="35" s="1"/>
  <c r="Q109" i="35"/>
  <c r="R109" i="35"/>
  <c r="S109" i="35"/>
  <c r="T109" i="35"/>
  <c r="J110" i="35"/>
  <c r="K110" i="35" s="1"/>
  <c r="Q110" i="35"/>
  <c r="R110" i="35"/>
  <c r="S110" i="35"/>
  <c r="T110" i="35"/>
  <c r="J111" i="35"/>
  <c r="K111" i="35" s="1"/>
  <c r="Q111" i="35"/>
  <c r="R111" i="35"/>
  <c r="S111" i="35"/>
  <c r="T111" i="35"/>
  <c r="J112" i="35"/>
  <c r="K112" i="35" s="1"/>
  <c r="Q112" i="35"/>
  <c r="R112" i="35"/>
  <c r="S112" i="35"/>
  <c r="T112" i="35"/>
  <c r="J113" i="35"/>
  <c r="K113" i="35"/>
  <c r="Q113" i="35"/>
  <c r="R113" i="35"/>
  <c r="S113" i="35"/>
  <c r="T113" i="35"/>
  <c r="J114" i="35"/>
  <c r="K114" i="35" s="1"/>
  <c r="Q114" i="35"/>
  <c r="R114" i="35"/>
  <c r="S114" i="35"/>
  <c r="T114" i="35"/>
  <c r="J115" i="35"/>
  <c r="K115" i="35" s="1"/>
  <c r="Q115" i="35"/>
  <c r="R115" i="35"/>
  <c r="S115" i="35"/>
  <c r="T115" i="35"/>
  <c r="J116" i="35"/>
  <c r="K116" i="35" s="1"/>
  <c r="Q116" i="35"/>
  <c r="R116" i="35"/>
  <c r="S116" i="35"/>
  <c r="T116" i="35"/>
  <c r="J117" i="35"/>
  <c r="K117" i="35" s="1"/>
  <c r="Q117" i="35"/>
  <c r="R117" i="35"/>
  <c r="S117" i="35"/>
  <c r="T117" i="35"/>
  <c r="J118" i="35"/>
  <c r="K118" i="35" s="1"/>
  <c r="Q118" i="35"/>
  <c r="R118" i="35"/>
  <c r="S118" i="35"/>
  <c r="T118" i="35"/>
  <c r="J119" i="35"/>
  <c r="K119" i="35" s="1"/>
  <c r="Q119" i="35"/>
  <c r="R119" i="35"/>
  <c r="S119" i="35"/>
  <c r="T119" i="35"/>
  <c r="J120" i="35"/>
  <c r="K120" i="35" s="1"/>
  <c r="Q120" i="35"/>
  <c r="R120" i="35"/>
  <c r="S120" i="35"/>
  <c r="T120" i="35"/>
  <c r="J121" i="35"/>
  <c r="K121" i="35" s="1"/>
  <c r="Q121" i="35"/>
  <c r="R121" i="35"/>
  <c r="S121" i="35"/>
  <c r="T121" i="35"/>
  <c r="J122" i="35"/>
  <c r="K122" i="35" s="1"/>
  <c r="Q122" i="35"/>
  <c r="R122" i="35"/>
  <c r="S122" i="35"/>
  <c r="T122" i="35"/>
  <c r="J123" i="35"/>
  <c r="K123" i="35" s="1"/>
  <c r="Q123" i="35"/>
  <c r="R123" i="35"/>
  <c r="S123" i="35"/>
  <c r="T123" i="35"/>
  <c r="J124" i="35"/>
  <c r="K124" i="35" s="1"/>
  <c r="Q124" i="35"/>
  <c r="R124" i="35"/>
  <c r="S124" i="35"/>
  <c r="T124" i="35"/>
  <c r="J125" i="35"/>
  <c r="K125" i="35" s="1"/>
  <c r="Q125" i="35"/>
  <c r="R125" i="35"/>
  <c r="S125" i="35"/>
  <c r="T125" i="35"/>
  <c r="J126" i="35"/>
  <c r="K126" i="35" s="1"/>
  <c r="Q126" i="35"/>
  <c r="R126" i="35"/>
  <c r="S126" i="35"/>
  <c r="T126" i="35"/>
  <c r="J127" i="35"/>
  <c r="K127" i="35" s="1"/>
  <c r="Q127" i="35"/>
  <c r="R127" i="35"/>
  <c r="S127" i="35"/>
  <c r="T127" i="35"/>
  <c r="J128" i="35"/>
  <c r="K128" i="35" s="1"/>
  <c r="Q128" i="35"/>
  <c r="R128" i="35"/>
  <c r="S128" i="35"/>
  <c r="T128" i="35"/>
  <c r="J129" i="35"/>
  <c r="K129" i="35" s="1"/>
  <c r="Q129" i="35"/>
  <c r="R129" i="35"/>
  <c r="S129" i="35"/>
  <c r="T129" i="35"/>
  <c r="J130" i="35"/>
  <c r="K130" i="35" s="1"/>
  <c r="Q130" i="35"/>
  <c r="R130" i="35"/>
  <c r="S130" i="35"/>
  <c r="T130" i="35"/>
  <c r="J131" i="35"/>
  <c r="K131" i="35"/>
  <c r="Q131" i="35"/>
  <c r="R131" i="35"/>
  <c r="S131" i="35"/>
  <c r="T131" i="35"/>
  <c r="J132" i="35"/>
  <c r="K132" i="35" s="1"/>
  <c r="Q132" i="35"/>
  <c r="R132" i="35"/>
  <c r="S132" i="35"/>
  <c r="T132" i="35"/>
  <c r="J133" i="35"/>
  <c r="K133" i="35" s="1"/>
  <c r="Q133" i="35"/>
  <c r="R133" i="35"/>
  <c r="S133" i="35"/>
  <c r="T133" i="35"/>
  <c r="J134" i="35"/>
  <c r="K134" i="35" s="1"/>
  <c r="Q134" i="35"/>
  <c r="R134" i="35"/>
  <c r="S134" i="35"/>
  <c r="T134" i="35"/>
  <c r="J135" i="35"/>
  <c r="K135" i="35" s="1"/>
  <c r="Q135" i="35"/>
  <c r="R135" i="35"/>
  <c r="S135" i="35"/>
  <c r="T135" i="35"/>
  <c r="J136" i="35"/>
  <c r="K136" i="35" s="1"/>
  <c r="Q136" i="35"/>
  <c r="R136" i="35"/>
  <c r="S136" i="35"/>
  <c r="T136" i="35"/>
  <c r="J137" i="35"/>
  <c r="K137" i="35" s="1"/>
  <c r="Q137" i="35"/>
  <c r="R137" i="35"/>
  <c r="S137" i="35"/>
  <c r="T137" i="35"/>
  <c r="J138" i="35"/>
  <c r="K138" i="35" s="1"/>
  <c r="Q138" i="35"/>
  <c r="R138" i="35"/>
  <c r="S138" i="35"/>
  <c r="T138" i="35"/>
  <c r="J139" i="35"/>
  <c r="K139" i="35" s="1"/>
  <c r="Q139" i="35"/>
  <c r="R139" i="35"/>
  <c r="S139" i="35"/>
  <c r="T139" i="35"/>
  <c r="J140" i="35"/>
  <c r="K140" i="35" s="1"/>
  <c r="Q140" i="35"/>
  <c r="R140" i="35"/>
  <c r="S140" i="35"/>
  <c r="T140" i="35"/>
  <c r="J141" i="35"/>
  <c r="K141" i="35" s="1"/>
  <c r="Q141" i="35"/>
  <c r="R141" i="35"/>
  <c r="S141" i="35"/>
  <c r="T141" i="35"/>
  <c r="J142" i="35"/>
  <c r="K142" i="35" s="1"/>
  <c r="Q142" i="35"/>
  <c r="R142" i="35"/>
  <c r="S142" i="35"/>
  <c r="T142" i="35"/>
  <c r="J143" i="35"/>
  <c r="K143" i="35" s="1"/>
  <c r="Q143" i="35"/>
  <c r="R143" i="35"/>
  <c r="S143" i="35"/>
  <c r="T143" i="35"/>
  <c r="J144" i="35"/>
  <c r="K144" i="35" s="1"/>
  <c r="Q144" i="35"/>
  <c r="R144" i="35"/>
  <c r="S144" i="35"/>
  <c r="T144" i="35"/>
  <c r="J145" i="35"/>
  <c r="K145" i="35" s="1"/>
  <c r="Q145" i="35"/>
  <c r="R145" i="35"/>
  <c r="S145" i="35"/>
  <c r="T145" i="35"/>
  <c r="J146" i="35"/>
  <c r="K146" i="35" s="1"/>
  <c r="Q146" i="35"/>
  <c r="R146" i="35"/>
  <c r="S146" i="35"/>
  <c r="T146" i="35"/>
  <c r="J147" i="35"/>
  <c r="K147" i="35" s="1"/>
  <c r="Q147" i="35"/>
  <c r="R147" i="35"/>
  <c r="S147" i="35"/>
  <c r="T147" i="35"/>
  <c r="J148" i="35"/>
  <c r="K148" i="35" s="1"/>
  <c r="Q148" i="35"/>
  <c r="R148" i="35"/>
  <c r="S148" i="35"/>
  <c r="T148" i="35"/>
  <c r="J149" i="35"/>
  <c r="K149" i="35" s="1"/>
  <c r="Q149" i="35"/>
  <c r="R149" i="35"/>
  <c r="S149" i="35"/>
  <c r="T149" i="35"/>
  <c r="J150" i="35"/>
  <c r="K150" i="35" s="1"/>
  <c r="Q150" i="35"/>
  <c r="R150" i="35"/>
  <c r="S150" i="35"/>
  <c r="T150" i="35"/>
  <c r="J151" i="35"/>
  <c r="K151" i="35"/>
  <c r="Q151" i="35"/>
  <c r="R151" i="35"/>
  <c r="S151" i="35"/>
  <c r="T151" i="35"/>
  <c r="J152" i="35"/>
  <c r="K152" i="35" s="1"/>
  <c r="Q152" i="35"/>
  <c r="R152" i="35"/>
  <c r="S152" i="35"/>
  <c r="T152" i="35"/>
  <c r="J153" i="35"/>
  <c r="K153" i="35" s="1"/>
  <c r="Q153" i="35"/>
  <c r="R153" i="35"/>
  <c r="S153" i="35"/>
  <c r="T153" i="35"/>
  <c r="J154" i="35"/>
  <c r="K154" i="35" s="1"/>
  <c r="Q154" i="35"/>
  <c r="R154" i="35"/>
  <c r="S154" i="35"/>
  <c r="T154" i="35"/>
  <c r="J155" i="35"/>
  <c r="K155" i="35" s="1"/>
  <c r="Q155" i="35"/>
  <c r="R155" i="35"/>
  <c r="S155" i="35"/>
  <c r="T155" i="35"/>
  <c r="J156" i="35"/>
  <c r="K156" i="35" s="1"/>
  <c r="Q156" i="35"/>
  <c r="R156" i="35"/>
  <c r="S156" i="35"/>
  <c r="T156" i="35"/>
  <c r="J157" i="35"/>
  <c r="K157" i="35" s="1"/>
  <c r="Q157" i="35"/>
  <c r="R157" i="35"/>
  <c r="S157" i="35"/>
  <c r="T157" i="35"/>
  <c r="J158" i="35"/>
  <c r="K158" i="35" s="1"/>
  <c r="Q158" i="35"/>
  <c r="R158" i="35"/>
  <c r="S158" i="35"/>
  <c r="T158" i="35"/>
  <c r="J159" i="35"/>
  <c r="K159" i="35" s="1"/>
  <c r="Q159" i="35"/>
  <c r="R159" i="35"/>
  <c r="S159" i="35"/>
  <c r="T159" i="35"/>
  <c r="J160" i="35"/>
  <c r="K160" i="35" s="1"/>
  <c r="Q160" i="35"/>
  <c r="R160" i="35"/>
  <c r="S160" i="35"/>
  <c r="T160" i="35"/>
  <c r="J161" i="35"/>
  <c r="K161" i="35" s="1"/>
  <c r="Q161" i="35"/>
  <c r="R161" i="35"/>
  <c r="S161" i="35"/>
  <c r="T161" i="35"/>
  <c r="J162" i="35"/>
  <c r="K162" i="35" s="1"/>
  <c r="Q162" i="35"/>
  <c r="R162" i="35"/>
  <c r="S162" i="35"/>
  <c r="T162" i="35"/>
  <c r="J163" i="35"/>
  <c r="K163" i="35"/>
  <c r="Q163" i="35"/>
  <c r="R163" i="35"/>
  <c r="S163" i="35"/>
  <c r="T163" i="35"/>
  <c r="J164" i="35"/>
  <c r="K164" i="35" s="1"/>
  <c r="Q164" i="35"/>
  <c r="R164" i="35"/>
  <c r="S164" i="35"/>
  <c r="T164" i="35"/>
  <c r="J165" i="35"/>
  <c r="K165" i="35" s="1"/>
  <c r="Q165" i="35"/>
  <c r="R165" i="35"/>
  <c r="S165" i="35"/>
  <c r="T165" i="35"/>
  <c r="J166" i="35"/>
  <c r="K166" i="35" s="1"/>
  <c r="Q166" i="35"/>
  <c r="R166" i="35"/>
  <c r="S166" i="35"/>
  <c r="T166" i="35"/>
  <c r="J167" i="35"/>
  <c r="K167" i="35" s="1"/>
  <c r="Q167" i="35"/>
  <c r="R167" i="35"/>
  <c r="S167" i="35"/>
  <c r="T167" i="35"/>
  <c r="J168" i="35"/>
  <c r="K168" i="35" s="1"/>
  <c r="Q168" i="35"/>
  <c r="R168" i="35"/>
  <c r="S168" i="35"/>
  <c r="T168" i="35"/>
  <c r="J169" i="35"/>
  <c r="K169" i="35" s="1"/>
  <c r="Q169" i="35"/>
  <c r="R169" i="35"/>
  <c r="S169" i="35"/>
  <c r="T169" i="35"/>
  <c r="J170" i="35"/>
  <c r="K170" i="35" s="1"/>
  <c r="Q170" i="35"/>
  <c r="R170" i="35"/>
  <c r="S170" i="35"/>
  <c r="T170" i="35"/>
  <c r="J171" i="35"/>
  <c r="K171" i="35" s="1"/>
  <c r="Q171" i="35"/>
  <c r="R171" i="35"/>
  <c r="S171" i="35"/>
  <c r="T171" i="35"/>
  <c r="J172" i="35"/>
  <c r="K172" i="35" s="1"/>
  <c r="Q172" i="35"/>
  <c r="R172" i="35"/>
  <c r="S172" i="35"/>
  <c r="T172" i="35"/>
  <c r="J173" i="35"/>
  <c r="K173" i="35" s="1"/>
  <c r="Q173" i="35"/>
  <c r="R173" i="35"/>
  <c r="S173" i="35"/>
  <c r="T173" i="35"/>
  <c r="J174" i="35"/>
  <c r="K174" i="35" s="1"/>
  <c r="Q174" i="35"/>
  <c r="R174" i="35"/>
  <c r="S174" i="35"/>
  <c r="T174" i="35"/>
  <c r="J175" i="35"/>
  <c r="K175" i="35" s="1"/>
  <c r="Q175" i="35"/>
  <c r="R175" i="35"/>
  <c r="S175" i="35"/>
  <c r="T175" i="35"/>
  <c r="J176" i="35"/>
  <c r="K176" i="35" s="1"/>
  <c r="Q176" i="35"/>
  <c r="R176" i="35"/>
  <c r="S176" i="35"/>
  <c r="T176" i="35"/>
  <c r="J177" i="35"/>
  <c r="K177" i="35"/>
  <c r="Q177" i="35"/>
  <c r="R177" i="35"/>
  <c r="S177" i="35"/>
  <c r="T177" i="35"/>
  <c r="J178" i="35"/>
  <c r="K178" i="35" s="1"/>
  <c r="Q178" i="35"/>
  <c r="R178" i="35"/>
  <c r="S178" i="35"/>
  <c r="T178" i="35"/>
  <c r="J179" i="35"/>
  <c r="K179" i="35" s="1"/>
  <c r="Q179" i="35"/>
  <c r="R179" i="35"/>
  <c r="S179" i="35"/>
  <c r="T179" i="35"/>
  <c r="J180" i="35"/>
  <c r="K180" i="35" s="1"/>
  <c r="Q180" i="35"/>
  <c r="R180" i="35"/>
  <c r="S180" i="35"/>
  <c r="T180" i="35"/>
  <c r="J181" i="35"/>
  <c r="K181" i="35" s="1"/>
  <c r="Q181" i="35"/>
  <c r="R181" i="35"/>
  <c r="S181" i="35"/>
  <c r="T181" i="35"/>
  <c r="J182" i="35"/>
  <c r="K182" i="35" s="1"/>
  <c r="Q182" i="35"/>
  <c r="R182" i="35"/>
  <c r="S182" i="35"/>
  <c r="T182" i="35"/>
  <c r="J183" i="35"/>
  <c r="K183" i="35" s="1"/>
  <c r="Q183" i="35"/>
  <c r="R183" i="35"/>
  <c r="S183" i="35"/>
  <c r="T183" i="35"/>
  <c r="J184" i="35"/>
  <c r="K184" i="35" s="1"/>
  <c r="Q184" i="35"/>
  <c r="R184" i="35"/>
  <c r="S184" i="35"/>
  <c r="T184" i="35"/>
  <c r="J185" i="35"/>
  <c r="K185" i="35" s="1"/>
  <c r="Q185" i="35"/>
  <c r="R185" i="35"/>
  <c r="S185" i="35"/>
  <c r="T185" i="35"/>
  <c r="J186" i="35"/>
  <c r="K186" i="35" s="1"/>
  <c r="Q186" i="35"/>
  <c r="R186" i="35"/>
  <c r="S186" i="35"/>
  <c r="T186" i="35"/>
  <c r="J187" i="35"/>
  <c r="K187" i="35" s="1"/>
  <c r="Q187" i="35"/>
  <c r="R187" i="35"/>
  <c r="S187" i="35"/>
  <c r="T187" i="35"/>
  <c r="J188" i="35"/>
  <c r="K188" i="35" s="1"/>
  <c r="Q188" i="35"/>
  <c r="R188" i="35"/>
  <c r="S188" i="35"/>
  <c r="T188" i="35"/>
  <c r="J189" i="35"/>
  <c r="K189" i="35" s="1"/>
  <c r="Q189" i="35"/>
  <c r="R189" i="35"/>
  <c r="S189" i="35"/>
  <c r="T189" i="35"/>
  <c r="J190" i="35"/>
  <c r="K190" i="35" s="1"/>
  <c r="Q190" i="35"/>
  <c r="R190" i="35"/>
  <c r="S190" i="35"/>
  <c r="T190" i="35"/>
  <c r="J191" i="35"/>
  <c r="K191" i="35" s="1"/>
  <c r="Q191" i="35"/>
  <c r="R191" i="35"/>
  <c r="S191" i="35"/>
  <c r="T191" i="35"/>
  <c r="J192" i="35"/>
  <c r="K192" i="35" s="1"/>
  <c r="Q192" i="35"/>
  <c r="R192" i="35"/>
  <c r="S192" i="35"/>
  <c r="T192" i="35"/>
  <c r="J193" i="35"/>
  <c r="K193" i="35" s="1"/>
  <c r="Q193" i="35"/>
  <c r="R193" i="35"/>
  <c r="S193" i="35"/>
  <c r="T193" i="35"/>
  <c r="J194" i="35"/>
  <c r="K194" i="35" s="1"/>
  <c r="Q194" i="35"/>
  <c r="R194" i="35"/>
  <c r="S194" i="35"/>
  <c r="T194" i="35"/>
  <c r="J195" i="35"/>
  <c r="K195" i="35"/>
  <c r="Q195" i="35"/>
  <c r="R195" i="35"/>
  <c r="S195" i="35"/>
  <c r="T195" i="35"/>
  <c r="J196" i="35"/>
  <c r="K196" i="35" s="1"/>
  <c r="Q196" i="35"/>
  <c r="R196" i="35"/>
  <c r="S196" i="35"/>
  <c r="T196" i="35"/>
  <c r="J197" i="35"/>
  <c r="K197" i="35" s="1"/>
  <c r="Q197" i="35"/>
  <c r="R197" i="35"/>
  <c r="S197" i="35"/>
  <c r="T197" i="35"/>
  <c r="J198" i="35"/>
  <c r="K198" i="35" s="1"/>
  <c r="Q198" i="35"/>
  <c r="R198" i="35"/>
  <c r="S198" i="35"/>
  <c r="T198" i="35"/>
  <c r="J199" i="35"/>
  <c r="K199" i="35" s="1"/>
  <c r="Q199" i="35"/>
  <c r="R199" i="35"/>
  <c r="S199" i="35"/>
  <c r="T199" i="35"/>
  <c r="J200" i="35"/>
  <c r="K200" i="35" s="1"/>
  <c r="Q200" i="35"/>
  <c r="R200" i="35"/>
  <c r="S200" i="35"/>
  <c r="T200" i="35"/>
  <c r="J201" i="35"/>
  <c r="K201" i="35" s="1"/>
  <c r="Q201" i="35"/>
  <c r="R201" i="35"/>
  <c r="S201" i="35"/>
  <c r="T201" i="35"/>
  <c r="J202" i="35"/>
  <c r="K202" i="35" s="1"/>
  <c r="Q202" i="35"/>
  <c r="R202" i="35"/>
  <c r="S202" i="35"/>
  <c r="T202" i="35"/>
  <c r="J203" i="35"/>
  <c r="K203" i="35" s="1"/>
  <c r="Q203" i="35"/>
  <c r="R203" i="35"/>
  <c r="S203" i="35"/>
  <c r="T203" i="35"/>
  <c r="J64" i="41"/>
  <c r="K64" i="41" s="1"/>
  <c r="Q64" i="41"/>
  <c r="R64" i="41"/>
  <c r="S64" i="41"/>
  <c r="T64" i="41"/>
  <c r="J65" i="41"/>
  <c r="K65" i="41" s="1"/>
  <c r="Q65" i="41"/>
  <c r="R65" i="41"/>
  <c r="S65" i="41"/>
  <c r="T65" i="41"/>
  <c r="J66" i="41"/>
  <c r="K66" i="41" s="1"/>
  <c r="Q66" i="41"/>
  <c r="R66" i="41"/>
  <c r="S66" i="41"/>
  <c r="T66" i="41"/>
  <c r="J67" i="41"/>
  <c r="K67" i="41" s="1"/>
  <c r="Q67" i="41"/>
  <c r="R67" i="41"/>
  <c r="S67" i="41"/>
  <c r="T67" i="41"/>
  <c r="J68" i="41"/>
  <c r="K68" i="41" s="1"/>
  <c r="Q68" i="41"/>
  <c r="R68" i="41"/>
  <c r="S68" i="41"/>
  <c r="T68" i="41"/>
  <c r="J69" i="41"/>
  <c r="K69" i="41" s="1"/>
  <c r="Q69" i="41"/>
  <c r="R69" i="41"/>
  <c r="S69" i="41"/>
  <c r="T69" i="41"/>
  <c r="J70" i="41"/>
  <c r="K70" i="41" s="1"/>
  <c r="Q70" i="41"/>
  <c r="R70" i="41"/>
  <c r="S70" i="41"/>
  <c r="T70" i="41"/>
  <c r="J71" i="41"/>
  <c r="K71" i="41" s="1"/>
  <c r="Q71" i="41"/>
  <c r="R71" i="41"/>
  <c r="S71" i="41"/>
  <c r="T71" i="41"/>
  <c r="J72" i="41"/>
  <c r="K72" i="41" s="1"/>
  <c r="Q72" i="41"/>
  <c r="R72" i="41"/>
  <c r="S72" i="41"/>
  <c r="T72" i="41"/>
  <c r="J73" i="41"/>
  <c r="K73" i="41" s="1"/>
  <c r="Q73" i="41"/>
  <c r="R73" i="41"/>
  <c r="S73" i="41"/>
  <c r="T73" i="41"/>
  <c r="J74" i="41"/>
  <c r="K74" i="41" s="1"/>
  <c r="Q74" i="41"/>
  <c r="R74" i="41"/>
  <c r="S74" i="41"/>
  <c r="T74" i="41"/>
  <c r="J75" i="41"/>
  <c r="K75" i="41" s="1"/>
  <c r="Q75" i="41"/>
  <c r="R75" i="41"/>
  <c r="S75" i="41"/>
  <c r="T75" i="41"/>
  <c r="J76" i="41"/>
  <c r="K76" i="41" s="1"/>
  <c r="Q76" i="41"/>
  <c r="R76" i="41"/>
  <c r="S76" i="41"/>
  <c r="T76" i="41"/>
  <c r="J77" i="41"/>
  <c r="K77" i="41" s="1"/>
  <c r="Q77" i="41"/>
  <c r="R77" i="41"/>
  <c r="S77" i="41"/>
  <c r="T77" i="41"/>
  <c r="J78" i="41"/>
  <c r="K78" i="41" s="1"/>
  <c r="Q78" i="41"/>
  <c r="R78" i="41"/>
  <c r="S78" i="41"/>
  <c r="T78" i="41"/>
  <c r="J79" i="41"/>
  <c r="K79" i="41" s="1"/>
  <c r="Q79" i="41"/>
  <c r="R79" i="41"/>
  <c r="S79" i="41"/>
  <c r="T79" i="41"/>
  <c r="J80" i="41"/>
  <c r="K80" i="41" s="1"/>
  <c r="Q80" i="41"/>
  <c r="R80" i="41"/>
  <c r="S80" i="41"/>
  <c r="T80" i="41"/>
  <c r="J81" i="41"/>
  <c r="K81" i="41" s="1"/>
  <c r="Q81" i="41"/>
  <c r="R81" i="41"/>
  <c r="S81" i="41"/>
  <c r="T81" i="41"/>
  <c r="J82" i="41"/>
  <c r="K82" i="41" s="1"/>
  <c r="Q82" i="41"/>
  <c r="R82" i="41"/>
  <c r="S82" i="41"/>
  <c r="T82" i="41"/>
  <c r="J83" i="41"/>
  <c r="K83" i="41" s="1"/>
  <c r="Q83" i="41"/>
  <c r="R83" i="41"/>
  <c r="S83" i="41"/>
  <c r="T83" i="41"/>
  <c r="J84" i="41"/>
  <c r="K84" i="41" s="1"/>
  <c r="Q84" i="41"/>
  <c r="R84" i="41"/>
  <c r="S84" i="41"/>
  <c r="T84" i="41"/>
  <c r="J85" i="41"/>
  <c r="K85" i="41" s="1"/>
  <c r="Q85" i="41"/>
  <c r="R85" i="41"/>
  <c r="S85" i="41"/>
  <c r="T85" i="41"/>
  <c r="J86" i="41"/>
  <c r="K86" i="41" s="1"/>
  <c r="Q86" i="41"/>
  <c r="R86" i="41"/>
  <c r="S86" i="41"/>
  <c r="T86" i="41"/>
  <c r="J87" i="41"/>
  <c r="K87" i="41" s="1"/>
  <c r="Q87" i="41"/>
  <c r="R87" i="41"/>
  <c r="S87" i="41"/>
  <c r="T87" i="41"/>
  <c r="J88" i="41"/>
  <c r="K88" i="41" s="1"/>
  <c r="Q88" i="41"/>
  <c r="R88" i="41"/>
  <c r="S88" i="41"/>
  <c r="T88" i="41"/>
  <c r="J89" i="41"/>
  <c r="K89" i="41" s="1"/>
  <c r="Q89" i="41"/>
  <c r="R89" i="41"/>
  <c r="S89" i="41"/>
  <c r="T89" i="41"/>
  <c r="J90" i="41"/>
  <c r="K90" i="41" s="1"/>
  <c r="Q90" i="41"/>
  <c r="R90" i="41"/>
  <c r="S90" i="41"/>
  <c r="T90" i="41"/>
  <c r="J91" i="41"/>
  <c r="K91" i="41" s="1"/>
  <c r="Q91" i="41"/>
  <c r="R91" i="41"/>
  <c r="S91" i="41"/>
  <c r="T91" i="41"/>
  <c r="J92" i="41"/>
  <c r="K92" i="41" s="1"/>
  <c r="Q92" i="41"/>
  <c r="R92" i="41"/>
  <c r="S92" i="41"/>
  <c r="T92" i="41"/>
  <c r="J93" i="41"/>
  <c r="K93" i="41" s="1"/>
  <c r="Q93" i="41"/>
  <c r="R93" i="41"/>
  <c r="S93" i="41"/>
  <c r="T93" i="41"/>
  <c r="J94" i="41"/>
  <c r="K94" i="41" s="1"/>
  <c r="Q94" i="41"/>
  <c r="R94" i="41"/>
  <c r="S94" i="41"/>
  <c r="T94" i="41"/>
  <c r="J95" i="41"/>
  <c r="K95" i="41" s="1"/>
  <c r="Q95" i="41"/>
  <c r="R95" i="41"/>
  <c r="S95" i="41"/>
  <c r="T95" i="41"/>
  <c r="J96" i="41"/>
  <c r="K96" i="41" s="1"/>
  <c r="Q96" i="41"/>
  <c r="R96" i="41"/>
  <c r="S96" i="41"/>
  <c r="T96" i="41"/>
  <c r="J97" i="41"/>
  <c r="K97" i="41" s="1"/>
  <c r="Q97" i="41"/>
  <c r="R97" i="41"/>
  <c r="S97" i="41"/>
  <c r="T97" i="41"/>
  <c r="J98" i="41"/>
  <c r="K98" i="41" s="1"/>
  <c r="Q98" i="41"/>
  <c r="R98" i="41"/>
  <c r="S98" i="41"/>
  <c r="T98" i="41"/>
  <c r="J99" i="41"/>
  <c r="K99" i="41" s="1"/>
  <c r="Q99" i="41"/>
  <c r="R99" i="41"/>
  <c r="S99" i="41"/>
  <c r="T99" i="41"/>
  <c r="J100" i="41"/>
  <c r="K100" i="41" s="1"/>
  <c r="Q100" i="41"/>
  <c r="R100" i="41"/>
  <c r="S100" i="41"/>
  <c r="T100" i="41"/>
  <c r="J101" i="41"/>
  <c r="K101" i="41" s="1"/>
  <c r="Q101" i="41"/>
  <c r="R101" i="41"/>
  <c r="S101" i="41"/>
  <c r="T101" i="41"/>
  <c r="J102" i="41"/>
  <c r="K102" i="41"/>
  <c r="Q102" i="41"/>
  <c r="R102" i="41"/>
  <c r="S102" i="41"/>
  <c r="T102" i="41"/>
  <c r="J103" i="41"/>
  <c r="K103" i="41" s="1"/>
  <c r="Q103" i="41"/>
  <c r="R103" i="41"/>
  <c r="S103" i="41"/>
  <c r="T103" i="41"/>
  <c r="J104" i="41"/>
  <c r="K104" i="41" s="1"/>
  <c r="Q104" i="41"/>
  <c r="R104" i="41"/>
  <c r="S104" i="41"/>
  <c r="T104" i="41"/>
  <c r="J105" i="41"/>
  <c r="K105" i="41" s="1"/>
  <c r="Q105" i="41"/>
  <c r="R105" i="41"/>
  <c r="S105" i="41"/>
  <c r="T105" i="41"/>
  <c r="J106" i="41"/>
  <c r="K106" i="41" s="1"/>
  <c r="Q106" i="41"/>
  <c r="R106" i="41"/>
  <c r="S106" i="41"/>
  <c r="T106" i="41"/>
  <c r="J107" i="41"/>
  <c r="K107" i="41" s="1"/>
  <c r="Q107" i="41"/>
  <c r="R107" i="41"/>
  <c r="S107" i="41"/>
  <c r="T107" i="41"/>
  <c r="J108" i="41"/>
  <c r="K108" i="41" s="1"/>
  <c r="Q108" i="41"/>
  <c r="R108" i="41"/>
  <c r="S108" i="41"/>
  <c r="T108" i="41"/>
  <c r="J109" i="41"/>
  <c r="K109" i="41" s="1"/>
  <c r="Q109" i="41"/>
  <c r="R109" i="41"/>
  <c r="S109" i="41"/>
  <c r="T109" i="41"/>
  <c r="J110" i="41"/>
  <c r="K110" i="41" s="1"/>
  <c r="Q110" i="41"/>
  <c r="R110" i="41"/>
  <c r="S110" i="41"/>
  <c r="T110" i="41"/>
  <c r="J111" i="41"/>
  <c r="K111" i="41" s="1"/>
  <c r="Q111" i="41"/>
  <c r="R111" i="41"/>
  <c r="S111" i="41"/>
  <c r="T111" i="41"/>
  <c r="J112" i="41"/>
  <c r="K112" i="41" s="1"/>
  <c r="Q112" i="41"/>
  <c r="R112" i="41"/>
  <c r="S112" i="41"/>
  <c r="T112" i="41"/>
  <c r="J113" i="41"/>
  <c r="K113" i="41" s="1"/>
  <c r="Q113" i="41"/>
  <c r="R113" i="41"/>
  <c r="S113" i="41"/>
  <c r="T113" i="41"/>
  <c r="J114" i="41"/>
  <c r="K114" i="41" s="1"/>
  <c r="Q114" i="41"/>
  <c r="R114" i="41"/>
  <c r="S114" i="41"/>
  <c r="T114" i="41"/>
  <c r="J115" i="41"/>
  <c r="K115" i="41" s="1"/>
  <c r="Q115" i="41"/>
  <c r="R115" i="41"/>
  <c r="S115" i="41"/>
  <c r="T115" i="41"/>
  <c r="J116" i="41"/>
  <c r="K116" i="41" s="1"/>
  <c r="Q116" i="41"/>
  <c r="R116" i="41"/>
  <c r="S116" i="41"/>
  <c r="T116" i="41"/>
  <c r="J117" i="41"/>
  <c r="K117" i="41" s="1"/>
  <c r="Q117" i="41"/>
  <c r="R117" i="41"/>
  <c r="S117" i="41"/>
  <c r="T117" i="41"/>
  <c r="J118" i="41"/>
  <c r="K118" i="41" s="1"/>
  <c r="Q118" i="41"/>
  <c r="R118" i="41"/>
  <c r="S118" i="41"/>
  <c r="T118" i="41"/>
  <c r="J119" i="41"/>
  <c r="K119" i="41" s="1"/>
  <c r="Q119" i="41"/>
  <c r="R119" i="41"/>
  <c r="S119" i="41"/>
  <c r="T119" i="41"/>
  <c r="J120" i="41"/>
  <c r="K120" i="41"/>
  <c r="Q120" i="41"/>
  <c r="R120" i="41"/>
  <c r="S120" i="41"/>
  <c r="T120" i="41"/>
  <c r="J121" i="41"/>
  <c r="K121" i="41" s="1"/>
  <c r="Q121" i="41"/>
  <c r="R121" i="41"/>
  <c r="S121" i="41"/>
  <c r="T121" i="41"/>
  <c r="J122" i="41"/>
  <c r="K122" i="41" s="1"/>
  <c r="Q122" i="41"/>
  <c r="R122" i="41"/>
  <c r="S122" i="41"/>
  <c r="T122" i="41"/>
  <c r="J123" i="41"/>
  <c r="K123" i="41" s="1"/>
  <c r="Q123" i="41"/>
  <c r="R123" i="41"/>
  <c r="S123" i="41"/>
  <c r="T123" i="41"/>
  <c r="J124" i="41"/>
  <c r="K124" i="41" s="1"/>
  <c r="Q124" i="41"/>
  <c r="R124" i="41"/>
  <c r="S124" i="41"/>
  <c r="T124" i="41"/>
  <c r="J125" i="41"/>
  <c r="K125" i="41" s="1"/>
  <c r="Q125" i="41"/>
  <c r="R125" i="41"/>
  <c r="S125" i="41"/>
  <c r="T125" i="41"/>
  <c r="J126" i="41"/>
  <c r="K126" i="41" s="1"/>
  <c r="Q126" i="41"/>
  <c r="R126" i="41"/>
  <c r="S126" i="41"/>
  <c r="T126" i="41"/>
  <c r="J127" i="41"/>
  <c r="K127" i="41" s="1"/>
  <c r="Q127" i="41"/>
  <c r="R127" i="41"/>
  <c r="S127" i="41"/>
  <c r="T127" i="41"/>
  <c r="J128" i="41"/>
  <c r="K128" i="41" s="1"/>
  <c r="Q128" i="41"/>
  <c r="R128" i="41"/>
  <c r="S128" i="41"/>
  <c r="T128" i="41"/>
  <c r="J129" i="41"/>
  <c r="K129" i="41" s="1"/>
  <c r="Q129" i="41"/>
  <c r="R129" i="41"/>
  <c r="S129" i="41"/>
  <c r="T129" i="41"/>
  <c r="J130" i="41"/>
  <c r="K130" i="41" s="1"/>
  <c r="Q130" i="41"/>
  <c r="R130" i="41"/>
  <c r="S130" i="41"/>
  <c r="T130" i="41"/>
  <c r="J131" i="41"/>
  <c r="K131" i="41" s="1"/>
  <c r="Q131" i="41"/>
  <c r="R131" i="41"/>
  <c r="S131" i="41"/>
  <c r="T131" i="41"/>
  <c r="J132" i="41"/>
  <c r="K132" i="41" s="1"/>
  <c r="Q132" i="41"/>
  <c r="R132" i="41"/>
  <c r="S132" i="41"/>
  <c r="T132" i="41"/>
  <c r="J133" i="41"/>
  <c r="K133" i="41" s="1"/>
  <c r="Q133" i="41"/>
  <c r="R133" i="41"/>
  <c r="S133" i="41"/>
  <c r="T133" i="41"/>
  <c r="J134" i="41"/>
  <c r="K134" i="41" s="1"/>
  <c r="Q134" i="41"/>
  <c r="R134" i="41"/>
  <c r="S134" i="41"/>
  <c r="T134" i="41"/>
  <c r="J135" i="41"/>
  <c r="K135" i="41" s="1"/>
  <c r="Q135" i="41"/>
  <c r="R135" i="41"/>
  <c r="S135" i="41"/>
  <c r="T135" i="41"/>
  <c r="J136" i="41"/>
  <c r="K136" i="41" s="1"/>
  <c r="Q136" i="41"/>
  <c r="R136" i="41"/>
  <c r="S136" i="41"/>
  <c r="T136" i="41"/>
  <c r="J137" i="41"/>
  <c r="K137" i="41" s="1"/>
  <c r="Q137" i="41"/>
  <c r="R137" i="41"/>
  <c r="S137" i="41"/>
  <c r="T137" i="41"/>
  <c r="J138" i="41"/>
  <c r="K138" i="41" s="1"/>
  <c r="Q138" i="41"/>
  <c r="R138" i="41"/>
  <c r="S138" i="41"/>
  <c r="T138" i="41"/>
  <c r="J139" i="41"/>
  <c r="K139" i="41" s="1"/>
  <c r="Q139" i="41"/>
  <c r="R139" i="41"/>
  <c r="S139" i="41"/>
  <c r="T139" i="41"/>
  <c r="J140" i="41"/>
  <c r="K140" i="41" s="1"/>
  <c r="Q140" i="41"/>
  <c r="R140" i="41"/>
  <c r="S140" i="41"/>
  <c r="T140" i="41"/>
  <c r="J141" i="41"/>
  <c r="K141" i="41" s="1"/>
  <c r="Q141" i="41"/>
  <c r="R141" i="41"/>
  <c r="S141" i="41"/>
  <c r="T141" i="41"/>
  <c r="J142" i="41"/>
  <c r="K142" i="41" s="1"/>
  <c r="Q142" i="41"/>
  <c r="R142" i="41"/>
  <c r="S142" i="41"/>
  <c r="T142" i="41"/>
  <c r="J143" i="41"/>
  <c r="K143" i="41" s="1"/>
  <c r="Q143" i="41"/>
  <c r="R143" i="41"/>
  <c r="S143" i="41"/>
  <c r="T143" i="41"/>
  <c r="J144" i="41"/>
  <c r="K144" i="41" s="1"/>
  <c r="Q144" i="41"/>
  <c r="R144" i="41"/>
  <c r="S144" i="41"/>
  <c r="T144" i="41"/>
  <c r="J145" i="41"/>
  <c r="K145" i="41" s="1"/>
  <c r="Q145" i="41"/>
  <c r="R145" i="41"/>
  <c r="S145" i="41"/>
  <c r="T145" i="41"/>
  <c r="J146" i="41"/>
  <c r="K146" i="41" s="1"/>
  <c r="Q146" i="41"/>
  <c r="R146" i="41"/>
  <c r="S146" i="41"/>
  <c r="T146" i="41"/>
  <c r="J147" i="41"/>
  <c r="K147" i="41" s="1"/>
  <c r="Q147" i="41"/>
  <c r="R147" i="41"/>
  <c r="S147" i="41"/>
  <c r="T147" i="41"/>
  <c r="J148" i="41"/>
  <c r="K148" i="41" s="1"/>
  <c r="Q148" i="41"/>
  <c r="R148" i="41"/>
  <c r="S148" i="41"/>
  <c r="T148" i="41"/>
  <c r="J149" i="41"/>
  <c r="K149" i="41" s="1"/>
  <c r="Q149" i="41"/>
  <c r="R149" i="41"/>
  <c r="S149" i="41"/>
  <c r="T149" i="41"/>
  <c r="J150" i="41"/>
  <c r="K150" i="41" s="1"/>
  <c r="Q150" i="41"/>
  <c r="R150" i="41"/>
  <c r="S150" i="41"/>
  <c r="T150" i="41"/>
  <c r="J151" i="41"/>
  <c r="K151" i="41" s="1"/>
  <c r="Q151" i="41"/>
  <c r="R151" i="41"/>
  <c r="S151" i="41"/>
  <c r="T151" i="41"/>
  <c r="J152" i="41"/>
  <c r="K152" i="41" s="1"/>
  <c r="Q152" i="41"/>
  <c r="R152" i="41"/>
  <c r="S152" i="41"/>
  <c r="T152" i="41"/>
  <c r="J153" i="41"/>
  <c r="K153" i="41" s="1"/>
  <c r="Q153" i="41"/>
  <c r="R153" i="41"/>
  <c r="S153" i="41"/>
  <c r="T153" i="41"/>
  <c r="J154" i="41"/>
  <c r="K154" i="41" s="1"/>
  <c r="Q154" i="41"/>
  <c r="R154" i="41"/>
  <c r="S154" i="41"/>
  <c r="T154" i="41"/>
  <c r="J155" i="41"/>
  <c r="K155" i="41" s="1"/>
  <c r="Q155" i="41"/>
  <c r="R155" i="41"/>
  <c r="S155" i="41"/>
  <c r="T155" i="41"/>
  <c r="J156" i="41"/>
  <c r="K156" i="41" s="1"/>
  <c r="Q156" i="41"/>
  <c r="R156" i="41"/>
  <c r="S156" i="41"/>
  <c r="T156" i="41"/>
  <c r="J157" i="41"/>
  <c r="K157" i="41" s="1"/>
  <c r="Q157" i="41"/>
  <c r="R157" i="41"/>
  <c r="S157" i="41"/>
  <c r="T157" i="41"/>
  <c r="J158" i="41"/>
  <c r="K158" i="41" s="1"/>
  <c r="Q158" i="41"/>
  <c r="R158" i="41"/>
  <c r="S158" i="41"/>
  <c r="T158" i="41"/>
  <c r="J159" i="41"/>
  <c r="K159" i="41" s="1"/>
  <c r="Q159" i="41"/>
  <c r="R159" i="41"/>
  <c r="S159" i="41"/>
  <c r="T159" i="41"/>
  <c r="J160" i="41"/>
  <c r="K160" i="41" s="1"/>
  <c r="Q160" i="41"/>
  <c r="R160" i="41"/>
  <c r="S160" i="41"/>
  <c r="T160" i="41"/>
  <c r="J161" i="41"/>
  <c r="K161" i="41" s="1"/>
  <c r="Q161" i="41"/>
  <c r="R161" i="41"/>
  <c r="S161" i="41"/>
  <c r="T161" i="41"/>
  <c r="J162" i="41"/>
  <c r="K162" i="41" s="1"/>
  <c r="Q162" i="41"/>
  <c r="R162" i="41"/>
  <c r="S162" i="41"/>
  <c r="T162" i="41"/>
  <c r="J163" i="41"/>
  <c r="K163" i="41" s="1"/>
  <c r="Q163" i="41"/>
  <c r="R163" i="41"/>
  <c r="S163" i="41"/>
  <c r="T163" i="41"/>
  <c r="J164" i="41"/>
  <c r="K164" i="41" s="1"/>
  <c r="Q164" i="41"/>
  <c r="R164" i="41"/>
  <c r="S164" i="41"/>
  <c r="T164" i="41"/>
  <c r="J165" i="41"/>
  <c r="K165" i="41" s="1"/>
  <c r="Q165" i="41"/>
  <c r="R165" i="41"/>
  <c r="S165" i="41"/>
  <c r="T165" i="41"/>
  <c r="J166" i="41"/>
  <c r="K166" i="41" s="1"/>
  <c r="Q166" i="41"/>
  <c r="R166" i="41"/>
  <c r="S166" i="41"/>
  <c r="T166" i="41"/>
  <c r="J167" i="41"/>
  <c r="K167" i="41" s="1"/>
  <c r="Q167" i="41"/>
  <c r="R167" i="41"/>
  <c r="S167" i="41"/>
  <c r="T167" i="41"/>
  <c r="J168" i="41"/>
  <c r="K168" i="41" s="1"/>
  <c r="Q168" i="41"/>
  <c r="R168" i="41"/>
  <c r="S168" i="41"/>
  <c r="T168" i="41"/>
  <c r="J169" i="41"/>
  <c r="K169" i="41" s="1"/>
  <c r="Q169" i="41"/>
  <c r="R169" i="41"/>
  <c r="S169" i="41"/>
  <c r="T169" i="41"/>
  <c r="J170" i="41"/>
  <c r="K170" i="41" s="1"/>
  <c r="Q170" i="41"/>
  <c r="R170" i="41"/>
  <c r="S170" i="41"/>
  <c r="T170" i="41"/>
  <c r="J171" i="41"/>
  <c r="K171" i="41" s="1"/>
  <c r="Q171" i="41"/>
  <c r="R171" i="41"/>
  <c r="S171" i="41"/>
  <c r="T171" i="41"/>
  <c r="J172" i="41"/>
  <c r="K172" i="41" s="1"/>
  <c r="Q172" i="41"/>
  <c r="R172" i="41"/>
  <c r="S172" i="41"/>
  <c r="T172" i="41"/>
  <c r="J173" i="41"/>
  <c r="K173" i="41" s="1"/>
  <c r="Q173" i="41"/>
  <c r="R173" i="41"/>
  <c r="S173" i="41"/>
  <c r="T173" i="41"/>
  <c r="J174" i="41"/>
  <c r="K174" i="41" s="1"/>
  <c r="Q174" i="41"/>
  <c r="R174" i="41"/>
  <c r="S174" i="41"/>
  <c r="T174" i="41"/>
  <c r="J175" i="41"/>
  <c r="K175" i="41" s="1"/>
  <c r="Q175" i="41"/>
  <c r="R175" i="41"/>
  <c r="S175" i="41"/>
  <c r="T175" i="41"/>
  <c r="J176" i="41"/>
  <c r="K176" i="41"/>
  <c r="Q176" i="41"/>
  <c r="R176" i="41"/>
  <c r="S176" i="41"/>
  <c r="T176" i="41"/>
  <c r="J177" i="41"/>
  <c r="K177" i="41" s="1"/>
  <c r="Q177" i="41"/>
  <c r="R177" i="41"/>
  <c r="S177" i="41"/>
  <c r="T177" i="41"/>
  <c r="J178" i="41"/>
  <c r="K178" i="41" s="1"/>
  <c r="Q178" i="41"/>
  <c r="R178" i="41"/>
  <c r="S178" i="41"/>
  <c r="T178" i="41"/>
  <c r="J179" i="41"/>
  <c r="K179" i="41" s="1"/>
  <c r="Q179" i="41"/>
  <c r="R179" i="41"/>
  <c r="S179" i="41"/>
  <c r="T179" i="41"/>
  <c r="J180" i="41"/>
  <c r="K180" i="41" s="1"/>
  <c r="Q180" i="41"/>
  <c r="R180" i="41"/>
  <c r="S180" i="41"/>
  <c r="T180" i="41"/>
  <c r="J181" i="41"/>
  <c r="K181" i="41" s="1"/>
  <c r="Q181" i="41"/>
  <c r="R181" i="41"/>
  <c r="S181" i="41"/>
  <c r="T181" i="41"/>
  <c r="J182" i="41"/>
  <c r="K182" i="41" s="1"/>
  <c r="Q182" i="41"/>
  <c r="R182" i="41"/>
  <c r="S182" i="41"/>
  <c r="T182" i="41"/>
  <c r="J183" i="41"/>
  <c r="K183" i="41" s="1"/>
  <c r="Q183" i="41"/>
  <c r="R183" i="41"/>
  <c r="S183" i="41"/>
  <c r="T183" i="41"/>
  <c r="J184" i="41"/>
  <c r="K184" i="41" s="1"/>
  <c r="Q184" i="41"/>
  <c r="R184" i="41"/>
  <c r="S184" i="41"/>
  <c r="T184" i="41"/>
  <c r="J185" i="41"/>
  <c r="K185" i="41" s="1"/>
  <c r="Q185" i="41"/>
  <c r="R185" i="41"/>
  <c r="S185" i="41"/>
  <c r="T185" i="41"/>
  <c r="J186" i="41"/>
  <c r="K186" i="41" s="1"/>
  <c r="Q186" i="41"/>
  <c r="R186" i="41"/>
  <c r="S186" i="41"/>
  <c r="T186" i="41"/>
  <c r="J187" i="41"/>
  <c r="K187" i="41" s="1"/>
  <c r="Q187" i="41"/>
  <c r="R187" i="41"/>
  <c r="S187" i="41"/>
  <c r="T187" i="41"/>
  <c r="J188" i="41"/>
  <c r="K188" i="41" s="1"/>
  <c r="Q188" i="41"/>
  <c r="R188" i="41"/>
  <c r="S188" i="41"/>
  <c r="T188" i="41"/>
  <c r="J189" i="41"/>
  <c r="K189" i="41" s="1"/>
  <c r="Q189" i="41"/>
  <c r="R189" i="41"/>
  <c r="S189" i="41"/>
  <c r="T189" i="41"/>
  <c r="J190" i="41"/>
  <c r="K190" i="41" s="1"/>
  <c r="Q190" i="41"/>
  <c r="R190" i="41"/>
  <c r="S190" i="41"/>
  <c r="T190" i="41"/>
  <c r="J191" i="41"/>
  <c r="K191" i="41" s="1"/>
  <c r="Q191" i="41"/>
  <c r="R191" i="41"/>
  <c r="S191" i="41"/>
  <c r="T191" i="41"/>
  <c r="J192" i="41"/>
  <c r="K192" i="41" s="1"/>
  <c r="Q192" i="41"/>
  <c r="R192" i="41"/>
  <c r="S192" i="41"/>
  <c r="T192" i="41"/>
  <c r="J193" i="41"/>
  <c r="K193" i="41" s="1"/>
  <c r="Q193" i="41"/>
  <c r="R193" i="41"/>
  <c r="S193" i="41"/>
  <c r="T193" i="41"/>
  <c r="J194" i="41"/>
  <c r="K194" i="41" s="1"/>
  <c r="Q194" i="41"/>
  <c r="R194" i="41"/>
  <c r="S194" i="41"/>
  <c r="T194" i="41"/>
  <c r="J195" i="41"/>
  <c r="K195" i="41" s="1"/>
  <c r="Q195" i="41"/>
  <c r="R195" i="41"/>
  <c r="S195" i="41"/>
  <c r="T195" i="41"/>
  <c r="J196" i="41"/>
  <c r="K196" i="41" s="1"/>
  <c r="Q196" i="41"/>
  <c r="R196" i="41"/>
  <c r="S196" i="41"/>
  <c r="T196" i="41"/>
  <c r="J197" i="41"/>
  <c r="K197" i="41" s="1"/>
  <c r="Q197" i="41"/>
  <c r="R197" i="41"/>
  <c r="S197" i="41"/>
  <c r="T197" i="41"/>
  <c r="J198" i="41"/>
  <c r="K198" i="41" s="1"/>
  <c r="Q198" i="41"/>
  <c r="R198" i="41"/>
  <c r="S198" i="41"/>
  <c r="T198" i="41"/>
  <c r="J199" i="41"/>
  <c r="K199" i="41" s="1"/>
  <c r="Q199" i="41"/>
  <c r="R199" i="41"/>
  <c r="S199" i="41"/>
  <c r="T199" i="41"/>
  <c r="J200" i="41"/>
  <c r="K200" i="41"/>
  <c r="Q200" i="41"/>
  <c r="R200" i="41"/>
  <c r="S200" i="41"/>
  <c r="T200" i="41"/>
  <c r="J201" i="41"/>
  <c r="K201" i="41" s="1"/>
  <c r="Q201" i="41"/>
  <c r="R201" i="41"/>
  <c r="S201" i="41"/>
  <c r="T201" i="41"/>
  <c r="J202" i="41"/>
  <c r="K202" i="41" s="1"/>
  <c r="Q202" i="41"/>
  <c r="R202" i="41"/>
  <c r="S202" i="41"/>
  <c r="T202" i="41"/>
  <c r="J203" i="41"/>
  <c r="K203" i="41" s="1"/>
  <c r="Q203" i="41"/>
  <c r="R203" i="41"/>
  <c r="S203" i="41"/>
  <c r="T203" i="41"/>
  <c r="J64" i="43"/>
  <c r="K64" i="43" s="1"/>
  <c r="Q64" i="43"/>
  <c r="R64" i="43"/>
  <c r="S64" i="43"/>
  <c r="T64" i="43"/>
  <c r="J65" i="43"/>
  <c r="K65" i="43" s="1"/>
  <c r="Q65" i="43"/>
  <c r="R65" i="43"/>
  <c r="S65" i="43"/>
  <c r="T65" i="43"/>
  <c r="J66" i="43"/>
  <c r="K66" i="43" s="1"/>
  <c r="Q66" i="43"/>
  <c r="R66" i="43"/>
  <c r="S66" i="43"/>
  <c r="T66" i="43"/>
  <c r="J67" i="43"/>
  <c r="K67" i="43"/>
  <c r="Q67" i="43"/>
  <c r="R67" i="43"/>
  <c r="S67" i="43"/>
  <c r="T67" i="43"/>
  <c r="J68" i="43"/>
  <c r="K68" i="43" s="1"/>
  <c r="Q68" i="43"/>
  <c r="R68" i="43"/>
  <c r="S68" i="43"/>
  <c r="T68" i="43"/>
  <c r="J69" i="43"/>
  <c r="K69" i="43" s="1"/>
  <c r="Q69" i="43"/>
  <c r="R69" i="43"/>
  <c r="S69" i="43"/>
  <c r="T69" i="43"/>
  <c r="J70" i="43"/>
  <c r="K70" i="43" s="1"/>
  <c r="Q70" i="43"/>
  <c r="R70" i="43"/>
  <c r="S70" i="43"/>
  <c r="T70" i="43"/>
  <c r="J71" i="43"/>
  <c r="K71" i="43" s="1"/>
  <c r="Q71" i="43"/>
  <c r="R71" i="43"/>
  <c r="S71" i="43"/>
  <c r="T71" i="43"/>
  <c r="J72" i="43"/>
  <c r="K72" i="43" s="1"/>
  <c r="Q72" i="43"/>
  <c r="R72" i="43"/>
  <c r="S72" i="43"/>
  <c r="T72" i="43"/>
  <c r="J73" i="43"/>
  <c r="K73" i="43" s="1"/>
  <c r="Q73" i="43"/>
  <c r="R73" i="43"/>
  <c r="S73" i="43"/>
  <c r="T73" i="43"/>
  <c r="J74" i="43"/>
  <c r="K74" i="43" s="1"/>
  <c r="Q74" i="43"/>
  <c r="R74" i="43"/>
  <c r="S74" i="43"/>
  <c r="T74" i="43"/>
  <c r="J75" i="43"/>
  <c r="K75" i="43" s="1"/>
  <c r="Q75" i="43"/>
  <c r="R75" i="43"/>
  <c r="S75" i="43"/>
  <c r="T75" i="43"/>
  <c r="J76" i="43"/>
  <c r="K76" i="43" s="1"/>
  <c r="Q76" i="43"/>
  <c r="R76" i="43"/>
  <c r="S76" i="43"/>
  <c r="T76" i="43"/>
  <c r="J77" i="43"/>
  <c r="K77" i="43" s="1"/>
  <c r="Q77" i="43"/>
  <c r="R77" i="43"/>
  <c r="S77" i="43"/>
  <c r="T77" i="43"/>
  <c r="J78" i="43"/>
  <c r="K78" i="43" s="1"/>
  <c r="Q78" i="43"/>
  <c r="R78" i="43"/>
  <c r="S78" i="43"/>
  <c r="T78" i="43"/>
  <c r="J79" i="43"/>
  <c r="K79" i="43" s="1"/>
  <c r="Q79" i="43"/>
  <c r="R79" i="43"/>
  <c r="S79" i="43"/>
  <c r="T79" i="43"/>
  <c r="J80" i="43"/>
  <c r="K80" i="43" s="1"/>
  <c r="Q80" i="43"/>
  <c r="R80" i="43"/>
  <c r="S80" i="43"/>
  <c r="T80" i="43"/>
  <c r="J81" i="43"/>
  <c r="K81" i="43" s="1"/>
  <c r="Q81" i="43"/>
  <c r="R81" i="43"/>
  <c r="S81" i="43"/>
  <c r="T81" i="43"/>
  <c r="J82" i="43"/>
  <c r="K82" i="43" s="1"/>
  <c r="Q82" i="43"/>
  <c r="R82" i="43"/>
  <c r="S82" i="43"/>
  <c r="T82" i="43"/>
  <c r="J83" i="43"/>
  <c r="K83" i="43"/>
  <c r="Q83" i="43"/>
  <c r="R83" i="43"/>
  <c r="S83" i="43"/>
  <c r="T83" i="43"/>
  <c r="J84" i="43"/>
  <c r="K84" i="43" s="1"/>
  <c r="Q84" i="43"/>
  <c r="R84" i="43"/>
  <c r="S84" i="43"/>
  <c r="T84" i="43"/>
  <c r="J85" i="43"/>
  <c r="K85" i="43" s="1"/>
  <c r="Q85" i="43"/>
  <c r="R85" i="43"/>
  <c r="S85" i="43"/>
  <c r="T85" i="43"/>
  <c r="J86" i="43"/>
  <c r="K86" i="43" s="1"/>
  <c r="Q86" i="43"/>
  <c r="R86" i="43"/>
  <c r="S86" i="43"/>
  <c r="T86" i="43"/>
  <c r="J87" i="43"/>
  <c r="K87" i="43" s="1"/>
  <c r="Q87" i="43"/>
  <c r="R87" i="43"/>
  <c r="S87" i="43"/>
  <c r="T87" i="43"/>
  <c r="J88" i="43"/>
  <c r="K88" i="43" s="1"/>
  <c r="Q88" i="43"/>
  <c r="R88" i="43"/>
  <c r="S88" i="43"/>
  <c r="T88" i="43"/>
  <c r="J89" i="43"/>
  <c r="K89" i="43" s="1"/>
  <c r="Q89" i="43"/>
  <c r="R89" i="43"/>
  <c r="S89" i="43"/>
  <c r="T89" i="43"/>
  <c r="J90" i="43"/>
  <c r="K90" i="43" s="1"/>
  <c r="Q90" i="43"/>
  <c r="R90" i="43"/>
  <c r="S90" i="43"/>
  <c r="T90" i="43"/>
  <c r="J91" i="43"/>
  <c r="K91" i="43" s="1"/>
  <c r="Q91" i="43"/>
  <c r="R91" i="43"/>
  <c r="S91" i="43"/>
  <c r="T91" i="43"/>
  <c r="J92" i="43"/>
  <c r="K92" i="43" s="1"/>
  <c r="Q92" i="43"/>
  <c r="R92" i="43"/>
  <c r="S92" i="43"/>
  <c r="T92" i="43"/>
  <c r="J93" i="43"/>
  <c r="K93" i="43"/>
  <c r="Q93" i="43"/>
  <c r="R93" i="43"/>
  <c r="S93" i="43"/>
  <c r="T93" i="43"/>
  <c r="J94" i="43"/>
  <c r="K94" i="43" s="1"/>
  <c r="Q94" i="43"/>
  <c r="R94" i="43"/>
  <c r="S94" i="43"/>
  <c r="T94" i="43"/>
  <c r="J95" i="43"/>
  <c r="K95" i="43" s="1"/>
  <c r="Q95" i="43"/>
  <c r="R95" i="43"/>
  <c r="S95" i="43"/>
  <c r="T95" i="43"/>
  <c r="J96" i="43"/>
  <c r="K96" i="43" s="1"/>
  <c r="Q96" i="43"/>
  <c r="R96" i="43"/>
  <c r="S96" i="43"/>
  <c r="T96" i="43"/>
  <c r="J97" i="43"/>
  <c r="K97" i="43" s="1"/>
  <c r="Q97" i="43"/>
  <c r="R97" i="43"/>
  <c r="S97" i="43"/>
  <c r="T97" i="43"/>
  <c r="J98" i="43"/>
  <c r="K98" i="43" s="1"/>
  <c r="Q98" i="43"/>
  <c r="R98" i="43"/>
  <c r="S98" i="43"/>
  <c r="T98" i="43"/>
  <c r="J99" i="43"/>
  <c r="K99" i="43" s="1"/>
  <c r="Q99" i="43"/>
  <c r="R99" i="43"/>
  <c r="S99" i="43"/>
  <c r="T99" i="43"/>
  <c r="J100" i="43"/>
  <c r="K100" i="43" s="1"/>
  <c r="Q100" i="43"/>
  <c r="R100" i="43"/>
  <c r="S100" i="43"/>
  <c r="T100" i="43"/>
  <c r="J101" i="43"/>
  <c r="K101" i="43" s="1"/>
  <c r="Q101" i="43"/>
  <c r="R101" i="43"/>
  <c r="S101" i="43"/>
  <c r="T101" i="43"/>
  <c r="J102" i="43"/>
  <c r="K102" i="43" s="1"/>
  <c r="Q102" i="43"/>
  <c r="R102" i="43"/>
  <c r="S102" i="43"/>
  <c r="T102" i="43"/>
  <c r="J103" i="43"/>
  <c r="K103" i="43" s="1"/>
  <c r="Q103" i="43"/>
  <c r="R103" i="43"/>
  <c r="S103" i="43"/>
  <c r="T103" i="43"/>
  <c r="J104" i="43"/>
  <c r="K104" i="43" s="1"/>
  <c r="Q104" i="43"/>
  <c r="R104" i="43"/>
  <c r="S104" i="43"/>
  <c r="T104" i="43"/>
  <c r="J105" i="43"/>
  <c r="K105" i="43"/>
  <c r="Q105" i="43"/>
  <c r="R105" i="43"/>
  <c r="S105" i="43"/>
  <c r="T105" i="43"/>
  <c r="J106" i="43"/>
  <c r="K106" i="43" s="1"/>
  <c r="Q106" i="43"/>
  <c r="R106" i="43"/>
  <c r="S106" i="43"/>
  <c r="T106" i="43"/>
  <c r="J107" i="43"/>
  <c r="K107" i="43" s="1"/>
  <c r="Q107" i="43"/>
  <c r="R107" i="43"/>
  <c r="S107" i="43"/>
  <c r="T107" i="43"/>
  <c r="J108" i="43"/>
  <c r="K108" i="43" s="1"/>
  <c r="Q108" i="43"/>
  <c r="R108" i="43"/>
  <c r="S108" i="43"/>
  <c r="T108" i="43"/>
  <c r="J109" i="43"/>
  <c r="K109" i="43" s="1"/>
  <c r="Q109" i="43"/>
  <c r="R109" i="43"/>
  <c r="S109" i="43"/>
  <c r="T109" i="43"/>
  <c r="J110" i="43"/>
  <c r="K110" i="43" s="1"/>
  <c r="Q110" i="43"/>
  <c r="R110" i="43"/>
  <c r="S110" i="43"/>
  <c r="T110" i="43"/>
  <c r="J111" i="43"/>
  <c r="K111" i="43" s="1"/>
  <c r="Q111" i="43"/>
  <c r="R111" i="43"/>
  <c r="S111" i="43"/>
  <c r="T111" i="43"/>
  <c r="J112" i="43"/>
  <c r="K112" i="43" s="1"/>
  <c r="Q112" i="43"/>
  <c r="R112" i="43"/>
  <c r="S112" i="43"/>
  <c r="T112" i="43"/>
  <c r="J113" i="43"/>
  <c r="K113" i="43" s="1"/>
  <c r="Q113" i="43"/>
  <c r="R113" i="43"/>
  <c r="S113" i="43"/>
  <c r="T113" i="43"/>
  <c r="J114" i="43"/>
  <c r="K114" i="43" s="1"/>
  <c r="Q114" i="43"/>
  <c r="R114" i="43"/>
  <c r="S114" i="43"/>
  <c r="T114" i="43"/>
  <c r="J115" i="43"/>
  <c r="K115" i="43"/>
  <c r="Q115" i="43"/>
  <c r="R115" i="43"/>
  <c r="S115" i="43"/>
  <c r="T115" i="43"/>
  <c r="J116" i="43"/>
  <c r="K116" i="43" s="1"/>
  <c r="Q116" i="43"/>
  <c r="R116" i="43"/>
  <c r="S116" i="43"/>
  <c r="T116" i="43"/>
  <c r="J117" i="43"/>
  <c r="K117" i="43" s="1"/>
  <c r="Q117" i="43"/>
  <c r="R117" i="43"/>
  <c r="S117" i="43"/>
  <c r="T117" i="43"/>
  <c r="J118" i="43"/>
  <c r="K118" i="43" s="1"/>
  <c r="Q118" i="43"/>
  <c r="R118" i="43"/>
  <c r="S118" i="43"/>
  <c r="T118" i="43"/>
  <c r="J119" i="43"/>
  <c r="K119" i="43" s="1"/>
  <c r="Q119" i="43"/>
  <c r="R119" i="43"/>
  <c r="S119" i="43"/>
  <c r="T119" i="43"/>
  <c r="J120" i="43"/>
  <c r="K120" i="43" s="1"/>
  <c r="Q120" i="43"/>
  <c r="R120" i="43"/>
  <c r="S120" i="43"/>
  <c r="T120" i="43"/>
  <c r="J121" i="43"/>
  <c r="K121" i="43" s="1"/>
  <c r="Q121" i="43"/>
  <c r="R121" i="43"/>
  <c r="S121" i="43"/>
  <c r="T121" i="43"/>
  <c r="J122" i="43"/>
  <c r="K122" i="43" s="1"/>
  <c r="Q122" i="43"/>
  <c r="R122" i="43"/>
  <c r="S122" i="43"/>
  <c r="T122" i="43"/>
  <c r="J123" i="43"/>
  <c r="K123" i="43" s="1"/>
  <c r="Q123" i="43"/>
  <c r="R123" i="43"/>
  <c r="S123" i="43"/>
  <c r="T123" i="43"/>
  <c r="J124" i="43"/>
  <c r="K124" i="43" s="1"/>
  <c r="Q124" i="43"/>
  <c r="R124" i="43"/>
  <c r="S124" i="43"/>
  <c r="T124" i="43"/>
  <c r="J125" i="43"/>
  <c r="K125" i="43"/>
  <c r="Q125" i="43"/>
  <c r="R125" i="43"/>
  <c r="S125" i="43"/>
  <c r="T125" i="43"/>
  <c r="J126" i="43"/>
  <c r="K126" i="43" s="1"/>
  <c r="Q126" i="43"/>
  <c r="R126" i="43"/>
  <c r="S126" i="43"/>
  <c r="T126" i="43"/>
  <c r="J127" i="43"/>
  <c r="K127" i="43" s="1"/>
  <c r="Q127" i="43"/>
  <c r="R127" i="43"/>
  <c r="S127" i="43"/>
  <c r="T127" i="43"/>
  <c r="J128" i="43"/>
  <c r="K128" i="43" s="1"/>
  <c r="Q128" i="43"/>
  <c r="R128" i="43"/>
  <c r="S128" i="43"/>
  <c r="T128" i="43"/>
  <c r="J129" i="43"/>
  <c r="K129" i="43" s="1"/>
  <c r="Q129" i="43"/>
  <c r="R129" i="43"/>
  <c r="S129" i="43"/>
  <c r="T129" i="43"/>
  <c r="J130" i="43"/>
  <c r="K130" i="43" s="1"/>
  <c r="Q130" i="43"/>
  <c r="R130" i="43"/>
  <c r="S130" i="43"/>
  <c r="T130" i="43"/>
  <c r="J131" i="43"/>
  <c r="K131" i="43" s="1"/>
  <c r="Q131" i="43"/>
  <c r="R131" i="43"/>
  <c r="S131" i="43"/>
  <c r="T131" i="43"/>
  <c r="J132" i="43"/>
  <c r="K132" i="43" s="1"/>
  <c r="Q132" i="43"/>
  <c r="R132" i="43"/>
  <c r="S132" i="43"/>
  <c r="T132" i="43"/>
  <c r="J133" i="43"/>
  <c r="K133" i="43" s="1"/>
  <c r="Q133" i="43"/>
  <c r="R133" i="43"/>
  <c r="S133" i="43"/>
  <c r="T133" i="43"/>
  <c r="J134" i="43"/>
  <c r="K134" i="43" s="1"/>
  <c r="Q134" i="43"/>
  <c r="R134" i="43"/>
  <c r="S134" i="43"/>
  <c r="T134" i="43"/>
  <c r="J135" i="43"/>
  <c r="K135" i="43" s="1"/>
  <c r="Q135" i="43"/>
  <c r="R135" i="43"/>
  <c r="S135" i="43"/>
  <c r="T135" i="43"/>
  <c r="J136" i="43"/>
  <c r="K136" i="43" s="1"/>
  <c r="Q136" i="43"/>
  <c r="R136" i="43"/>
  <c r="S136" i="43"/>
  <c r="T136" i="43"/>
  <c r="J137" i="43"/>
  <c r="K137" i="43"/>
  <c r="Q137" i="43"/>
  <c r="R137" i="43"/>
  <c r="S137" i="43"/>
  <c r="T137" i="43"/>
  <c r="J138" i="43"/>
  <c r="K138" i="43" s="1"/>
  <c r="Q138" i="43"/>
  <c r="R138" i="43"/>
  <c r="S138" i="43"/>
  <c r="T138" i="43"/>
  <c r="J139" i="43"/>
  <c r="K139" i="43" s="1"/>
  <c r="Q139" i="43"/>
  <c r="R139" i="43"/>
  <c r="S139" i="43"/>
  <c r="T139" i="43"/>
  <c r="J140" i="43"/>
  <c r="K140" i="43" s="1"/>
  <c r="Q140" i="43"/>
  <c r="R140" i="43"/>
  <c r="S140" i="43"/>
  <c r="T140" i="43"/>
  <c r="J141" i="43"/>
  <c r="K141" i="43" s="1"/>
  <c r="Q141" i="43"/>
  <c r="R141" i="43"/>
  <c r="S141" i="43"/>
  <c r="T141" i="43"/>
  <c r="J142" i="43"/>
  <c r="K142" i="43" s="1"/>
  <c r="Q142" i="43"/>
  <c r="R142" i="43"/>
  <c r="S142" i="43"/>
  <c r="T142" i="43"/>
  <c r="J143" i="43"/>
  <c r="K143" i="43" s="1"/>
  <c r="Q143" i="43"/>
  <c r="R143" i="43"/>
  <c r="S143" i="43"/>
  <c r="T143" i="43"/>
  <c r="J144" i="43"/>
  <c r="K144" i="43" s="1"/>
  <c r="Q144" i="43"/>
  <c r="R144" i="43"/>
  <c r="S144" i="43"/>
  <c r="T144" i="43"/>
  <c r="J145" i="43"/>
  <c r="K145" i="43" s="1"/>
  <c r="Q145" i="43"/>
  <c r="R145" i="43"/>
  <c r="S145" i="43"/>
  <c r="T145" i="43"/>
  <c r="J146" i="43"/>
  <c r="K146" i="43" s="1"/>
  <c r="Q146" i="43"/>
  <c r="R146" i="43"/>
  <c r="S146" i="43"/>
  <c r="T146" i="43"/>
  <c r="J147" i="43"/>
  <c r="K147" i="43"/>
  <c r="Q147" i="43"/>
  <c r="R147" i="43"/>
  <c r="S147" i="43"/>
  <c r="T147" i="43"/>
  <c r="J148" i="43"/>
  <c r="K148" i="43" s="1"/>
  <c r="Q148" i="43"/>
  <c r="R148" i="43"/>
  <c r="S148" i="43"/>
  <c r="T148" i="43"/>
  <c r="J149" i="43"/>
  <c r="K149" i="43" s="1"/>
  <c r="Q149" i="43"/>
  <c r="R149" i="43"/>
  <c r="S149" i="43"/>
  <c r="T149" i="43"/>
  <c r="J150" i="43"/>
  <c r="K150" i="43" s="1"/>
  <c r="Q150" i="43"/>
  <c r="R150" i="43"/>
  <c r="S150" i="43"/>
  <c r="T150" i="43"/>
  <c r="J151" i="43"/>
  <c r="K151" i="43" s="1"/>
  <c r="Q151" i="43"/>
  <c r="R151" i="43"/>
  <c r="S151" i="43"/>
  <c r="T151" i="43"/>
  <c r="J152" i="43"/>
  <c r="K152" i="43" s="1"/>
  <c r="Q152" i="43"/>
  <c r="R152" i="43"/>
  <c r="S152" i="43"/>
  <c r="T152" i="43"/>
  <c r="J153" i="43"/>
  <c r="K153" i="43" s="1"/>
  <c r="Q153" i="43"/>
  <c r="R153" i="43"/>
  <c r="S153" i="43"/>
  <c r="T153" i="43"/>
  <c r="J154" i="43"/>
  <c r="K154" i="43" s="1"/>
  <c r="Q154" i="43"/>
  <c r="R154" i="43"/>
  <c r="S154" i="43"/>
  <c r="T154" i="43"/>
  <c r="J155" i="43"/>
  <c r="K155" i="43" s="1"/>
  <c r="Q155" i="43"/>
  <c r="R155" i="43"/>
  <c r="S155" i="43"/>
  <c r="T155" i="43"/>
  <c r="J156" i="43"/>
  <c r="K156" i="43" s="1"/>
  <c r="Q156" i="43"/>
  <c r="R156" i="43"/>
  <c r="S156" i="43"/>
  <c r="T156" i="43"/>
  <c r="J157" i="43"/>
  <c r="K157" i="43"/>
  <c r="Q157" i="43"/>
  <c r="R157" i="43"/>
  <c r="S157" i="43"/>
  <c r="T157" i="43"/>
  <c r="J158" i="43"/>
  <c r="K158" i="43" s="1"/>
  <c r="Q158" i="43"/>
  <c r="R158" i="43"/>
  <c r="S158" i="43"/>
  <c r="T158" i="43"/>
  <c r="J159" i="43"/>
  <c r="K159" i="43" s="1"/>
  <c r="Q159" i="43"/>
  <c r="R159" i="43"/>
  <c r="S159" i="43"/>
  <c r="T159" i="43"/>
  <c r="J160" i="43"/>
  <c r="K160" i="43" s="1"/>
  <c r="Q160" i="43"/>
  <c r="R160" i="43"/>
  <c r="S160" i="43"/>
  <c r="T160" i="43"/>
  <c r="J161" i="43"/>
  <c r="K161" i="43" s="1"/>
  <c r="Q161" i="43"/>
  <c r="R161" i="43"/>
  <c r="S161" i="43"/>
  <c r="T161" i="43"/>
  <c r="J162" i="43"/>
  <c r="K162" i="43" s="1"/>
  <c r="Q162" i="43"/>
  <c r="R162" i="43"/>
  <c r="S162" i="43"/>
  <c r="T162" i="43"/>
  <c r="J163" i="43"/>
  <c r="K163" i="43" s="1"/>
  <c r="Q163" i="43"/>
  <c r="R163" i="43"/>
  <c r="S163" i="43"/>
  <c r="T163" i="43"/>
  <c r="J164" i="43"/>
  <c r="K164" i="43" s="1"/>
  <c r="Q164" i="43"/>
  <c r="R164" i="43"/>
  <c r="S164" i="43"/>
  <c r="T164" i="43"/>
  <c r="J165" i="43"/>
  <c r="K165" i="43" s="1"/>
  <c r="Q165" i="43"/>
  <c r="R165" i="43"/>
  <c r="S165" i="43"/>
  <c r="T165" i="43"/>
  <c r="J166" i="43"/>
  <c r="K166" i="43" s="1"/>
  <c r="Q166" i="43"/>
  <c r="R166" i="43"/>
  <c r="S166" i="43"/>
  <c r="T166" i="43"/>
  <c r="J167" i="43"/>
  <c r="K167" i="43" s="1"/>
  <c r="Q167" i="43"/>
  <c r="R167" i="43"/>
  <c r="S167" i="43"/>
  <c r="T167" i="43"/>
  <c r="J168" i="43"/>
  <c r="K168" i="43" s="1"/>
  <c r="Q168" i="43"/>
  <c r="R168" i="43"/>
  <c r="S168" i="43"/>
  <c r="T168" i="43"/>
  <c r="J169" i="43"/>
  <c r="K169" i="43"/>
  <c r="Q169" i="43"/>
  <c r="R169" i="43"/>
  <c r="S169" i="43"/>
  <c r="T169" i="43"/>
  <c r="J170" i="43"/>
  <c r="K170" i="43" s="1"/>
  <c r="Q170" i="43"/>
  <c r="R170" i="43"/>
  <c r="S170" i="43"/>
  <c r="T170" i="43"/>
  <c r="J171" i="43"/>
  <c r="K171" i="43" s="1"/>
  <c r="Q171" i="43"/>
  <c r="R171" i="43"/>
  <c r="S171" i="43"/>
  <c r="T171" i="43"/>
  <c r="J172" i="43"/>
  <c r="K172" i="43" s="1"/>
  <c r="Q172" i="43"/>
  <c r="R172" i="43"/>
  <c r="S172" i="43"/>
  <c r="T172" i="43"/>
  <c r="J173" i="43"/>
  <c r="K173" i="43" s="1"/>
  <c r="Q173" i="43"/>
  <c r="R173" i="43"/>
  <c r="S173" i="43"/>
  <c r="T173" i="43"/>
  <c r="J174" i="43"/>
  <c r="K174" i="43" s="1"/>
  <c r="Q174" i="43"/>
  <c r="R174" i="43"/>
  <c r="S174" i="43"/>
  <c r="T174" i="43"/>
  <c r="J175" i="43"/>
  <c r="K175" i="43" s="1"/>
  <c r="Q175" i="43"/>
  <c r="R175" i="43"/>
  <c r="S175" i="43"/>
  <c r="T175" i="43"/>
  <c r="J176" i="43"/>
  <c r="K176" i="43" s="1"/>
  <c r="Q176" i="43"/>
  <c r="R176" i="43"/>
  <c r="S176" i="43"/>
  <c r="T176" i="43"/>
  <c r="J177" i="43"/>
  <c r="K177" i="43" s="1"/>
  <c r="Q177" i="43"/>
  <c r="R177" i="43"/>
  <c r="S177" i="43"/>
  <c r="T177" i="43"/>
  <c r="J178" i="43"/>
  <c r="K178" i="43" s="1"/>
  <c r="Q178" i="43"/>
  <c r="R178" i="43"/>
  <c r="S178" i="43"/>
  <c r="T178" i="43"/>
  <c r="J179" i="43"/>
  <c r="K179" i="43"/>
  <c r="Q179" i="43"/>
  <c r="R179" i="43"/>
  <c r="S179" i="43"/>
  <c r="T179" i="43"/>
  <c r="J180" i="43"/>
  <c r="K180" i="43" s="1"/>
  <c r="Q180" i="43"/>
  <c r="R180" i="43"/>
  <c r="S180" i="43"/>
  <c r="T180" i="43"/>
  <c r="J181" i="43"/>
  <c r="K181" i="43" s="1"/>
  <c r="Q181" i="43"/>
  <c r="R181" i="43"/>
  <c r="S181" i="43"/>
  <c r="T181" i="43"/>
  <c r="J182" i="43"/>
  <c r="K182" i="43" s="1"/>
  <c r="Q182" i="43"/>
  <c r="R182" i="43"/>
  <c r="S182" i="43"/>
  <c r="T182" i="43"/>
  <c r="J183" i="43"/>
  <c r="K183" i="43" s="1"/>
  <c r="Q183" i="43"/>
  <c r="R183" i="43"/>
  <c r="S183" i="43"/>
  <c r="T183" i="43"/>
  <c r="J184" i="43"/>
  <c r="K184" i="43" s="1"/>
  <c r="Q184" i="43"/>
  <c r="R184" i="43"/>
  <c r="S184" i="43"/>
  <c r="T184" i="43"/>
  <c r="J185" i="43"/>
  <c r="K185" i="43" s="1"/>
  <c r="Q185" i="43"/>
  <c r="R185" i="43"/>
  <c r="S185" i="43"/>
  <c r="T185" i="43"/>
  <c r="J186" i="43"/>
  <c r="K186" i="43" s="1"/>
  <c r="Q186" i="43"/>
  <c r="R186" i="43"/>
  <c r="S186" i="43"/>
  <c r="T186" i="43"/>
  <c r="J187" i="43"/>
  <c r="K187" i="43" s="1"/>
  <c r="Q187" i="43"/>
  <c r="R187" i="43"/>
  <c r="S187" i="43"/>
  <c r="T187" i="43"/>
  <c r="J188" i="43"/>
  <c r="K188" i="43" s="1"/>
  <c r="Q188" i="43"/>
  <c r="R188" i="43"/>
  <c r="S188" i="43"/>
  <c r="T188" i="43"/>
  <c r="J189" i="43"/>
  <c r="K189" i="43"/>
  <c r="Q189" i="43"/>
  <c r="R189" i="43"/>
  <c r="S189" i="43"/>
  <c r="T189" i="43"/>
  <c r="J190" i="43"/>
  <c r="K190" i="43" s="1"/>
  <c r="Q190" i="43"/>
  <c r="R190" i="43"/>
  <c r="S190" i="43"/>
  <c r="T190" i="43"/>
  <c r="J191" i="43"/>
  <c r="K191" i="43" s="1"/>
  <c r="Q191" i="43"/>
  <c r="R191" i="43"/>
  <c r="S191" i="43"/>
  <c r="T191" i="43"/>
  <c r="J192" i="43"/>
  <c r="K192" i="43" s="1"/>
  <c r="Q192" i="43"/>
  <c r="R192" i="43"/>
  <c r="S192" i="43"/>
  <c r="T192" i="43"/>
  <c r="J193" i="43"/>
  <c r="K193" i="43" s="1"/>
  <c r="Q193" i="43"/>
  <c r="R193" i="43"/>
  <c r="S193" i="43"/>
  <c r="T193" i="43"/>
  <c r="J194" i="43"/>
  <c r="K194" i="43" s="1"/>
  <c r="Q194" i="43"/>
  <c r="R194" i="43"/>
  <c r="S194" i="43"/>
  <c r="T194" i="43"/>
  <c r="J195" i="43"/>
  <c r="K195" i="43" s="1"/>
  <c r="Q195" i="43"/>
  <c r="R195" i="43"/>
  <c r="S195" i="43"/>
  <c r="T195" i="43"/>
  <c r="J196" i="43"/>
  <c r="K196" i="43" s="1"/>
  <c r="Q196" i="43"/>
  <c r="R196" i="43"/>
  <c r="S196" i="43"/>
  <c r="T196" i="43"/>
  <c r="J197" i="43"/>
  <c r="K197" i="43" s="1"/>
  <c r="Q197" i="43"/>
  <c r="R197" i="43"/>
  <c r="S197" i="43"/>
  <c r="T197" i="43"/>
  <c r="J198" i="43"/>
  <c r="K198" i="43" s="1"/>
  <c r="Q198" i="43"/>
  <c r="R198" i="43"/>
  <c r="S198" i="43"/>
  <c r="T198" i="43"/>
  <c r="J199" i="43"/>
  <c r="K199" i="43" s="1"/>
  <c r="Q199" i="43"/>
  <c r="R199" i="43"/>
  <c r="S199" i="43"/>
  <c r="T199" i="43"/>
  <c r="J200" i="43"/>
  <c r="K200" i="43" s="1"/>
  <c r="Q200" i="43"/>
  <c r="R200" i="43"/>
  <c r="S200" i="43"/>
  <c r="T200" i="43"/>
  <c r="J201" i="43"/>
  <c r="K201" i="43"/>
  <c r="Q201" i="43"/>
  <c r="R201" i="43"/>
  <c r="S201" i="43"/>
  <c r="T201" i="43"/>
  <c r="J202" i="43"/>
  <c r="K202" i="43" s="1"/>
  <c r="Q202" i="43"/>
  <c r="R202" i="43"/>
  <c r="S202" i="43"/>
  <c r="T202" i="43"/>
  <c r="J203" i="43"/>
  <c r="K203" i="43" s="1"/>
  <c r="Q203" i="43"/>
  <c r="R203" i="43"/>
  <c r="S203" i="43"/>
  <c r="T203" i="43"/>
  <c r="J64" i="40"/>
  <c r="K64" i="40" s="1"/>
  <c r="Q64" i="40"/>
  <c r="R64" i="40"/>
  <c r="S64" i="40"/>
  <c r="T64" i="40"/>
  <c r="J65" i="40"/>
  <c r="K65" i="40" s="1"/>
  <c r="Q65" i="40"/>
  <c r="R65" i="40"/>
  <c r="S65" i="40"/>
  <c r="T65" i="40"/>
  <c r="J66" i="40"/>
  <c r="K66" i="40"/>
  <c r="Q66" i="40"/>
  <c r="R66" i="40"/>
  <c r="S66" i="40"/>
  <c r="T66" i="40"/>
  <c r="J67" i="40"/>
  <c r="K67" i="40" s="1"/>
  <c r="Q67" i="40"/>
  <c r="R67" i="40"/>
  <c r="S67" i="40"/>
  <c r="T67" i="40"/>
  <c r="J68" i="40"/>
  <c r="K68" i="40" s="1"/>
  <c r="Q68" i="40"/>
  <c r="R68" i="40"/>
  <c r="S68" i="40"/>
  <c r="T68" i="40"/>
  <c r="J69" i="40"/>
  <c r="K69" i="40" s="1"/>
  <c r="Q69" i="40"/>
  <c r="R69" i="40"/>
  <c r="S69" i="40"/>
  <c r="T69" i="40"/>
  <c r="J70" i="40"/>
  <c r="K70" i="40" s="1"/>
  <c r="Q70" i="40"/>
  <c r="R70" i="40"/>
  <c r="S70" i="40"/>
  <c r="T70" i="40"/>
  <c r="J71" i="40"/>
  <c r="K71" i="40" s="1"/>
  <c r="Q71" i="40"/>
  <c r="R71" i="40"/>
  <c r="S71" i="40"/>
  <c r="T71" i="40"/>
  <c r="J72" i="40"/>
  <c r="K72" i="40" s="1"/>
  <c r="Q72" i="40"/>
  <c r="R72" i="40"/>
  <c r="S72" i="40"/>
  <c r="T72" i="40"/>
  <c r="J73" i="40"/>
  <c r="K73" i="40" s="1"/>
  <c r="Q73" i="40"/>
  <c r="R73" i="40"/>
  <c r="S73" i="40"/>
  <c r="T73" i="40"/>
  <c r="J74" i="40"/>
  <c r="K74" i="40" s="1"/>
  <c r="Q74" i="40"/>
  <c r="R74" i="40"/>
  <c r="S74" i="40"/>
  <c r="T74" i="40"/>
  <c r="J75" i="40"/>
  <c r="K75" i="40" s="1"/>
  <c r="Q75" i="40"/>
  <c r="R75" i="40"/>
  <c r="S75" i="40"/>
  <c r="T75" i="40"/>
  <c r="J76" i="40"/>
  <c r="K76" i="40"/>
  <c r="Q76" i="40"/>
  <c r="R76" i="40"/>
  <c r="S76" i="40"/>
  <c r="T76" i="40"/>
  <c r="J77" i="40"/>
  <c r="K77" i="40" s="1"/>
  <c r="Q77" i="40"/>
  <c r="R77" i="40"/>
  <c r="S77" i="40"/>
  <c r="T77" i="40"/>
  <c r="J78" i="40"/>
  <c r="K78" i="40" s="1"/>
  <c r="Q78" i="40"/>
  <c r="R78" i="40"/>
  <c r="S78" i="40"/>
  <c r="T78" i="40"/>
  <c r="J79" i="40"/>
  <c r="K79" i="40" s="1"/>
  <c r="Q79" i="40"/>
  <c r="R79" i="40"/>
  <c r="S79" i="40"/>
  <c r="T79" i="40"/>
  <c r="J80" i="40"/>
  <c r="K80" i="40" s="1"/>
  <c r="Q80" i="40"/>
  <c r="R80" i="40"/>
  <c r="S80" i="40"/>
  <c r="T80" i="40"/>
  <c r="J81" i="40"/>
  <c r="K81" i="40" s="1"/>
  <c r="Q81" i="40"/>
  <c r="R81" i="40"/>
  <c r="S81" i="40"/>
  <c r="T81" i="40"/>
  <c r="J82" i="40"/>
  <c r="K82" i="40" s="1"/>
  <c r="Q82" i="40"/>
  <c r="R82" i="40"/>
  <c r="S82" i="40"/>
  <c r="T82" i="40"/>
  <c r="J83" i="40"/>
  <c r="K83" i="40" s="1"/>
  <c r="Q83" i="40"/>
  <c r="R83" i="40"/>
  <c r="S83" i="40"/>
  <c r="T83" i="40"/>
  <c r="J84" i="40"/>
  <c r="K84" i="40" s="1"/>
  <c r="Q84" i="40"/>
  <c r="R84" i="40"/>
  <c r="S84" i="40"/>
  <c r="T84" i="40"/>
  <c r="J85" i="40"/>
  <c r="K85" i="40" s="1"/>
  <c r="Q85" i="40"/>
  <c r="R85" i="40"/>
  <c r="S85" i="40"/>
  <c r="T85" i="40"/>
  <c r="J86" i="40"/>
  <c r="K86" i="40" s="1"/>
  <c r="Q86" i="40"/>
  <c r="R86" i="40"/>
  <c r="S86" i="40"/>
  <c r="T86" i="40"/>
  <c r="J87" i="40"/>
  <c r="K87" i="40" s="1"/>
  <c r="Q87" i="40"/>
  <c r="R87" i="40"/>
  <c r="S87" i="40"/>
  <c r="T87" i="40"/>
  <c r="J88" i="40"/>
  <c r="K88" i="40"/>
  <c r="Q88" i="40"/>
  <c r="R88" i="40"/>
  <c r="S88" i="40"/>
  <c r="T88" i="40"/>
  <c r="J89" i="40"/>
  <c r="K89" i="40" s="1"/>
  <c r="Q89" i="40"/>
  <c r="R89" i="40"/>
  <c r="S89" i="40"/>
  <c r="T89" i="40"/>
  <c r="J90" i="40"/>
  <c r="K90" i="40" s="1"/>
  <c r="Q90" i="40"/>
  <c r="R90" i="40"/>
  <c r="S90" i="40"/>
  <c r="T90" i="40"/>
  <c r="J91" i="40"/>
  <c r="K91" i="40" s="1"/>
  <c r="Q91" i="40"/>
  <c r="R91" i="40"/>
  <c r="S91" i="40"/>
  <c r="T91" i="40"/>
  <c r="J92" i="40"/>
  <c r="K92" i="40" s="1"/>
  <c r="Q92" i="40"/>
  <c r="R92" i="40"/>
  <c r="S92" i="40"/>
  <c r="T92" i="40"/>
  <c r="J93" i="40"/>
  <c r="K93" i="40" s="1"/>
  <c r="Q93" i="40"/>
  <c r="R93" i="40"/>
  <c r="S93" i="40"/>
  <c r="T93" i="40"/>
  <c r="J94" i="40"/>
  <c r="K94" i="40" s="1"/>
  <c r="Q94" i="40"/>
  <c r="R94" i="40"/>
  <c r="S94" i="40"/>
  <c r="T94" i="40"/>
  <c r="J95" i="40"/>
  <c r="K95" i="40" s="1"/>
  <c r="Q95" i="40"/>
  <c r="R95" i="40"/>
  <c r="S95" i="40"/>
  <c r="T95" i="40"/>
  <c r="J96" i="40"/>
  <c r="K96" i="40" s="1"/>
  <c r="Q96" i="40"/>
  <c r="R96" i="40"/>
  <c r="S96" i="40"/>
  <c r="T96" i="40"/>
  <c r="J97" i="40"/>
  <c r="K97" i="40" s="1"/>
  <c r="Q97" i="40"/>
  <c r="R97" i="40"/>
  <c r="S97" i="40"/>
  <c r="T97" i="40"/>
  <c r="J98" i="40"/>
  <c r="K98" i="40" s="1"/>
  <c r="Q98" i="40"/>
  <c r="R98" i="40"/>
  <c r="S98" i="40"/>
  <c r="T98" i="40"/>
  <c r="J99" i="40"/>
  <c r="K99" i="40" s="1"/>
  <c r="Q99" i="40"/>
  <c r="R99" i="40"/>
  <c r="S99" i="40"/>
  <c r="T99" i="40"/>
  <c r="J100" i="40"/>
  <c r="K100" i="40" s="1"/>
  <c r="Q100" i="40"/>
  <c r="R100" i="40"/>
  <c r="S100" i="40"/>
  <c r="T100" i="40"/>
  <c r="J101" i="40"/>
  <c r="K101" i="40" s="1"/>
  <c r="Q101" i="40"/>
  <c r="R101" i="40"/>
  <c r="S101" i="40"/>
  <c r="T101" i="40"/>
  <c r="J102" i="40"/>
  <c r="K102" i="40" s="1"/>
  <c r="Q102" i="40"/>
  <c r="R102" i="40"/>
  <c r="S102" i="40"/>
  <c r="T102" i="40"/>
  <c r="J103" i="40"/>
  <c r="K103" i="40" s="1"/>
  <c r="Q103" i="40"/>
  <c r="R103" i="40"/>
  <c r="S103" i="40"/>
  <c r="T103" i="40"/>
  <c r="J104" i="40"/>
  <c r="K104" i="40" s="1"/>
  <c r="Q104" i="40"/>
  <c r="R104" i="40"/>
  <c r="S104" i="40"/>
  <c r="T104" i="40"/>
  <c r="J105" i="40"/>
  <c r="K105" i="40" s="1"/>
  <c r="Q105" i="40"/>
  <c r="R105" i="40"/>
  <c r="S105" i="40"/>
  <c r="T105" i="40"/>
  <c r="J106" i="40"/>
  <c r="K106" i="40" s="1"/>
  <c r="Q106" i="40"/>
  <c r="R106" i="40"/>
  <c r="S106" i="40"/>
  <c r="T106" i="40"/>
  <c r="J107" i="40"/>
  <c r="K107" i="40" s="1"/>
  <c r="Q107" i="40"/>
  <c r="R107" i="40"/>
  <c r="S107" i="40"/>
  <c r="T107" i="40"/>
  <c r="J108" i="40"/>
  <c r="K108" i="40" s="1"/>
  <c r="Q108" i="40"/>
  <c r="R108" i="40"/>
  <c r="S108" i="40"/>
  <c r="T108" i="40"/>
  <c r="J109" i="40"/>
  <c r="K109" i="40" s="1"/>
  <c r="Q109" i="40"/>
  <c r="R109" i="40"/>
  <c r="S109" i="40"/>
  <c r="T109" i="40"/>
  <c r="J110" i="40"/>
  <c r="K110" i="40" s="1"/>
  <c r="Q110" i="40"/>
  <c r="R110" i="40"/>
  <c r="S110" i="40"/>
  <c r="T110" i="40"/>
  <c r="J111" i="40"/>
  <c r="K111" i="40" s="1"/>
  <c r="Q111" i="40"/>
  <c r="R111" i="40"/>
  <c r="S111" i="40"/>
  <c r="T111" i="40"/>
  <c r="J112" i="40"/>
  <c r="K112" i="40"/>
  <c r="Q112" i="40"/>
  <c r="R112" i="40"/>
  <c r="S112" i="40"/>
  <c r="T112" i="40"/>
  <c r="J113" i="40"/>
  <c r="K113" i="40" s="1"/>
  <c r="Q113" i="40"/>
  <c r="R113" i="40"/>
  <c r="S113" i="40"/>
  <c r="T113" i="40"/>
  <c r="J114" i="40"/>
  <c r="K114" i="40" s="1"/>
  <c r="Q114" i="40"/>
  <c r="R114" i="40"/>
  <c r="S114" i="40"/>
  <c r="T114" i="40"/>
  <c r="J115" i="40"/>
  <c r="K115" i="40" s="1"/>
  <c r="Q115" i="40"/>
  <c r="R115" i="40"/>
  <c r="S115" i="40"/>
  <c r="T115" i="40"/>
  <c r="J116" i="40"/>
  <c r="K116" i="40" s="1"/>
  <c r="Q116" i="40"/>
  <c r="R116" i="40"/>
  <c r="S116" i="40"/>
  <c r="T116" i="40"/>
  <c r="J117" i="40"/>
  <c r="K117" i="40" s="1"/>
  <c r="Q117" i="40"/>
  <c r="R117" i="40"/>
  <c r="S117" i="40"/>
  <c r="T117" i="40"/>
  <c r="J118" i="40"/>
  <c r="K118" i="40" s="1"/>
  <c r="Q118" i="40"/>
  <c r="R118" i="40"/>
  <c r="S118" i="40"/>
  <c r="T118" i="40"/>
  <c r="J119" i="40"/>
  <c r="K119" i="40" s="1"/>
  <c r="Q119" i="40"/>
  <c r="R119" i="40"/>
  <c r="S119" i="40"/>
  <c r="T119" i="40"/>
  <c r="J120" i="40"/>
  <c r="K120" i="40" s="1"/>
  <c r="Q120" i="40"/>
  <c r="R120" i="40"/>
  <c r="S120" i="40"/>
  <c r="T120" i="40"/>
  <c r="J121" i="40"/>
  <c r="K121" i="40" s="1"/>
  <c r="Q121" i="40"/>
  <c r="R121" i="40"/>
  <c r="S121" i="40"/>
  <c r="T121" i="40"/>
  <c r="J122" i="40"/>
  <c r="K122" i="40" s="1"/>
  <c r="Q122" i="40"/>
  <c r="R122" i="40"/>
  <c r="S122" i="40"/>
  <c r="T122" i="40"/>
  <c r="J123" i="40"/>
  <c r="K123" i="40" s="1"/>
  <c r="Q123" i="40"/>
  <c r="R123" i="40"/>
  <c r="S123" i="40"/>
  <c r="T123" i="40"/>
  <c r="J124" i="40"/>
  <c r="K124" i="40" s="1"/>
  <c r="Q124" i="40"/>
  <c r="R124" i="40"/>
  <c r="S124" i="40"/>
  <c r="T124" i="40"/>
  <c r="J125" i="40"/>
  <c r="K125" i="40" s="1"/>
  <c r="Q125" i="40"/>
  <c r="R125" i="40"/>
  <c r="S125" i="40"/>
  <c r="T125" i="40"/>
  <c r="J126" i="40"/>
  <c r="K126" i="40" s="1"/>
  <c r="Q126" i="40"/>
  <c r="R126" i="40"/>
  <c r="S126" i="40"/>
  <c r="T126" i="40"/>
  <c r="J127" i="40"/>
  <c r="K127" i="40" s="1"/>
  <c r="Q127" i="40"/>
  <c r="R127" i="40"/>
  <c r="S127" i="40"/>
  <c r="T127" i="40"/>
  <c r="J128" i="40"/>
  <c r="K128" i="40"/>
  <c r="Q128" i="40"/>
  <c r="R128" i="40"/>
  <c r="S128" i="40"/>
  <c r="T128" i="40"/>
  <c r="J129" i="40"/>
  <c r="K129" i="40" s="1"/>
  <c r="Q129" i="40"/>
  <c r="R129" i="40"/>
  <c r="S129" i="40"/>
  <c r="T129" i="40"/>
  <c r="J130" i="40"/>
  <c r="K130" i="40" s="1"/>
  <c r="Q130" i="40"/>
  <c r="R130" i="40"/>
  <c r="S130" i="40"/>
  <c r="T130" i="40"/>
  <c r="J131" i="40"/>
  <c r="K131" i="40" s="1"/>
  <c r="Q131" i="40"/>
  <c r="R131" i="40"/>
  <c r="S131" i="40"/>
  <c r="T131" i="40"/>
  <c r="J132" i="40"/>
  <c r="K132" i="40" s="1"/>
  <c r="Q132" i="40"/>
  <c r="R132" i="40"/>
  <c r="S132" i="40"/>
  <c r="T132" i="40"/>
  <c r="J133" i="40"/>
  <c r="K133" i="40" s="1"/>
  <c r="Q133" i="40"/>
  <c r="R133" i="40"/>
  <c r="S133" i="40"/>
  <c r="T133" i="40"/>
  <c r="J134" i="40"/>
  <c r="K134" i="40" s="1"/>
  <c r="Q134" i="40"/>
  <c r="R134" i="40"/>
  <c r="S134" i="40"/>
  <c r="T134" i="40"/>
  <c r="J135" i="40"/>
  <c r="K135" i="40" s="1"/>
  <c r="Q135" i="40"/>
  <c r="R135" i="40"/>
  <c r="S135" i="40"/>
  <c r="T135" i="40"/>
  <c r="J136" i="40"/>
  <c r="K136" i="40" s="1"/>
  <c r="Q136" i="40"/>
  <c r="R136" i="40"/>
  <c r="S136" i="40"/>
  <c r="T136" i="40"/>
  <c r="J137" i="40"/>
  <c r="K137" i="40" s="1"/>
  <c r="Q137" i="40"/>
  <c r="R137" i="40"/>
  <c r="S137" i="40"/>
  <c r="T137" i="40"/>
  <c r="J138" i="40"/>
  <c r="K138" i="40" s="1"/>
  <c r="Q138" i="40"/>
  <c r="R138" i="40"/>
  <c r="S138" i="40"/>
  <c r="T138" i="40"/>
  <c r="J139" i="40"/>
  <c r="K139" i="40" s="1"/>
  <c r="Q139" i="40"/>
  <c r="R139" i="40"/>
  <c r="S139" i="40"/>
  <c r="T139" i="40"/>
  <c r="J140" i="40"/>
  <c r="K140" i="40" s="1"/>
  <c r="Q140" i="40"/>
  <c r="R140" i="40"/>
  <c r="S140" i="40"/>
  <c r="T140" i="40"/>
  <c r="J141" i="40"/>
  <c r="K141" i="40" s="1"/>
  <c r="Q141" i="40"/>
  <c r="R141" i="40"/>
  <c r="S141" i="40"/>
  <c r="T141" i="40"/>
  <c r="J142" i="40"/>
  <c r="K142" i="40" s="1"/>
  <c r="Q142" i="40"/>
  <c r="R142" i="40"/>
  <c r="S142" i="40"/>
  <c r="T142" i="40"/>
  <c r="J143" i="40"/>
  <c r="K143" i="40" s="1"/>
  <c r="Q143" i="40"/>
  <c r="R143" i="40"/>
  <c r="S143" i="40"/>
  <c r="T143" i="40"/>
  <c r="J144" i="40"/>
  <c r="K144" i="40" s="1"/>
  <c r="Q144" i="40"/>
  <c r="R144" i="40"/>
  <c r="S144" i="40"/>
  <c r="T144" i="40"/>
  <c r="J145" i="40"/>
  <c r="K145" i="40" s="1"/>
  <c r="Q145" i="40"/>
  <c r="R145" i="40"/>
  <c r="S145" i="40"/>
  <c r="T145" i="40"/>
  <c r="J146" i="40"/>
  <c r="K146" i="40"/>
  <c r="Q146" i="40"/>
  <c r="R146" i="40"/>
  <c r="S146" i="40"/>
  <c r="T146" i="40"/>
  <c r="J147" i="40"/>
  <c r="K147" i="40" s="1"/>
  <c r="Q147" i="40"/>
  <c r="R147" i="40"/>
  <c r="S147" i="40"/>
  <c r="T147" i="40"/>
  <c r="J148" i="40"/>
  <c r="K148" i="40" s="1"/>
  <c r="Q148" i="40"/>
  <c r="R148" i="40"/>
  <c r="S148" i="40"/>
  <c r="T148" i="40"/>
  <c r="J149" i="40"/>
  <c r="K149" i="40" s="1"/>
  <c r="Q149" i="40"/>
  <c r="R149" i="40"/>
  <c r="S149" i="40"/>
  <c r="T149" i="40"/>
  <c r="J150" i="40"/>
  <c r="K150" i="40" s="1"/>
  <c r="Q150" i="40"/>
  <c r="R150" i="40"/>
  <c r="S150" i="40"/>
  <c r="T150" i="40"/>
  <c r="J151" i="40"/>
  <c r="K151" i="40" s="1"/>
  <c r="Q151" i="40"/>
  <c r="R151" i="40"/>
  <c r="S151" i="40"/>
  <c r="T151" i="40"/>
  <c r="J152" i="40"/>
  <c r="K152" i="40" s="1"/>
  <c r="Q152" i="40"/>
  <c r="R152" i="40"/>
  <c r="S152" i="40"/>
  <c r="T152" i="40"/>
  <c r="J153" i="40"/>
  <c r="K153" i="40" s="1"/>
  <c r="Q153" i="40"/>
  <c r="R153" i="40"/>
  <c r="S153" i="40"/>
  <c r="T153" i="40"/>
  <c r="J154" i="40"/>
  <c r="K154" i="40" s="1"/>
  <c r="Q154" i="40"/>
  <c r="R154" i="40"/>
  <c r="S154" i="40"/>
  <c r="T154" i="40"/>
  <c r="J155" i="40"/>
  <c r="K155" i="40" s="1"/>
  <c r="Q155" i="40"/>
  <c r="R155" i="40"/>
  <c r="S155" i="40"/>
  <c r="T155" i="40"/>
  <c r="J156" i="40"/>
  <c r="K156" i="40"/>
  <c r="Q156" i="40"/>
  <c r="R156" i="40"/>
  <c r="S156" i="40"/>
  <c r="T156" i="40"/>
  <c r="J157" i="40"/>
  <c r="K157" i="40" s="1"/>
  <c r="Q157" i="40"/>
  <c r="R157" i="40"/>
  <c r="S157" i="40"/>
  <c r="T157" i="40"/>
  <c r="J158" i="40"/>
  <c r="K158" i="40" s="1"/>
  <c r="Q158" i="40"/>
  <c r="R158" i="40"/>
  <c r="S158" i="40"/>
  <c r="T158" i="40"/>
  <c r="J159" i="40"/>
  <c r="K159" i="40" s="1"/>
  <c r="Q159" i="40"/>
  <c r="R159" i="40"/>
  <c r="S159" i="40"/>
  <c r="T159" i="40"/>
  <c r="J160" i="40"/>
  <c r="K160" i="40" s="1"/>
  <c r="Q160" i="40"/>
  <c r="R160" i="40"/>
  <c r="S160" i="40"/>
  <c r="T160" i="40"/>
  <c r="J161" i="40"/>
  <c r="K161" i="40" s="1"/>
  <c r="Q161" i="40"/>
  <c r="R161" i="40"/>
  <c r="S161" i="40"/>
  <c r="T161" i="40"/>
  <c r="J162" i="40"/>
  <c r="K162" i="40" s="1"/>
  <c r="Q162" i="40"/>
  <c r="R162" i="40"/>
  <c r="S162" i="40"/>
  <c r="T162" i="40"/>
  <c r="J163" i="40"/>
  <c r="K163" i="40" s="1"/>
  <c r="Q163" i="40"/>
  <c r="R163" i="40"/>
  <c r="S163" i="40"/>
  <c r="T163" i="40"/>
  <c r="J164" i="40"/>
  <c r="K164" i="40" s="1"/>
  <c r="Q164" i="40"/>
  <c r="R164" i="40"/>
  <c r="S164" i="40"/>
  <c r="T164" i="40"/>
  <c r="J165" i="40"/>
  <c r="K165" i="40" s="1"/>
  <c r="Q165" i="40"/>
  <c r="R165" i="40"/>
  <c r="S165" i="40"/>
  <c r="T165" i="40"/>
  <c r="J166" i="40"/>
  <c r="K166" i="40" s="1"/>
  <c r="Q166" i="40"/>
  <c r="R166" i="40"/>
  <c r="S166" i="40"/>
  <c r="T166" i="40"/>
  <c r="J167" i="40"/>
  <c r="K167" i="40" s="1"/>
  <c r="Q167" i="40"/>
  <c r="R167" i="40"/>
  <c r="S167" i="40"/>
  <c r="T167" i="40"/>
  <c r="J168" i="40"/>
  <c r="K168" i="40" s="1"/>
  <c r="Q168" i="40"/>
  <c r="R168" i="40"/>
  <c r="S168" i="40"/>
  <c r="T168" i="40"/>
  <c r="J169" i="40"/>
  <c r="K169" i="40" s="1"/>
  <c r="Q169" i="40"/>
  <c r="R169" i="40"/>
  <c r="S169" i="40"/>
  <c r="T169" i="40"/>
  <c r="J170" i="40"/>
  <c r="K170" i="40"/>
  <c r="Q170" i="40"/>
  <c r="R170" i="40"/>
  <c r="S170" i="40"/>
  <c r="T170" i="40"/>
  <c r="J171" i="40"/>
  <c r="K171" i="40" s="1"/>
  <c r="Q171" i="40"/>
  <c r="R171" i="40"/>
  <c r="S171" i="40"/>
  <c r="T171" i="40"/>
  <c r="J172" i="40"/>
  <c r="K172" i="40" s="1"/>
  <c r="Q172" i="40"/>
  <c r="R172" i="40"/>
  <c r="S172" i="40"/>
  <c r="T172" i="40"/>
  <c r="J173" i="40"/>
  <c r="K173" i="40" s="1"/>
  <c r="Q173" i="40"/>
  <c r="R173" i="40"/>
  <c r="S173" i="40"/>
  <c r="T173" i="40"/>
  <c r="J174" i="40"/>
  <c r="K174" i="40" s="1"/>
  <c r="Q174" i="40"/>
  <c r="R174" i="40"/>
  <c r="S174" i="40"/>
  <c r="T174" i="40"/>
  <c r="J175" i="40"/>
  <c r="K175" i="40" s="1"/>
  <c r="Q175" i="40"/>
  <c r="R175" i="40"/>
  <c r="S175" i="40"/>
  <c r="T175" i="40"/>
  <c r="J176" i="40"/>
  <c r="K176" i="40" s="1"/>
  <c r="Q176" i="40"/>
  <c r="R176" i="40"/>
  <c r="S176" i="40"/>
  <c r="T176" i="40"/>
  <c r="J177" i="40"/>
  <c r="K177" i="40" s="1"/>
  <c r="Q177" i="40"/>
  <c r="R177" i="40"/>
  <c r="S177" i="40"/>
  <c r="T177" i="40"/>
  <c r="J178" i="40"/>
  <c r="K178" i="40" s="1"/>
  <c r="Q178" i="40"/>
  <c r="R178" i="40"/>
  <c r="S178" i="40"/>
  <c r="T178" i="40"/>
  <c r="J179" i="40"/>
  <c r="K179" i="40" s="1"/>
  <c r="Q179" i="40"/>
  <c r="R179" i="40"/>
  <c r="S179" i="40"/>
  <c r="T179" i="40"/>
  <c r="J180" i="40"/>
  <c r="K180" i="40"/>
  <c r="Q180" i="40"/>
  <c r="R180" i="40"/>
  <c r="S180" i="40"/>
  <c r="T180" i="40"/>
  <c r="J181" i="40"/>
  <c r="K181" i="40" s="1"/>
  <c r="Q181" i="40"/>
  <c r="R181" i="40"/>
  <c r="S181" i="40"/>
  <c r="T181" i="40"/>
  <c r="J182" i="40"/>
  <c r="K182" i="40" s="1"/>
  <c r="Q182" i="40"/>
  <c r="R182" i="40"/>
  <c r="S182" i="40"/>
  <c r="T182" i="40"/>
  <c r="J183" i="40"/>
  <c r="K183" i="40" s="1"/>
  <c r="Q183" i="40"/>
  <c r="R183" i="40"/>
  <c r="S183" i="40"/>
  <c r="T183" i="40"/>
  <c r="J184" i="40"/>
  <c r="K184" i="40" s="1"/>
  <c r="Q184" i="40"/>
  <c r="R184" i="40"/>
  <c r="S184" i="40"/>
  <c r="T184" i="40"/>
  <c r="J185" i="40"/>
  <c r="K185" i="40" s="1"/>
  <c r="Q185" i="40"/>
  <c r="R185" i="40"/>
  <c r="S185" i="40"/>
  <c r="T185" i="40"/>
  <c r="J186" i="40"/>
  <c r="K186" i="40" s="1"/>
  <c r="Q186" i="40"/>
  <c r="R186" i="40"/>
  <c r="S186" i="40"/>
  <c r="T186" i="40"/>
  <c r="J187" i="40"/>
  <c r="K187" i="40" s="1"/>
  <c r="Q187" i="40"/>
  <c r="R187" i="40"/>
  <c r="S187" i="40"/>
  <c r="T187" i="40"/>
  <c r="J188" i="40"/>
  <c r="K188" i="40" s="1"/>
  <c r="Q188" i="40"/>
  <c r="R188" i="40"/>
  <c r="S188" i="40"/>
  <c r="T188" i="40"/>
  <c r="J189" i="40"/>
  <c r="K189" i="40" s="1"/>
  <c r="Q189" i="40"/>
  <c r="R189" i="40"/>
  <c r="S189" i="40"/>
  <c r="T189" i="40"/>
  <c r="J190" i="40"/>
  <c r="K190" i="40" s="1"/>
  <c r="Q190" i="40"/>
  <c r="R190" i="40"/>
  <c r="S190" i="40"/>
  <c r="T190" i="40"/>
  <c r="J191" i="40"/>
  <c r="K191" i="40" s="1"/>
  <c r="Q191" i="40"/>
  <c r="R191" i="40"/>
  <c r="S191" i="40"/>
  <c r="T191" i="40"/>
  <c r="J192" i="40"/>
  <c r="K192" i="40"/>
  <c r="Q192" i="40"/>
  <c r="R192" i="40"/>
  <c r="S192" i="40"/>
  <c r="T192" i="40"/>
  <c r="J193" i="40"/>
  <c r="K193" i="40" s="1"/>
  <c r="Q193" i="40"/>
  <c r="R193" i="40"/>
  <c r="S193" i="40"/>
  <c r="T193" i="40"/>
  <c r="J194" i="40"/>
  <c r="K194" i="40" s="1"/>
  <c r="Q194" i="40"/>
  <c r="R194" i="40"/>
  <c r="S194" i="40"/>
  <c r="T194" i="40"/>
  <c r="J195" i="40"/>
  <c r="K195" i="40" s="1"/>
  <c r="Q195" i="40"/>
  <c r="R195" i="40"/>
  <c r="S195" i="40"/>
  <c r="T195" i="40"/>
  <c r="J196" i="40"/>
  <c r="K196" i="40" s="1"/>
  <c r="Q196" i="40"/>
  <c r="R196" i="40"/>
  <c r="S196" i="40"/>
  <c r="T196" i="40"/>
  <c r="J197" i="40"/>
  <c r="K197" i="40" s="1"/>
  <c r="Q197" i="40"/>
  <c r="R197" i="40"/>
  <c r="S197" i="40"/>
  <c r="T197" i="40"/>
  <c r="J198" i="40"/>
  <c r="K198" i="40" s="1"/>
  <c r="Q198" i="40"/>
  <c r="R198" i="40"/>
  <c r="S198" i="40"/>
  <c r="T198" i="40"/>
  <c r="J199" i="40"/>
  <c r="K199" i="40" s="1"/>
  <c r="Q199" i="40"/>
  <c r="R199" i="40"/>
  <c r="S199" i="40"/>
  <c r="T199" i="40"/>
  <c r="J200" i="40"/>
  <c r="K200" i="40" s="1"/>
  <c r="Q200" i="40"/>
  <c r="R200" i="40"/>
  <c r="S200" i="40"/>
  <c r="T200" i="40"/>
  <c r="J201" i="40"/>
  <c r="K201" i="40" s="1"/>
  <c r="Q201" i="40"/>
  <c r="R201" i="40"/>
  <c r="S201" i="40"/>
  <c r="T201" i="40"/>
  <c r="J202" i="40"/>
  <c r="K202" i="40" s="1"/>
  <c r="Q202" i="40"/>
  <c r="R202" i="40"/>
  <c r="S202" i="40"/>
  <c r="T202" i="40"/>
  <c r="J203" i="40"/>
  <c r="K203" i="40" s="1"/>
  <c r="Q203" i="40"/>
  <c r="R203" i="40"/>
  <c r="S203" i="40"/>
  <c r="T203" i="40"/>
  <c r="J64" i="32"/>
  <c r="K64" i="32" s="1"/>
  <c r="Q64" i="32"/>
  <c r="R64" i="32"/>
  <c r="S64" i="32"/>
  <c r="T64" i="32"/>
  <c r="J65" i="32"/>
  <c r="K65" i="32" s="1"/>
  <c r="Q65" i="32"/>
  <c r="R65" i="32"/>
  <c r="S65" i="32"/>
  <c r="T65" i="32"/>
  <c r="J66" i="32"/>
  <c r="K66" i="32" s="1"/>
  <c r="Q66" i="32"/>
  <c r="R66" i="32"/>
  <c r="S66" i="32"/>
  <c r="T66" i="32"/>
  <c r="J67" i="32"/>
  <c r="K67" i="32" s="1"/>
  <c r="Q67" i="32"/>
  <c r="R67" i="32"/>
  <c r="S67" i="32"/>
  <c r="T67" i="32"/>
  <c r="J68" i="32"/>
  <c r="K68" i="32" s="1"/>
  <c r="Q68" i="32"/>
  <c r="R68" i="32"/>
  <c r="S68" i="32"/>
  <c r="T68" i="32"/>
  <c r="J69" i="32"/>
  <c r="K69" i="32" s="1"/>
  <c r="Q69" i="32"/>
  <c r="R69" i="32"/>
  <c r="S69" i="32"/>
  <c r="T69" i="32"/>
  <c r="J70" i="32"/>
  <c r="K70" i="32" s="1"/>
  <c r="Q70" i="32"/>
  <c r="R70" i="32"/>
  <c r="S70" i="32"/>
  <c r="T70" i="32"/>
  <c r="J71" i="32"/>
  <c r="K71" i="32" s="1"/>
  <c r="Q71" i="32"/>
  <c r="R71" i="32"/>
  <c r="S71" i="32"/>
  <c r="T71" i="32"/>
  <c r="J72" i="32"/>
  <c r="K72" i="32" s="1"/>
  <c r="Q72" i="32"/>
  <c r="R72" i="32"/>
  <c r="S72" i="32"/>
  <c r="T72" i="32"/>
  <c r="J73" i="32"/>
  <c r="K73" i="32" s="1"/>
  <c r="Q73" i="32"/>
  <c r="R73" i="32"/>
  <c r="S73" i="32"/>
  <c r="T73" i="32"/>
  <c r="J74" i="32"/>
  <c r="K74" i="32" s="1"/>
  <c r="Q74" i="32"/>
  <c r="R74" i="32"/>
  <c r="S74" i="32"/>
  <c r="T74" i="32"/>
  <c r="J75" i="32"/>
  <c r="K75" i="32" s="1"/>
  <c r="Q75" i="32"/>
  <c r="R75" i="32"/>
  <c r="S75" i="32"/>
  <c r="T75" i="32"/>
  <c r="J76" i="32"/>
  <c r="K76" i="32" s="1"/>
  <c r="Q76" i="32"/>
  <c r="R76" i="32"/>
  <c r="S76" i="32"/>
  <c r="T76" i="32"/>
  <c r="J77" i="32"/>
  <c r="K77" i="32"/>
  <c r="Q77" i="32"/>
  <c r="R77" i="32"/>
  <c r="S77" i="32"/>
  <c r="T77" i="32"/>
  <c r="J78" i="32"/>
  <c r="K78" i="32" s="1"/>
  <c r="Q78" i="32"/>
  <c r="R78" i="32"/>
  <c r="S78" i="32"/>
  <c r="T78" i="32"/>
  <c r="J79" i="32"/>
  <c r="K79" i="32" s="1"/>
  <c r="Q79" i="32"/>
  <c r="R79" i="32"/>
  <c r="S79" i="32"/>
  <c r="T79" i="32"/>
  <c r="J80" i="32"/>
  <c r="K80" i="32" s="1"/>
  <c r="Q80" i="32"/>
  <c r="R80" i="32"/>
  <c r="S80" i="32"/>
  <c r="T80" i="32"/>
  <c r="J81" i="32"/>
  <c r="K81" i="32" s="1"/>
  <c r="Q81" i="32"/>
  <c r="R81" i="32"/>
  <c r="S81" i="32"/>
  <c r="T81" i="32"/>
  <c r="J82" i="32"/>
  <c r="K82" i="32" s="1"/>
  <c r="Q82" i="32"/>
  <c r="R82" i="32"/>
  <c r="S82" i="32"/>
  <c r="T82" i="32"/>
  <c r="J83" i="32"/>
  <c r="K83" i="32" s="1"/>
  <c r="Q83" i="32"/>
  <c r="R83" i="32"/>
  <c r="S83" i="32"/>
  <c r="T83" i="32"/>
  <c r="J84" i="32"/>
  <c r="K84" i="32" s="1"/>
  <c r="Q84" i="32"/>
  <c r="R84" i="32"/>
  <c r="S84" i="32"/>
  <c r="T84" i="32"/>
  <c r="J85" i="32"/>
  <c r="K85" i="32" s="1"/>
  <c r="Q85" i="32"/>
  <c r="R85" i="32"/>
  <c r="S85" i="32"/>
  <c r="T85" i="32"/>
  <c r="J86" i="32"/>
  <c r="K86" i="32" s="1"/>
  <c r="Q86" i="32"/>
  <c r="R86" i="32"/>
  <c r="S86" i="32"/>
  <c r="T86" i="32"/>
  <c r="J87" i="32"/>
  <c r="K87" i="32" s="1"/>
  <c r="Q87" i="32"/>
  <c r="R87" i="32"/>
  <c r="S87" i="32"/>
  <c r="T87" i="32"/>
  <c r="J88" i="32"/>
  <c r="K88" i="32" s="1"/>
  <c r="Q88" i="32"/>
  <c r="R88" i="32"/>
  <c r="S88" i="32"/>
  <c r="T88" i="32"/>
  <c r="J89" i="32"/>
  <c r="K89" i="32"/>
  <c r="Q89" i="32"/>
  <c r="R89" i="32"/>
  <c r="S89" i="32"/>
  <c r="T89" i="32"/>
  <c r="J90" i="32"/>
  <c r="K90" i="32" s="1"/>
  <c r="Q90" i="32"/>
  <c r="R90" i="32"/>
  <c r="S90" i="32"/>
  <c r="T90" i="32"/>
  <c r="J91" i="32"/>
  <c r="K91" i="32" s="1"/>
  <c r="Q91" i="32"/>
  <c r="R91" i="32"/>
  <c r="S91" i="32"/>
  <c r="T91" i="32"/>
  <c r="J92" i="32"/>
  <c r="K92" i="32" s="1"/>
  <c r="Q92" i="32"/>
  <c r="R92" i="32"/>
  <c r="S92" i="32"/>
  <c r="T92" i="32"/>
  <c r="J93" i="32"/>
  <c r="K93" i="32" s="1"/>
  <c r="Q93" i="32"/>
  <c r="R93" i="32"/>
  <c r="S93" i="32"/>
  <c r="T93" i="32"/>
  <c r="J94" i="32"/>
  <c r="K94" i="32" s="1"/>
  <c r="Q94" i="32"/>
  <c r="R94" i="32"/>
  <c r="S94" i="32"/>
  <c r="T94" i="32"/>
  <c r="J95" i="32"/>
  <c r="K95" i="32" s="1"/>
  <c r="Q95" i="32"/>
  <c r="R95" i="32"/>
  <c r="S95" i="32"/>
  <c r="T95" i="32"/>
  <c r="J96" i="32"/>
  <c r="K96" i="32" s="1"/>
  <c r="Q96" i="32"/>
  <c r="R96" i="32"/>
  <c r="S96" i="32"/>
  <c r="T96" i="32"/>
  <c r="J97" i="32"/>
  <c r="K97" i="32" s="1"/>
  <c r="Q97" i="32"/>
  <c r="R97" i="32"/>
  <c r="S97" i="32"/>
  <c r="T97" i="32"/>
  <c r="J98" i="32"/>
  <c r="K98" i="32" s="1"/>
  <c r="Q98" i="32"/>
  <c r="R98" i="32"/>
  <c r="S98" i="32"/>
  <c r="T98" i="32"/>
  <c r="J99" i="32"/>
  <c r="K99" i="32" s="1"/>
  <c r="Q99" i="32"/>
  <c r="R99" i="32"/>
  <c r="S99" i="32"/>
  <c r="T99" i="32"/>
  <c r="J100" i="32"/>
  <c r="K100" i="32" s="1"/>
  <c r="Q100" i="32"/>
  <c r="R100" i="32"/>
  <c r="S100" i="32"/>
  <c r="T100" i="32"/>
  <c r="J101" i="32"/>
  <c r="K101" i="32"/>
  <c r="Q101" i="32"/>
  <c r="R101" i="32"/>
  <c r="S101" i="32"/>
  <c r="T101" i="32"/>
  <c r="J102" i="32"/>
  <c r="K102" i="32" s="1"/>
  <c r="Q102" i="32"/>
  <c r="R102" i="32"/>
  <c r="S102" i="32"/>
  <c r="T102" i="32"/>
  <c r="J103" i="32"/>
  <c r="K103" i="32" s="1"/>
  <c r="Q103" i="32"/>
  <c r="R103" i="32"/>
  <c r="S103" i="32"/>
  <c r="T103" i="32"/>
  <c r="J104" i="32"/>
  <c r="K104" i="32" s="1"/>
  <c r="Q104" i="32"/>
  <c r="R104" i="32"/>
  <c r="S104" i="32"/>
  <c r="T104" i="32"/>
  <c r="J105" i="32"/>
  <c r="K105" i="32" s="1"/>
  <c r="Q105" i="32"/>
  <c r="R105" i="32"/>
  <c r="S105" i="32"/>
  <c r="T105" i="32"/>
  <c r="J106" i="32"/>
  <c r="K106" i="32" s="1"/>
  <c r="Q106" i="32"/>
  <c r="R106" i="32"/>
  <c r="S106" i="32"/>
  <c r="T106" i="32"/>
  <c r="J107" i="32"/>
  <c r="K107" i="32" s="1"/>
  <c r="Q107" i="32"/>
  <c r="R107" i="32"/>
  <c r="S107" i="32"/>
  <c r="T107" i="32"/>
  <c r="J108" i="32"/>
  <c r="K108" i="32" s="1"/>
  <c r="Q108" i="32"/>
  <c r="R108" i="32"/>
  <c r="S108" i="32"/>
  <c r="T108" i="32"/>
  <c r="J109" i="32"/>
  <c r="K109" i="32" s="1"/>
  <c r="Q109" i="32"/>
  <c r="R109" i="32"/>
  <c r="S109" i="32"/>
  <c r="T109" i="32"/>
  <c r="J110" i="32"/>
  <c r="K110" i="32" s="1"/>
  <c r="Q110" i="32"/>
  <c r="R110" i="32"/>
  <c r="S110" i="32"/>
  <c r="T110" i="32"/>
  <c r="J111" i="32"/>
  <c r="K111" i="32" s="1"/>
  <c r="Q111" i="32"/>
  <c r="R111" i="32"/>
  <c r="S111" i="32"/>
  <c r="T111" i="32"/>
  <c r="J112" i="32"/>
  <c r="K112" i="32" s="1"/>
  <c r="Q112" i="32"/>
  <c r="R112" i="32"/>
  <c r="S112" i="32"/>
  <c r="T112" i="32"/>
  <c r="J113" i="32"/>
  <c r="K113" i="32"/>
  <c r="Q113" i="32"/>
  <c r="R113" i="32"/>
  <c r="S113" i="32"/>
  <c r="T113" i="32"/>
  <c r="J114" i="32"/>
  <c r="K114" i="32" s="1"/>
  <c r="Q114" i="32"/>
  <c r="R114" i="32"/>
  <c r="S114" i="32"/>
  <c r="T114" i="32"/>
  <c r="J115" i="32"/>
  <c r="K115" i="32" s="1"/>
  <c r="Q115" i="32"/>
  <c r="R115" i="32"/>
  <c r="S115" i="32"/>
  <c r="T115" i="32"/>
  <c r="J116" i="32"/>
  <c r="K116" i="32" s="1"/>
  <c r="Q116" i="32"/>
  <c r="R116" i="32"/>
  <c r="S116" i="32"/>
  <c r="T116" i="32"/>
  <c r="J117" i="32"/>
  <c r="K117" i="32" s="1"/>
  <c r="Q117" i="32"/>
  <c r="R117" i="32"/>
  <c r="S117" i="32"/>
  <c r="T117" i="32"/>
  <c r="J118" i="32"/>
  <c r="K118" i="32" s="1"/>
  <c r="Q118" i="32"/>
  <c r="R118" i="32"/>
  <c r="S118" i="32"/>
  <c r="T118" i="32"/>
  <c r="J119" i="32"/>
  <c r="K119" i="32" s="1"/>
  <c r="Q119" i="32"/>
  <c r="R119" i="32"/>
  <c r="S119" i="32"/>
  <c r="T119" i="32"/>
  <c r="J120" i="32"/>
  <c r="K120" i="32" s="1"/>
  <c r="Q120" i="32"/>
  <c r="R120" i="32"/>
  <c r="S120" i="32"/>
  <c r="T120" i="32"/>
  <c r="J121" i="32"/>
  <c r="K121" i="32" s="1"/>
  <c r="Q121" i="32"/>
  <c r="R121" i="32"/>
  <c r="S121" i="32"/>
  <c r="T121" i="32"/>
  <c r="J122" i="32"/>
  <c r="K122" i="32" s="1"/>
  <c r="Q122" i="32"/>
  <c r="R122" i="32"/>
  <c r="S122" i="32"/>
  <c r="T122" i="32"/>
  <c r="J123" i="32"/>
  <c r="K123" i="32" s="1"/>
  <c r="Q123" i="32"/>
  <c r="R123" i="32"/>
  <c r="S123" i="32"/>
  <c r="T123" i="32"/>
  <c r="J124" i="32"/>
  <c r="K124" i="32" s="1"/>
  <c r="Q124" i="32"/>
  <c r="R124" i="32"/>
  <c r="S124" i="32"/>
  <c r="T124" i="32"/>
  <c r="J125" i="32"/>
  <c r="K125" i="32" s="1"/>
  <c r="Q125" i="32"/>
  <c r="R125" i="32"/>
  <c r="S125" i="32"/>
  <c r="T125" i="32"/>
  <c r="J126" i="32"/>
  <c r="K126" i="32" s="1"/>
  <c r="Q126" i="32"/>
  <c r="R126" i="32"/>
  <c r="S126" i="32"/>
  <c r="T126" i="32"/>
  <c r="J127" i="32"/>
  <c r="K127" i="32" s="1"/>
  <c r="Q127" i="32"/>
  <c r="R127" i="32"/>
  <c r="S127" i="32"/>
  <c r="T127" i="32"/>
  <c r="J128" i="32"/>
  <c r="K128" i="32" s="1"/>
  <c r="Q128" i="32"/>
  <c r="R128" i="32"/>
  <c r="S128" i="32"/>
  <c r="T128" i="32"/>
  <c r="J129" i="32"/>
  <c r="K129" i="32" s="1"/>
  <c r="Q129" i="32"/>
  <c r="R129" i="32"/>
  <c r="S129" i="32"/>
  <c r="T129" i="32"/>
  <c r="J130" i="32"/>
  <c r="K130" i="32" s="1"/>
  <c r="Q130" i="32"/>
  <c r="R130" i="32"/>
  <c r="S130" i="32"/>
  <c r="T130" i="32"/>
  <c r="J131" i="32"/>
  <c r="K131" i="32" s="1"/>
  <c r="Q131" i="32"/>
  <c r="R131" i="32"/>
  <c r="S131" i="32"/>
  <c r="T131" i="32"/>
  <c r="J132" i="32"/>
  <c r="K132" i="32" s="1"/>
  <c r="Q132" i="32"/>
  <c r="R132" i="32"/>
  <c r="S132" i="32"/>
  <c r="T132" i="32"/>
  <c r="J133" i="32"/>
  <c r="K133" i="32" s="1"/>
  <c r="Q133" i="32"/>
  <c r="R133" i="32"/>
  <c r="S133" i="32"/>
  <c r="T133" i="32"/>
  <c r="J134" i="32"/>
  <c r="K134" i="32" s="1"/>
  <c r="Q134" i="32"/>
  <c r="R134" i="32"/>
  <c r="S134" i="32"/>
  <c r="T134" i="32"/>
  <c r="J135" i="32"/>
  <c r="K135" i="32" s="1"/>
  <c r="Q135" i="32"/>
  <c r="R135" i="32"/>
  <c r="S135" i="32"/>
  <c r="T135" i="32"/>
  <c r="J136" i="32"/>
  <c r="K136" i="32" s="1"/>
  <c r="Q136" i="32"/>
  <c r="R136" i="32"/>
  <c r="S136" i="32"/>
  <c r="T136" i="32"/>
  <c r="J137" i="32"/>
  <c r="K137" i="32"/>
  <c r="Q137" i="32"/>
  <c r="R137" i="32"/>
  <c r="S137" i="32"/>
  <c r="T137" i="32"/>
  <c r="J138" i="32"/>
  <c r="K138" i="32" s="1"/>
  <c r="Q138" i="32"/>
  <c r="R138" i="32"/>
  <c r="S138" i="32"/>
  <c r="T138" i="32"/>
  <c r="J139" i="32"/>
  <c r="K139" i="32" s="1"/>
  <c r="Q139" i="32"/>
  <c r="R139" i="32"/>
  <c r="S139" i="32"/>
  <c r="T139" i="32"/>
  <c r="J140" i="32"/>
  <c r="K140" i="32" s="1"/>
  <c r="Q140" i="32"/>
  <c r="R140" i="32"/>
  <c r="S140" i="32"/>
  <c r="T140" i="32"/>
  <c r="J141" i="32"/>
  <c r="K141" i="32" s="1"/>
  <c r="Q141" i="32"/>
  <c r="R141" i="32"/>
  <c r="S141" i="32"/>
  <c r="T141" i="32"/>
  <c r="J142" i="32"/>
  <c r="K142" i="32" s="1"/>
  <c r="Q142" i="32"/>
  <c r="R142" i="32"/>
  <c r="S142" i="32"/>
  <c r="T142" i="32"/>
  <c r="J143" i="32"/>
  <c r="K143" i="32" s="1"/>
  <c r="Q143" i="32"/>
  <c r="R143" i="32"/>
  <c r="S143" i="32"/>
  <c r="T143" i="32"/>
  <c r="J144" i="32"/>
  <c r="K144" i="32" s="1"/>
  <c r="Q144" i="32"/>
  <c r="R144" i="32"/>
  <c r="S144" i="32"/>
  <c r="T144" i="32"/>
  <c r="J145" i="32"/>
  <c r="K145" i="32" s="1"/>
  <c r="Q145" i="32"/>
  <c r="R145" i="32"/>
  <c r="S145" i="32"/>
  <c r="T145" i="32"/>
  <c r="J146" i="32"/>
  <c r="K146" i="32" s="1"/>
  <c r="Q146" i="32"/>
  <c r="R146" i="32"/>
  <c r="S146" i="32"/>
  <c r="T146" i="32"/>
  <c r="J147" i="32"/>
  <c r="K147" i="32"/>
  <c r="Q147" i="32"/>
  <c r="R147" i="32"/>
  <c r="S147" i="32"/>
  <c r="T147" i="32"/>
  <c r="J148" i="32"/>
  <c r="K148" i="32" s="1"/>
  <c r="Q148" i="32"/>
  <c r="R148" i="32"/>
  <c r="S148" i="32"/>
  <c r="T148" i="32"/>
  <c r="J149" i="32"/>
  <c r="K149" i="32" s="1"/>
  <c r="Q149" i="32"/>
  <c r="R149" i="32"/>
  <c r="S149" i="32"/>
  <c r="T149" i="32"/>
  <c r="J150" i="32"/>
  <c r="K150" i="32" s="1"/>
  <c r="Q150" i="32"/>
  <c r="R150" i="32"/>
  <c r="S150" i="32"/>
  <c r="T150" i="32"/>
  <c r="J151" i="32"/>
  <c r="K151" i="32" s="1"/>
  <c r="Q151" i="32"/>
  <c r="R151" i="32"/>
  <c r="S151" i="32"/>
  <c r="T151" i="32"/>
  <c r="J152" i="32"/>
  <c r="K152" i="32" s="1"/>
  <c r="Q152" i="32"/>
  <c r="R152" i="32"/>
  <c r="S152" i="32"/>
  <c r="T152" i="32"/>
  <c r="J153" i="32"/>
  <c r="K153" i="32"/>
  <c r="Q153" i="32"/>
  <c r="R153" i="32"/>
  <c r="S153" i="32"/>
  <c r="T153" i="32"/>
  <c r="J154" i="32"/>
  <c r="K154" i="32" s="1"/>
  <c r="Q154" i="32"/>
  <c r="R154" i="32"/>
  <c r="S154" i="32"/>
  <c r="T154" i="32"/>
  <c r="J155" i="32"/>
  <c r="K155" i="32" s="1"/>
  <c r="Q155" i="32"/>
  <c r="R155" i="32"/>
  <c r="S155" i="32"/>
  <c r="T155" i="32"/>
  <c r="J156" i="32"/>
  <c r="K156" i="32" s="1"/>
  <c r="Q156" i="32"/>
  <c r="R156" i="32"/>
  <c r="S156" i="32"/>
  <c r="T156" i="32"/>
  <c r="J157" i="32"/>
  <c r="K157" i="32"/>
  <c r="Q157" i="32"/>
  <c r="R157" i="32"/>
  <c r="S157" i="32"/>
  <c r="T157" i="32"/>
  <c r="J158" i="32"/>
  <c r="K158" i="32" s="1"/>
  <c r="Q158" i="32"/>
  <c r="R158" i="32"/>
  <c r="S158" i="32"/>
  <c r="T158" i="32"/>
  <c r="J159" i="32"/>
  <c r="K159" i="32" s="1"/>
  <c r="Q159" i="32"/>
  <c r="R159" i="32"/>
  <c r="S159" i="32"/>
  <c r="T159" i="32"/>
  <c r="J160" i="32"/>
  <c r="K160" i="32" s="1"/>
  <c r="Q160" i="32"/>
  <c r="R160" i="32"/>
  <c r="S160" i="32"/>
  <c r="T160" i="32"/>
  <c r="J161" i="32"/>
  <c r="K161" i="32" s="1"/>
  <c r="Q161" i="32"/>
  <c r="R161" i="32"/>
  <c r="S161" i="32"/>
  <c r="T161" i="32"/>
  <c r="J162" i="32"/>
  <c r="K162" i="32" s="1"/>
  <c r="Q162" i="32"/>
  <c r="R162" i="32"/>
  <c r="S162" i="32"/>
  <c r="T162" i="32"/>
  <c r="J163" i="32"/>
  <c r="K163" i="32" s="1"/>
  <c r="Q163" i="32"/>
  <c r="R163" i="32"/>
  <c r="S163" i="32"/>
  <c r="T163" i="32"/>
  <c r="J164" i="32"/>
  <c r="K164" i="32" s="1"/>
  <c r="Q164" i="32"/>
  <c r="R164" i="32"/>
  <c r="S164" i="32"/>
  <c r="T164" i="32"/>
  <c r="J165" i="32"/>
  <c r="K165" i="32" s="1"/>
  <c r="Q165" i="32"/>
  <c r="R165" i="32"/>
  <c r="S165" i="32"/>
  <c r="T165" i="32"/>
  <c r="J166" i="32"/>
  <c r="K166" i="32" s="1"/>
  <c r="Q166" i="32"/>
  <c r="R166" i="32"/>
  <c r="S166" i="32"/>
  <c r="T166" i="32"/>
  <c r="J167" i="32"/>
  <c r="K167" i="32" s="1"/>
  <c r="Q167" i="32"/>
  <c r="R167" i="32"/>
  <c r="S167" i="32"/>
  <c r="T167" i="32"/>
  <c r="J168" i="32"/>
  <c r="K168" i="32" s="1"/>
  <c r="Q168" i="32"/>
  <c r="R168" i="32"/>
  <c r="S168" i="32"/>
  <c r="T168" i="32"/>
  <c r="J169" i="32"/>
  <c r="K169" i="32" s="1"/>
  <c r="Q169" i="32"/>
  <c r="R169" i="32"/>
  <c r="S169" i="32"/>
  <c r="T169" i="32"/>
  <c r="J170" i="32"/>
  <c r="K170" i="32" s="1"/>
  <c r="Q170" i="32"/>
  <c r="R170" i="32"/>
  <c r="S170" i="32"/>
  <c r="T170" i="32"/>
  <c r="J171" i="32"/>
  <c r="K171" i="32"/>
  <c r="Q171" i="32"/>
  <c r="R171" i="32"/>
  <c r="S171" i="32"/>
  <c r="T171" i="32"/>
  <c r="J172" i="32"/>
  <c r="K172" i="32" s="1"/>
  <c r="Q172" i="32"/>
  <c r="R172" i="32"/>
  <c r="S172" i="32"/>
  <c r="T172" i="32"/>
  <c r="J173" i="32"/>
  <c r="K173" i="32" s="1"/>
  <c r="Q173" i="32"/>
  <c r="R173" i="32"/>
  <c r="S173" i="32"/>
  <c r="T173" i="32"/>
  <c r="J174" i="32"/>
  <c r="K174" i="32" s="1"/>
  <c r="Q174" i="32"/>
  <c r="R174" i="32"/>
  <c r="S174" i="32"/>
  <c r="T174" i="32"/>
  <c r="J175" i="32"/>
  <c r="K175" i="32" s="1"/>
  <c r="Q175" i="32"/>
  <c r="R175" i="32"/>
  <c r="S175" i="32"/>
  <c r="T175" i="32"/>
  <c r="J176" i="32"/>
  <c r="K176" i="32" s="1"/>
  <c r="Q176" i="32"/>
  <c r="R176" i="32"/>
  <c r="S176" i="32"/>
  <c r="T176" i="32"/>
  <c r="J177" i="32"/>
  <c r="K177" i="32" s="1"/>
  <c r="Q177" i="32"/>
  <c r="R177" i="32"/>
  <c r="S177" i="32"/>
  <c r="T177" i="32"/>
  <c r="J178" i="32"/>
  <c r="K178" i="32" s="1"/>
  <c r="Q178" i="32"/>
  <c r="R178" i="32"/>
  <c r="S178" i="32"/>
  <c r="T178" i="32"/>
  <c r="J179" i="32"/>
  <c r="K179" i="32" s="1"/>
  <c r="Q179" i="32"/>
  <c r="R179" i="32"/>
  <c r="S179" i="32"/>
  <c r="T179" i="32"/>
  <c r="J180" i="32"/>
  <c r="K180" i="32" s="1"/>
  <c r="Q180" i="32"/>
  <c r="R180" i="32"/>
  <c r="S180" i="32"/>
  <c r="T180" i="32"/>
  <c r="J181" i="32"/>
  <c r="K181" i="32"/>
  <c r="Q181" i="32"/>
  <c r="R181" i="32"/>
  <c r="S181" i="32"/>
  <c r="T181" i="32"/>
  <c r="J182" i="32"/>
  <c r="K182" i="32" s="1"/>
  <c r="Q182" i="32"/>
  <c r="R182" i="32"/>
  <c r="S182" i="32"/>
  <c r="T182" i="32"/>
  <c r="J183" i="32"/>
  <c r="K183" i="32" s="1"/>
  <c r="Q183" i="32"/>
  <c r="R183" i="32"/>
  <c r="S183" i="32"/>
  <c r="T183" i="32"/>
  <c r="J184" i="32"/>
  <c r="K184" i="32" s="1"/>
  <c r="Q184" i="32"/>
  <c r="R184" i="32"/>
  <c r="S184" i="32"/>
  <c r="T184" i="32"/>
  <c r="J185" i="32"/>
  <c r="K185" i="32" s="1"/>
  <c r="Q185" i="32"/>
  <c r="R185" i="32"/>
  <c r="S185" i="32"/>
  <c r="T185" i="32"/>
  <c r="J186" i="32"/>
  <c r="K186" i="32" s="1"/>
  <c r="Q186" i="32"/>
  <c r="R186" i="32"/>
  <c r="S186" i="32"/>
  <c r="T186" i="32"/>
  <c r="J187" i="32"/>
  <c r="K187" i="32" s="1"/>
  <c r="Q187" i="32"/>
  <c r="R187" i="32"/>
  <c r="S187" i="32"/>
  <c r="T187" i="32"/>
  <c r="J188" i="32"/>
  <c r="K188" i="32" s="1"/>
  <c r="Q188" i="32"/>
  <c r="R188" i="32"/>
  <c r="S188" i="32"/>
  <c r="T188" i="32"/>
  <c r="J189" i="32"/>
  <c r="K189" i="32" s="1"/>
  <c r="Q189" i="32"/>
  <c r="R189" i="32"/>
  <c r="S189" i="32"/>
  <c r="T189" i="32"/>
  <c r="J190" i="32"/>
  <c r="K190" i="32" s="1"/>
  <c r="Q190" i="32"/>
  <c r="R190" i="32"/>
  <c r="S190" i="32"/>
  <c r="T190" i="32"/>
  <c r="J191" i="32"/>
  <c r="K191" i="32" s="1"/>
  <c r="Q191" i="32"/>
  <c r="R191" i="32"/>
  <c r="S191" i="32"/>
  <c r="T191" i="32"/>
  <c r="J192" i="32"/>
  <c r="K192" i="32" s="1"/>
  <c r="Q192" i="32"/>
  <c r="R192" i="32"/>
  <c r="S192" i="32"/>
  <c r="T192" i="32"/>
  <c r="J193" i="32"/>
  <c r="K193" i="32" s="1"/>
  <c r="Q193" i="32"/>
  <c r="R193" i="32"/>
  <c r="S193" i="32"/>
  <c r="T193" i="32"/>
  <c r="J194" i="32"/>
  <c r="K194" i="32" s="1"/>
  <c r="Q194" i="32"/>
  <c r="R194" i="32"/>
  <c r="S194" i="32"/>
  <c r="T194" i="32"/>
  <c r="J195" i="32"/>
  <c r="K195" i="32"/>
  <c r="Q195" i="32"/>
  <c r="R195" i="32"/>
  <c r="S195" i="32"/>
  <c r="T195" i="32"/>
  <c r="J196" i="32"/>
  <c r="K196" i="32" s="1"/>
  <c r="Q196" i="32"/>
  <c r="R196" i="32"/>
  <c r="S196" i="32"/>
  <c r="T196" i="32"/>
  <c r="J197" i="32"/>
  <c r="K197" i="32" s="1"/>
  <c r="Q197" i="32"/>
  <c r="R197" i="32"/>
  <c r="S197" i="32"/>
  <c r="T197" i="32"/>
  <c r="J198" i="32"/>
  <c r="K198" i="32" s="1"/>
  <c r="Q198" i="32"/>
  <c r="R198" i="32"/>
  <c r="S198" i="32"/>
  <c r="T198" i="32"/>
  <c r="J199" i="32"/>
  <c r="K199" i="32" s="1"/>
  <c r="Q199" i="32"/>
  <c r="R199" i="32"/>
  <c r="S199" i="32"/>
  <c r="T199" i="32"/>
  <c r="J200" i="32"/>
  <c r="K200" i="32" s="1"/>
  <c r="Q200" i="32"/>
  <c r="R200" i="32"/>
  <c r="S200" i="32"/>
  <c r="T200" i="32"/>
  <c r="J201" i="32"/>
  <c r="K201" i="32" s="1"/>
  <c r="Q201" i="32"/>
  <c r="R201" i="32"/>
  <c r="S201" i="32"/>
  <c r="T201" i="32"/>
  <c r="J202" i="32"/>
  <c r="K202" i="32" s="1"/>
  <c r="Q202" i="32"/>
  <c r="R202" i="32"/>
  <c r="S202" i="32"/>
  <c r="T202" i="32"/>
  <c r="J203" i="32"/>
  <c r="K203" i="32" s="1"/>
  <c r="Q203" i="32"/>
  <c r="R203" i="32"/>
  <c r="S203" i="32"/>
  <c r="T203" i="32"/>
  <c r="J64" i="38"/>
  <c r="K64" i="38" s="1"/>
  <c r="Q64" i="38"/>
  <c r="R64" i="38"/>
  <c r="S64" i="38"/>
  <c r="T64" i="38"/>
  <c r="J65" i="38"/>
  <c r="K65" i="38" s="1"/>
  <c r="Q65" i="38"/>
  <c r="R65" i="38"/>
  <c r="S65" i="38"/>
  <c r="T65" i="38"/>
  <c r="J66" i="38"/>
  <c r="K66" i="38" s="1"/>
  <c r="Q66" i="38"/>
  <c r="R66" i="38"/>
  <c r="S66" i="38"/>
  <c r="T66" i="38"/>
  <c r="J67" i="38"/>
  <c r="K67" i="38" s="1"/>
  <c r="Q67" i="38"/>
  <c r="R67" i="38"/>
  <c r="S67" i="38"/>
  <c r="T67" i="38"/>
  <c r="J68" i="38"/>
  <c r="K68" i="38" s="1"/>
  <c r="Q68" i="38"/>
  <c r="R68" i="38"/>
  <c r="S68" i="38"/>
  <c r="T68" i="38"/>
  <c r="J69" i="38"/>
  <c r="K69" i="38" s="1"/>
  <c r="Q69" i="38"/>
  <c r="R69" i="38"/>
  <c r="S69" i="38"/>
  <c r="T69" i="38"/>
  <c r="J70" i="38"/>
  <c r="K70" i="38" s="1"/>
  <c r="Q70" i="38"/>
  <c r="R70" i="38"/>
  <c r="S70" i="38"/>
  <c r="T70" i="38"/>
  <c r="J71" i="38"/>
  <c r="K71" i="38" s="1"/>
  <c r="Q71" i="38"/>
  <c r="R71" i="38"/>
  <c r="S71" i="38"/>
  <c r="T71" i="38"/>
  <c r="J72" i="38"/>
  <c r="K72" i="38" s="1"/>
  <c r="Q72" i="38"/>
  <c r="R72" i="38"/>
  <c r="S72" i="38"/>
  <c r="T72" i="38"/>
  <c r="J73" i="38"/>
  <c r="K73" i="38" s="1"/>
  <c r="Q73" i="38"/>
  <c r="R73" i="38"/>
  <c r="S73" i="38"/>
  <c r="T73" i="38"/>
  <c r="J74" i="38"/>
  <c r="K74" i="38" s="1"/>
  <c r="Q74" i="38"/>
  <c r="R74" i="38"/>
  <c r="S74" i="38"/>
  <c r="T74" i="38"/>
  <c r="J75" i="38"/>
  <c r="K75" i="38" s="1"/>
  <c r="Q75" i="38"/>
  <c r="R75" i="38"/>
  <c r="S75" i="38"/>
  <c r="T75" i="38"/>
  <c r="J76" i="38"/>
  <c r="K76" i="38" s="1"/>
  <c r="Q76" i="38"/>
  <c r="R76" i="38"/>
  <c r="S76" i="38"/>
  <c r="T76" i="38"/>
  <c r="J77" i="38"/>
  <c r="K77" i="38" s="1"/>
  <c r="Q77" i="38"/>
  <c r="R77" i="38"/>
  <c r="S77" i="38"/>
  <c r="T77" i="38"/>
  <c r="J78" i="38"/>
  <c r="K78" i="38"/>
  <c r="Q78" i="38"/>
  <c r="R78" i="38"/>
  <c r="S78" i="38"/>
  <c r="T78" i="38"/>
  <c r="J79" i="38"/>
  <c r="K79" i="38" s="1"/>
  <c r="Q79" i="38"/>
  <c r="R79" i="38"/>
  <c r="S79" i="38"/>
  <c r="T79" i="38"/>
  <c r="J80" i="38"/>
  <c r="K80" i="38" s="1"/>
  <c r="Q80" i="38"/>
  <c r="R80" i="38"/>
  <c r="S80" i="38"/>
  <c r="T80" i="38"/>
  <c r="J81" i="38"/>
  <c r="K81" i="38" s="1"/>
  <c r="Q81" i="38"/>
  <c r="R81" i="38"/>
  <c r="S81" i="38"/>
  <c r="T81" i="38"/>
  <c r="J82" i="38"/>
  <c r="K82" i="38" s="1"/>
  <c r="Q82" i="38"/>
  <c r="R82" i="38"/>
  <c r="S82" i="38"/>
  <c r="T82" i="38"/>
  <c r="J83" i="38"/>
  <c r="K83" i="38" s="1"/>
  <c r="Q83" i="38"/>
  <c r="R83" i="38"/>
  <c r="S83" i="38"/>
  <c r="T83" i="38"/>
  <c r="J84" i="38"/>
  <c r="K84" i="38" s="1"/>
  <c r="Q84" i="38"/>
  <c r="R84" i="38"/>
  <c r="S84" i="38"/>
  <c r="T84" i="38"/>
  <c r="J85" i="38"/>
  <c r="K85" i="38" s="1"/>
  <c r="Q85" i="38"/>
  <c r="R85" i="38"/>
  <c r="S85" i="38"/>
  <c r="T85" i="38"/>
  <c r="J86" i="38"/>
  <c r="K86" i="38" s="1"/>
  <c r="Q86" i="38"/>
  <c r="R86" i="38"/>
  <c r="S86" i="38"/>
  <c r="T86" i="38"/>
  <c r="J87" i="38"/>
  <c r="K87" i="38" s="1"/>
  <c r="Q87" i="38"/>
  <c r="R87" i="38"/>
  <c r="S87" i="38"/>
  <c r="T87" i="38"/>
  <c r="J88" i="38"/>
  <c r="K88" i="38" s="1"/>
  <c r="Q88" i="38"/>
  <c r="R88" i="38"/>
  <c r="S88" i="38"/>
  <c r="T88" i="38"/>
  <c r="J89" i="38"/>
  <c r="K89" i="38" s="1"/>
  <c r="Q89" i="38"/>
  <c r="R89" i="38"/>
  <c r="S89" i="38"/>
  <c r="T89" i="38"/>
  <c r="J90" i="38"/>
  <c r="K90" i="38"/>
  <c r="Q90" i="38"/>
  <c r="R90" i="38"/>
  <c r="S90" i="38"/>
  <c r="T90" i="38"/>
  <c r="J91" i="38"/>
  <c r="K91" i="38" s="1"/>
  <c r="Q91" i="38"/>
  <c r="R91" i="38"/>
  <c r="S91" i="38"/>
  <c r="T91" i="38"/>
  <c r="J92" i="38"/>
  <c r="K92" i="38" s="1"/>
  <c r="Q92" i="38"/>
  <c r="R92" i="38"/>
  <c r="S92" i="38"/>
  <c r="T92" i="38"/>
  <c r="J93" i="38"/>
  <c r="K93" i="38" s="1"/>
  <c r="Q93" i="38"/>
  <c r="R93" i="38"/>
  <c r="S93" i="38"/>
  <c r="T93" i="38"/>
  <c r="J94" i="38"/>
  <c r="K94" i="38" s="1"/>
  <c r="Q94" i="38"/>
  <c r="R94" i="38"/>
  <c r="S94" i="38"/>
  <c r="T94" i="38"/>
  <c r="J95" i="38"/>
  <c r="K95" i="38" s="1"/>
  <c r="Q95" i="38"/>
  <c r="R95" i="38"/>
  <c r="S95" i="38"/>
  <c r="T95" i="38"/>
  <c r="J96" i="38"/>
  <c r="K96" i="38" s="1"/>
  <c r="Q96" i="38"/>
  <c r="R96" i="38"/>
  <c r="S96" i="38"/>
  <c r="T96" i="38"/>
  <c r="J97" i="38"/>
  <c r="K97" i="38" s="1"/>
  <c r="Q97" i="38"/>
  <c r="R97" i="38"/>
  <c r="S97" i="38"/>
  <c r="T97" i="38"/>
  <c r="J98" i="38"/>
  <c r="K98" i="38" s="1"/>
  <c r="Q98" i="38"/>
  <c r="R98" i="38"/>
  <c r="S98" i="38"/>
  <c r="T98" i="38"/>
  <c r="J99" i="38"/>
  <c r="K99" i="38" s="1"/>
  <c r="Q99" i="38"/>
  <c r="R99" i="38"/>
  <c r="S99" i="38"/>
  <c r="T99" i="38"/>
  <c r="J100" i="38"/>
  <c r="K100" i="38" s="1"/>
  <c r="Q100" i="38"/>
  <c r="R100" i="38"/>
  <c r="S100" i="38"/>
  <c r="T100" i="38"/>
  <c r="J101" i="38"/>
  <c r="K101" i="38" s="1"/>
  <c r="Q101" i="38"/>
  <c r="R101" i="38"/>
  <c r="S101" i="38"/>
  <c r="T101" i="38"/>
  <c r="J102" i="38"/>
  <c r="K102" i="38"/>
  <c r="Q102" i="38"/>
  <c r="R102" i="38"/>
  <c r="S102" i="38"/>
  <c r="T102" i="38"/>
  <c r="J103" i="38"/>
  <c r="K103" i="38" s="1"/>
  <c r="Q103" i="38"/>
  <c r="R103" i="38"/>
  <c r="S103" i="38"/>
  <c r="T103" i="38"/>
  <c r="J104" i="38"/>
  <c r="K104" i="38" s="1"/>
  <c r="Q104" i="38"/>
  <c r="R104" i="38"/>
  <c r="S104" i="38"/>
  <c r="T104" i="38"/>
  <c r="J105" i="38"/>
  <c r="K105" i="38" s="1"/>
  <c r="Q105" i="38"/>
  <c r="R105" i="38"/>
  <c r="S105" i="38"/>
  <c r="T105" i="38"/>
  <c r="J106" i="38"/>
  <c r="K106" i="38" s="1"/>
  <c r="Q106" i="38"/>
  <c r="R106" i="38"/>
  <c r="S106" i="38"/>
  <c r="T106" i="38"/>
  <c r="J107" i="38"/>
  <c r="K107" i="38" s="1"/>
  <c r="Q107" i="38"/>
  <c r="R107" i="38"/>
  <c r="S107" i="38"/>
  <c r="T107" i="38"/>
  <c r="J108" i="38"/>
  <c r="K108" i="38" s="1"/>
  <c r="Q108" i="38"/>
  <c r="R108" i="38"/>
  <c r="S108" i="38"/>
  <c r="T108" i="38"/>
  <c r="J109" i="38"/>
  <c r="K109" i="38" s="1"/>
  <c r="Q109" i="38"/>
  <c r="R109" i="38"/>
  <c r="S109" i="38"/>
  <c r="T109" i="38"/>
  <c r="J110" i="38"/>
  <c r="K110" i="38" s="1"/>
  <c r="Q110" i="38"/>
  <c r="R110" i="38"/>
  <c r="S110" i="38"/>
  <c r="T110" i="38"/>
  <c r="J111" i="38"/>
  <c r="K111" i="38" s="1"/>
  <c r="Q111" i="38"/>
  <c r="R111" i="38"/>
  <c r="S111" i="38"/>
  <c r="T111" i="38"/>
  <c r="J112" i="38"/>
  <c r="K112" i="38"/>
  <c r="Q112" i="38"/>
  <c r="R112" i="38"/>
  <c r="S112" i="38"/>
  <c r="T112" i="38"/>
  <c r="J113" i="38"/>
  <c r="K113" i="38" s="1"/>
  <c r="Q113" i="38"/>
  <c r="R113" i="38"/>
  <c r="S113" i="38"/>
  <c r="T113" i="38"/>
  <c r="J114" i="38"/>
  <c r="K114" i="38" s="1"/>
  <c r="Q114" i="38"/>
  <c r="R114" i="38"/>
  <c r="S114" i="38"/>
  <c r="T114" i="38"/>
  <c r="J115" i="38"/>
  <c r="K115" i="38" s="1"/>
  <c r="Q115" i="38"/>
  <c r="R115" i="38"/>
  <c r="S115" i="38"/>
  <c r="T115" i="38"/>
  <c r="J116" i="38"/>
  <c r="K116" i="38" s="1"/>
  <c r="Q116" i="38"/>
  <c r="R116" i="38"/>
  <c r="S116" i="38"/>
  <c r="T116" i="38"/>
  <c r="J117" i="38"/>
  <c r="K117" i="38" s="1"/>
  <c r="Q117" i="38"/>
  <c r="R117" i="38"/>
  <c r="S117" i="38"/>
  <c r="T117" i="38"/>
  <c r="J118" i="38"/>
  <c r="K118" i="38" s="1"/>
  <c r="Q118" i="38"/>
  <c r="R118" i="38"/>
  <c r="S118" i="38"/>
  <c r="T118" i="38"/>
  <c r="J119" i="38"/>
  <c r="K119" i="38" s="1"/>
  <c r="Q119" i="38"/>
  <c r="R119" i="38"/>
  <c r="S119" i="38"/>
  <c r="T119" i="38"/>
  <c r="J120" i="38"/>
  <c r="K120" i="38" s="1"/>
  <c r="Q120" i="38"/>
  <c r="R120" i="38"/>
  <c r="S120" i="38"/>
  <c r="T120" i="38"/>
  <c r="J121" i="38"/>
  <c r="K121" i="38" s="1"/>
  <c r="Q121" i="38"/>
  <c r="R121" i="38"/>
  <c r="S121" i="38"/>
  <c r="T121" i="38"/>
  <c r="J122" i="38"/>
  <c r="K122" i="38" s="1"/>
  <c r="Q122" i="38"/>
  <c r="R122" i="38"/>
  <c r="S122" i="38"/>
  <c r="T122" i="38"/>
  <c r="J123" i="38"/>
  <c r="K123" i="38" s="1"/>
  <c r="Q123" i="38"/>
  <c r="R123" i="38"/>
  <c r="S123" i="38"/>
  <c r="T123" i="38"/>
  <c r="J124" i="38"/>
  <c r="K124" i="38" s="1"/>
  <c r="Q124" i="38"/>
  <c r="R124" i="38"/>
  <c r="S124" i="38"/>
  <c r="T124" i="38"/>
  <c r="J125" i="38"/>
  <c r="K125" i="38" s="1"/>
  <c r="Q125" i="38"/>
  <c r="R125" i="38"/>
  <c r="S125" i="38"/>
  <c r="T125" i="38"/>
  <c r="J126" i="38"/>
  <c r="K126" i="38"/>
  <c r="Q126" i="38"/>
  <c r="R126" i="38"/>
  <c r="S126" i="38"/>
  <c r="T126" i="38"/>
  <c r="J127" i="38"/>
  <c r="K127" i="38" s="1"/>
  <c r="Q127" i="38"/>
  <c r="R127" i="38"/>
  <c r="S127" i="38"/>
  <c r="T127" i="38"/>
  <c r="J128" i="38"/>
  <c r="K128" i="38" s="1"/>
  <c r="Q128" i="38"/>
  <c r="R128" i="38"/>
  <c r="S128" i="38"/>
  <c r="T128" i="38"/>
  <c r="J129" i="38"/>
  <c r="K129" i="38" s="1"/>
  <c r="Q129" i="38"/>
  <c r="R129" i="38"/>
  <c r="S129" i="38"/>
  <c r="T129" i="38"/>
  <c r="J130" i="38"/>
  <c r="K130" i="38" s="1"/>
  <c r="Q130" i="38"/>
  <c r="R130" i="38"/>
  <c r="S130" i="38"/>
  <c r="T130" i="38"/>
  <c r="J131" i="38"/>
  <c r="K131" i="38" s="1"/>
  <c r="Q131" i="38"/>
  <c r="R131" i="38"/>
  <c r="S131" i="38"/>
  <c r="T131" i="38"/>
  <c r="J132" i="38"/>
  <c r="K132" i="38" s="1"/>
  <c r="Q132" i="38"/>
  <c r="R132" i="38"/>
  <c r="S132" i="38"/>
  <c r="T132" i="38"/>
  <c r="J133" i="38"/>
  <c r="K133" i="38" s="1"/>
  <c r="Q133" i="38"/>
  <c r="R133" i="38"/>
  <c r="S133" i="38"/>
  <c r="T133" i="38"/>
  <c r="J134" i="38"/>
  <c r="K134" i="38" s="1"/>
  <c r="Q134" i="38"/>
  <c r="R134" i="38"/>
  <c r="S134" i="38"/>
  <c r="T134" i="38"/>
  <c r="J135" i="38"/>
  <c r="K135" i="38" s="1"/>
  <c r="Q135" i="38"/>
  <c r="R135" i="38"/>
  <c r="S135" i="38"/>
  <c r="T135" i="38"/>
  <c r="J136" i="38"/>
  <c r="K136" i="38"/>
  <c r="Q136" i="38"/>
  <c r="R136" i="38"/>
  <c r="S136" i="38"/>
  <c r="T136" i="38"/>
  <c r="J137" i="38"/>
  <c r="K137" i="38" s="1"/>
  <c r="Q137" i="38"/>
  <c r="R137" i="38"/>
  <c r="S137" i="38"/>
  <c r="T137" i="38"/>
  <c r="J138" i="38"/>
  <c r="K138" i="38" s="1"/>
  <c r="Q138" i="38"/>
  <c r="R138" i="38"/>
  <c r="S138" i="38"/>
  <c r="T138" i="38"/>
  <c r="J139" i="38"/>
  <c r="K139" i="38" s="1"/>
  <c r="Q139" i="38"/>
  <c r="R139" i="38"/>
  <c r="S139" i="38"/>
  <c r="T139" i="38"/>
  <c r="J140" i="38"/>
  <c r="K140" i="38" s="1"/>
  <c r="Q140" i="38"/>
  <c r="R140" i="38"/>
  <c r="S140" i="38"/>
  <c r="T140" i="38"/>
  <c r="J141" i="38"/>
  <c r="K141" i="38" s="1"/>
  <c r="Q141" i="38"/>
  <c r="R141" i="38"/>
  <c r="S141" i="38"/>
  <c r="T141" i="38"/>
  <c r="J142" i="38"/>
  <c r="K142" i="38"/>
  <c r="Q142" i="38"/>
  <c r="R142" i="38"/>
  <c r="S142" i="38"/>
  <c r="T142" i="38"/>
  <c r="J143" i="38"/>
  <c r="K143" i="38" s="1"/>
  <c r="Q143" i="38"/>
  <c r="R143" i="38"/>
  <c r="S143" i="38"/>
  <c r="T143" i="38"/>
  <c r="J144" i="38"/>
  <c r="K144" i="38" s="1"/>
  <c r="Q144" i="38"/>
  <c r="R144" i="38"/>
  <c r="S144" i="38"/>
  <c r="T144" i="38"/>
  <c r="J145" i="38"/>
  <c r="K145" i="38" s="1"/>
  <c r="Q145" i="38"/>
  <c r="R145" i="38"/>
  <c r="S145" i="38"/>
  <c r="T145" i="38"/>
  <c r="J146" i="38"/>
  <c r="K146" i="38"/>
  <c r="Q146" i="38"/>
  <c r="R146" i="38"/>
  <c r="S146" i="38"/>
  <c r="T146" i="38"/>
  <c r="J147" i="38"/>
  <c r="K147" i="38" s="1"/>
  <c r="Q147" i="38"/>
  <c r="R147" i="38"/>
  <c r="S147" i="38"/>
  <c r="T147" i="38"/>
  <c r="J148" i="38"/>
  <c r="K148" i="38" s="1"/>
  <c r="Q148" i="38"/>
  <c r="R148" i="38"/>
  <c r="S148" i="38"/>
  <c r="T148" i="38"/>
  <c r="J149" i="38"/>
  <c r="K149" i="38" s="1"/>
  <c r="Q149" i="38"/>
  <c r="R149" i="38"/>
  <c r="S149" i="38"/>
  <c r="T149" i="38"/>
  <c r="J150" i="38"/>
  <c r="K150" i="38" s="1"/>
  <c r="Q150" i="38"/>
  <c r="R150" i="38"/>
  <c r="S150" i="38"/>
  <c r="T150" i="38"/>
  <c r="J151" i="38"/>
  <c r="K151" i="38" s="1"/>
  <c r="Q151" i="38"/>
  <c r="R151" i="38"/>
  <c r="S151" i="38"/>
  <c r="T151" i="38"/>
  <c r="J152" i="38"/>
  <c r="K152" i="38" s="1"/>
  <c r="Q152" i="38"/>
  <c r="R152" i="38"/>
  <c r="S152" i="38"/>
  <c r="T152" i="38"/>
  <c r="J153" i="38"/>
  <c r="K153" i="38" s="1"/>
  <c r="Q153" i="38"/>
  <c r="R153" i="38"/>
  <c r="S153" i="38"/>
  <c r="T153" i="38"/>
  <c r="J154" i="38"/>
  <c r="K154" i="38" s="1"/>
  <c r="Q154" i="38"/>
  <c r="R154" i="38"/>
  <c r="S154" i="38"/>
  <c r="T154" i="38"/>
  <c r="J155" i="38"/>
  <c r="K155" i="38" s="1"/>
  <c r="Q155" i="38"/>
  <c r="R155" i="38"/>
  <c r="S155" i="38"/>
  <c r="T155" i="38"/>
  <c r="J156" i="38"/>
  <c r="K156" i="38" s="1"/>
  <c r="Q156" i="38"/>
  <c r="R156" i="38"/>
  <c r="S156" i="38"/>
  <c r="T156" i="38"/>
  <c r="J157" i="38"/>
  <c r="K157" i="38" s="1"/>
  <c r="Q157" i="38"/>
  <c r="R157" i="38"/>
  <c r="S157" i="38"/>
  <c r="T157" i="38"/>
  <c r="J158" i="38"/>
  <c r="K158" i="38" s="1"/>
  <c r="Q158" i="38"/>
  <c r="R158" i="38"/>
  <c r="S158" i="38"/>
  <c r="T158" i="38"/>
  <c r="J159" i="38"/>
  <c r="K159" i="38" s="1"/>
  <c r="Q159" i="38"/>
  <c r="R159" i="38"/>
  <c r="S159" i="38"/>
  <c r="T159" i="38"/>
  <c r="J160" i="38"/>
  <c r="K160" i="38"/>
  <c r="Q160" i="38"/>
  <c r="R160" i="38"/>
  <c r="S160" i="38"/>
  <c r="T160" i="38"/>
  <c r="J161" i="38"/>
  <c r="K161" i="38" s="1"/>
  <c r="Q161" i="38"/>
  <c r="R161" i="38"/>
  <c r="S161" i="38"/>
  <c r="T161" i="38"/>
  <c r="J162" i="38"/>
  <c r="K162" i="38" s="1"/>
  <c r="Q162" i="38"/>
  <c r="R162" i="38"/>
  <c r="S162" i="38"/>
  <c r="T162" i="38"/>
  <c r="J163" i="38"/>
  <c r="K163" i="38" s="1"/>
  <c r="Q163" i="38"/>
  <c r="R163" i="38"/>
  <c r="S163" i="38"/>
  <c r="T163" i="38"/>
  <c r="J164" i="38"/>
  <c r="K164" i="38" s="1"/>
  <c r="Q164" i="38"/>
  <c r="R164" i="38"/>
  <c r="S164" i="38"/>
  <c r="T164" i="38"/>
  <c r="J165" i="38"/>
  <c r="K165" i="38" s="1"/>
  <c r="Q165" i="38"/>
  <c r="R165" i="38"/>
  <c r="S165" i="38"/>
  <c r="T165" i="38"/>
  <c r="J166" i="38"/>
  <c r="K166" i="38"/>
  <c r="Q166" i="38"/>
  <c r="R166" i="38"/>
  <c r="S166" i="38"/>
  <c r="T166" i="38"/>
  <c r="J167" i="38"/>
  <c r="K167" i="38" s="1"/>
  <c r="Q167" i="38"/>
  <c r="R167" i="38"/>
  <c r="S167" i="38"/>
  <c r="T167" i="38"/>
  <c r="J168" i="38"/>
  <c r="K168" i="38" s="1"/>
  <c r="Q168" i="38"/>
  <c r="R168" i="38"/>
  <c r="S168" i="38"/>
  <c r="T168" i="38"/>
  <c r="J169" i="38"/>
  <c r="K169" i="38" s="1"/>
  <c r="Q169" i="38"/>
  <c r="R169" i="38"/>
  <c r="S169" i="38"/>
  <c r="T169" i="38"/>
  <c r="J170" i="38"/>
  <c r="K170" i="38"/>
  <c r="Q170" i="38"/>
  <c r="R170" i="38"/>
  <c r="S170" i="38"/>
  <c r="T170" i="38"/>
  <c r="J171" i="38"/>
  <c r="K171" i="38" s="1"/>
  <c r="Q171" i="38"/>
  <c r="R171" i="38"/>
  <c r="S171" i="38"/>
  <c r="T171" i="38"/>
  <c r="J172" i="38"/>
  <c r="K172" i="38" s="1"/>
  <c r="Q172" i="38"/>
  <c r="R172" i="38"/>
  <c r="S172" i="38"/>
  <c r="T172" i="38"/>
  <c r="J173" i="38"/>
  <c r="K173" i="38" s="1"/>
  <c r="Q173" i="38"/>
  <c r="R173" i="38"/>
  <c r="S173" i="38"/>
  <c r="T173" i="38"/>
  <c r="J174" i="38"/>
  <c r="K174" i="38" s="1"/>
  <c r="Q174" i="38"/>
  <c r="R174" i="38"/>
  <c r="S174" i="38"/>
  <c r="T174" i="38"/>
  <c r="J175" i="38"/>
  <c r="K175" i="38" s="1"/>
  <c r="Q175" i="38"/>
  <c r="R175" i="38"/>
  <c r="S175" i="38"/>
  <c r="T175" i="38"/>
  <c r="J176" i="38"/>
  <c r="K176" i="38"/>
  <c r="Q176" i="38"/>
  <c r="R176" i="38"/>
  <c r="S176" i="38"/>
  <c r="T176" i="38"/>
  <c r="J177" i="38"/>
  <c r="K177" i="38" s="1"/>
  <c r="Q177" i="38"/>
  <c r="R177" i="38"/>
  <c r="S177" i="38"/>
  <c r="T177" i="38"/>
  <c r="J178" i="38"/>
  <c r="K178" i="38" s="1"/>
  <c r="Q178" i="38"/>
  <c r="R178" i="38"/>
  <c r="S178" i="38"/>
  <c r="T178" i="38"/>
  <c r="J179" i="38"/>
  <c r="K179" i="38" s="1"/>
  <c r="Q179" i="38"/>
  <c r="R179" i="38"/>
  <c r="S179" i="38"/>
  <c r="T179" i="38"/>
  <c r="J180" i="38"/>
  <c r="K180" i="38" s="1"/>
  <c r="Q180" i="38"/>
  <c r="R180" i="38"/>
  <c r="S180" i="38"/>
  <c r="T180" i="38"/>
  <c r="J181" i="38"/>
  <c r="K181" i="38" s="1"/>
  <c r="Q181" i="38"/>
  <c r="R181" i="38"/>
  <c r="S181" i="38"/>
  <c r="T181" i="38"/>
  <c r="J182" i="38"/>
  <c r="K182" i="38" s="1"/>
  <c r="Q182" i="38"/>
  <c r="R182" i="38"/>
  <c r="S182" i="38"/>
  <c r="T182" i="38"/>
  <c r="J183" i="38"/>
  <c r="K183" i="38" s="1"/>
  <c r="Q183" i="38"/>
  <c r="R183" i="38"/>
  <c r="S183" i="38"/>
  <c r="T183" i="38"/>
  <c r="J184" i="38"/>
  <c r="K184" i="38"/>
  <c r="Q184" i="38"/>
  <c r="R184" i="38"/>
  <c r="S184" i="38"/>
  <c r="T184" i="38"/>
  <c r="J185" i="38"/>
  <c r="K185" i="38" s="1"/>
  <c r="Q185" i="38"/>
  <c r="R185" i="38"/>
  <c r="S185" i="38"/>
  <c r="T185" i="38"/>
  <c r="J186" i="38"/>
  <c r="K186" i="38" s="1"/>
  <c r="Q186" i="38"/>
  <c r="R186" i="38"/>
  <c r="S186" i="38"/>
  <c r="T186" i="38"/>
  <c r="J187" i="38"/>
  <c r="K187" i="38" s="1"/>
  <c r="Q187" i="38"/>
  <c r="R187" i="38"/>
  <c r="S187" i="38"/>
  <c r="T187" i="38"/>
  <c r="J188" i="38"/>
  <c r="K188" i="38" s="1"/>
  <c r="Q188" i="38"/>
  <c r="R188" i="38"/>
  <c r="S188" i="38"/>
  <c r="T188" i="38"/>
  <c r="J189" i="38"/>
  <c r="K189" i="38" s="1"/>
  <c r="Q189" i="38"/>
  <c r="R189" i="38"/>
  <c r="S189" i="38"/>
  <c r="T189" i="38"/>
  <c r="J190" i="38"/>
  <c r="K190" i="38"/>
  <c r="Q190" i="38"/>
  <c r="R190" i="38"/>
  <c r="S190" i="38"/>
  <c r="T190" i="38"/>
  <c r="J191" i="38"/>
  <c r="K191" i="38" s="1"/>
  <c r="Q191" i="38"/>
  <c r="R191" i="38"/>
  <c r="S191" i="38"/>
  <c r="T191" i="38"/>
  <c r="J192" i="38"/>
  <c r="K192" i="38" s="1"/>
  <c r="Q192" i="38"/>
  <c r="R192" i="38"/>
  <c r="S192" i="38"/>
  <c r="T192" i="38"/>
  <c r="J193" i="38"/>
  <c r="K193" i="38" s="1"/>
  <c r="Q193" i="38"/>
  <c r="R193" i="38"/>
  <c r="S193" i="38"/>
  <c r="T193" i="38"/>
  <c r="J194" i="38"/>
  <c r="K194" i="38"/>
  <c r="Q194" i="38"/>
  <c r="R194" i="38"/>
  <c r="S194" i="38"/>
  <c r="T194" i="38"/>
  <c r="J195" i="38"/>
  <c r="K195" i="38" s="1"/>
  <c r="Q195" i="38"/>
  <c r="R195" i="38"/>
  <c r="S195" i="38"/>
  <c r="T195" i="38"/>
  <c r="J196" i="38"/>
  <c r="K196" i="38" s="1"/>
  <c r="Q196" i="38"/>
  <c r="R196" i="38"/>
  <c r="S196" i="38"/>
  <c r="T196" i="38"/>
  <c r="J197" i="38"/>
  <c r="K197" i="38" s="1"/>
  <c r="Q197" i="38"/>
  <c r="R197" i="38"/>
  <c r="S197" i="38"/>
  <c r="T197" i="38"/>
  <c r="J198" i="38"/>
  <c r="K198" i="38" s="1"/>
  <c r="Q198" i="38"/>
  <c r="R198" i="38"/>
  <c r="S198" i="38"/>
  <c r="T198" i="38"/>
  <c r="J199" i="38"/>
  <c r="K199" i="38" s="1"/>
  <c r="Q199" i="38"/>
  <c r="R199" i="38"/>
  <c r="S199" i="38"/>
  <c r="T199" i="38"/>
  <c r="J200" i="38"/>
  <c r="K200" i="38"/>
  <c r="Q200" i="38"/>
  <c r="R200" i="38"/>
  <c r="S200" i="38"/>
  <c r="T200" i="38"/>
  <c r="J201" i="38"/>
  <c r="K201" i="38" s="1"/>
  <c r="Q201" i="38"/>
  <c r="R201" i="38"/>
  <c r="S201" i="38"/>
  <c r="T201" i="38"/>
  <c r="J202" i="38"/>
  <c r="K202" i="38" s="1"/>
  <c r="Q202" i="38"/>
  <c r="R202" i="38"/>
  <c r="S202" i="38"/>
  <c r="T202" i="38"/>
  <c r="J203" i="38"/>
  <c r="K203" i="38" s="1"/>
  <c r="Q203" i="38"/>
  <c r="R203" i="38"/>
  <c r="S203" i="38"/>
  <c r="T203" i="38"/>
  <c r="Q64" i="37"/>
  <c r="R64" i="37"/>
  <c r="S64" i="37"/>
  <c r="T64" i="37"/>
  <c r="Q65" i="37"/>
  <c r="R65" i="37"/>
  <c r="S65" i="37"/>
  <c r="T65" i="37"/>
  <c r="Q66" i="37"/>
  <c r="R66" i="37"/>
  <c r="S66" i="37"/>
  <c r="T66" i="37"/>
  <c r="Q67" i="37"/>
  <c r="R67" i="37"/>
  <c r="S67" i="37"/>
  <c r="T67" i="37"/>
  <c r="Q68" i="37"/>
  <c r="R68" i="37"/>
  <c r="S68" i="37"/>
  <c r="T68" i="37"/>
  <c r="Q69" i="37"/>
  <c r="R69" i="37"/>
  <c r="S69" i="37"/>
  <c r="T69" i="37"/>
  <c r="Q70" i="37"/>
  <c r="R70" i="37"/>
  <c r="S70" i="37"/>
  <c r="T70" i="37"/>
  <c r="Q71" i="37"/>
  <c r="R71" i="37"/>
  <c r="S71" i="37"/>
  <c r="T71" i="37"/>
  <c r="Q72" i="37"/>
  <c r="R72" i="37"/>
  <c r="S72" i="37"/>
  <c r="T72" i="37"/>
  <c r="Q73" i="37"/>
  <c r="R73" i="37"/>
  <c r="S73" i="37"/>
  <c r="T73" i="37"/>
  <c r="Q74" i="37"/>
  <c r="R74" i="37"/>
  <c r="S74" i="37"/>
  <c r="T74" i="37"/>
  <c r="Q75" i="37"/>
  <c r="R75" i="37"/>
  <c r="S75" i="37"/>
  <c r="T75" i="37"/>
  <c r="Q76" i="37"/>
  <c r="R76" i="37"/>
  <c r="S76" i="37"/>
  <c r="T76" i="37"/>
  <c r="Q77" i="37"/>
  <c r="R77" i="37"/>
  <c r="S77" i="37"/>
  <c r="T77" i="37"/>
  <c r="Q78" i="37"/>
  <c r="R78" i="37"/>
  <c r="S78" i="37"/>
  <c r="T78" i="37"/>
  <c r="Q79" i="37"/>
  <c r="R79" i="37"/>
  <c r="S79" i="37"/>
  <c r="T79" i="37"/>
  <c r="Q80" i="37"/>
  <c r="R80" i="37"/>
  <c r="S80" i="37"/>
  <c r="T80" i="37"/>
  <c r="Q81" i="37"/>
  <c r="R81" i="37"/>
  <c r="S81" i="37"/>
  <c r="T81" i="37"/>
  <c r="Q82" i="37"/>
  <c r="R82" i="37"/>
  <c r="S82" i="37"/>
  <c r="T82" i="37"/>
  <c r="Q83" i="37"/>
  <c r="R83" i="37"/>
  <c r="S83" i="37"/>
  <c r="T83" i="37"/>
  <c r="Q84" i="37"/>
  <c r="R84" i="37"/>
  <c r="S84" i="37"/>
  <c r="T84" i="37"/>
  <c r="Q85" i="37"/>
  <c r="R85" i="37"/>
  <c r="S85" i="37"/>
  <c r="T85" i="37"/>
  <c r="Q86" i="37"/>
  <c r="R86" i="37"/>
  <c r="S86" i="37"/>
  <c r="T86" i="37"/>
  <c r="Q87" i="37"/>
  <c r="R87" i="37"/>
  <c r="S87" i="37"/>
  <c r="T87" i="37"/>
  <c r="Q88" i="37"/>
  <c r="R88" i="37"/>
  <c r="S88" i="37"/>
  <c r="T88" i="37"/>
  <c r="Q89" i="37"/>
  <c r="R89" i="37"/>
  <c r="S89" i="37"/>
  <c r="T89" i="37"/>
  <c r="Q90" i="37"/>
  <c r="R90" i="37"/>
  <c r="S90" i="37"/>
  <c r="T90" i="37"/>
  <c r="Q91" i="37"/>
  <c r="R91" i="37"/>
  <c r="S91" i="37"/>
  <c r="T91" i="37"/>
  <c r="Q92" i="37"/>
  <c r="R92" i="37"/>
  <c r="S92" i="37"/>
  <c r="T92" i="37"/>
  <c r="Q93" i="37"/>
  <c r="R93" i="37"/>
  <c r="S93" i="37"/>
  <c r="T93" i="37"/>
  <c r="Q94" i="37"/>
  <c r="R94" i="37"/>
  <c r="S94" i="37"/>
  <c r="T94" i="37"/>
  <c r="Q95" i="37"/>
  <c r="R95" i="37"/>
  <c r="S95" i="37"/>
  <c r="T95" i="37"/>
  <c r="Q96" i="37"/>
  <c r="R96" i="37"/>
  <c r="S96" i="37"/>
  <c r="T96" i="37"/>
  <c r="Q97" i="37"/>
  <c r="R97" i="37"/>
  <c r="S97" i="37"/>
  <c r="T97" i="37"/>
  <c r="Q98" i="37"/>
  <c r="R98" i="37"/>
  <c r="S98" i="37"/>
  <c r="T98" i="37"/>
  <c r="Q99" i="37"/>
  <c r="R99" i="37"/>
  <c r="S99" i="37"/>
  <c r="T99" i="37"/>
  <c r="Q100" i="37"/>
  <c r="R100" i="37"/>
  <c r="S100" i="37"/>
  <c r="T100" i="37"/>
  <c r="Q101" i="37"/>
  <c r="R101" i="37"/>
  <c r="S101" i="37"/>
  <c r="T101" i="37"/>
  <c r="Q102" i="37"/>
  <c r="R102" i="37"/>
  <c r="S102" i="37"/>
  <c r="T102" i="37"/>
  <c r="Q103" i="37"/>
  <c r="R103" i="37"/>
  <c r="S103" i="37"/>
  <c r="T103" i="37"/>
  <c r="Q104" i="37"/>
  <c r="R104" i="37"/>
  <c r="S104" i="37"/>
  <c r="T104" i="37"/>
  <c r="Q105" i="37"/>
  <c r="R105" i="37"/>
  <c r="S105" i="37"/>
  <c r="T105" i="37"/>
  <c r="Q106" i="37"/>
  <c r="R106" i="37"/>
  <c r="S106" i="37"/>
  <c r="T106" i="37"/>
  <c r="Q107" i="37"/>
  <c r="R107" i="37"/>
  <c r="S107" i="37"/>
  <c r="T107" i="37"/>
  <c r="Q108" i="37"/>
  <c r="R108" i="37"/>
  <c r="S108" i="37"/>
  <c r="T108" i="37"/>
  <c r="Q109" i="37"/>
  <c r="R109" i="37"/>
  <c r="S109" i="37"/>
  <c r="T109" i="37"/>
  <c r="Q110" i="37"/>
  <c r="R110" i="37"/>
  <c r="S110" i="37"/>
  <c r="T110" i="37"/>
  <c r="Q111" i="37"/>
  <c r="R111" i="37"/>
  <c r="S111" i="37"/>
  <c r="T111" i="37"/>
  <c r="Q112" i="37"/>
  <c r="R112" i="37"/>
  <c r="S112" i="37"/>
  <c r="T112" i="37"/>
  <c r="Q113" i="37"/>
  <c r="R113" i="37"/>
  <c r="S113" i="37"/>
  <c r="T113" i="37"/>
  <c r="Q114" i="37"/>
  <c r="R114" i="37"/>
  <c r="S114" i="37"/>
  <c r="T114" i="37"/>
  <c r="Q115" i="37"/>
  <c r="R115" i="37"/>
  <c r="S115" i="37"/>
  <c r="T115" i="37"/>
  <c r="Q116" i="37"/>
  <c r="R116" i="37"/>
  <c r="S116" i="37"/>
  <c r="T116" i="37"/>
  <c r="Q117" i="37"/>
  <c r="R117" i="37"/>
  <c r="S117" i="37"/>
  <c r="T117" i="37"/>
  <c r="Q118" i="37"/>
  <c r="R118" i="37"/>
  <c r="S118" i="37"/>
  <c r="T118" i="37"/>
  <c r="Q119" i="37"/>
  <c r="R119" i="37"/>
  <c r="S119" i="37"/>
  <c r="T119" i="37"/>
  <c r="Q120" i="37"/>
  <c r="R120" i="37"/>
  <c r="S120" i="37"/>
  <c r="T120" i="37"/>
  <c r="Q121" i="37"/>
  <c r="R121" i="37"/>
  <c r="S121" i="37"/>
  <c r="T121" i="37"/>
  <c r="Q122" i="37"/>
  <c r="R122" i="37"/>
  <c r="S122" i="37"/>
  <c r="T122" i="37"/>
  <c r="Q123" i="37"/>
  <c r="R123" i="37"/>
  <c r="S123" i="37"/>
  <c r="T123" i="37"/>
  <c r="Q124" i="37"/>
  <c r="R124" i="37"/>
  <c r="S124" i="37"/>
  <c r="T124" i="37"/>
  <c r="Q125" i="37"/>
  <c r="R125" i="37"/>
  <c r="S125" i="37"/>
  <c r="T125" i="37"/>
  <c r="Q126" i="37"/>
  <c r="R126" i="37"/>
  <c r="S126" i="37"/>
  <c r="T126" i="37"/>
  <c r="Q127" i="37"/>
  <c r="R127" i="37"/>
  <c r="S127" i="37"/>
  <c r="T127" i="37"/>
  <c r="Q128" i="37"/>
  <c r="R128" i="37"/>
  <c r="S128" i="37"/>
  <c r="T128" i="37"/>
  <c r="Q129" i="37"/>
  <c r="R129" i="37"/>
  <c r="S129" i="37"/>
  <c r="T129" i="37"/>
  <c r="Q130" i="37"/>
  <c r="R130" i="37"/>
  <c r="S130" i="37"/>
  <c r="T130" i="37"/>
  <c r="Q131" i="37"/>
  <c r="R131" i="37"/>
  <c r="S131" i="37"/>
  <c r="T131" i="37"/>
  <c r="Q132" i="37"/>
  <c r="R132" i="37"/>
  <c r="S132" i="37"/>
  <c r="T132" i="37"/>
  <c r="Q133" i="37"/>
  <c r="R133" i="37"/>
  <c r="S133" i="37"/>
  <c r="T133" i="37"/>
  <c r="Q134" i="37"/>
  <c r="R134" i="37"/>
  <c r="S134" i="37"/>
  <c r="T134" i="37"/>
  <c r="Q135" i="37"/>
  <c r="R135" i="37"/>
  <c r="S135" i="37"/>
  <c r="T135" i="37"/>
  <c r="Q136" i="37"/>
  <c r="R136" i="37"/>
  <c r="S136" i="37"/>
  <c r="T136" i="37"/>
  <c r="Q137" i="37"/>
  <c r="R137" i="37"/>
  <c r="S137" i="37"/>
  <c r="T137" i="37"/>
  <c r="Q138" i="37"/>
  <c r="R138" i="37"/>
  <c r="S138" i="37"/>
  <c r="T138" i="37"/>
  <c r="Q139" i="37"/>
  <c r="R139" i="37"/>
  <c r="S139" i="37"/>
  <c r="T139" i="37"/>
  <c r="Q140" i="37"/>
  <c r="R140" i="37"/>
  <c r="S140" i="37"/>
  <c r="T140" i="37"/>
  <c r="Q141" i="37"/>
  <c r="R141" i="37"/>
  <c r="S141" i="37"/>
  <c r="T141" i="37"/>
  <c r="Q142" i="37"/>
  <c r="R142" i="37"/>
  <c r="S142" i="37"/>
  <c r="T142" i="37"/>
  <c r="Q143" i="37"/>
  <c r="R143" i="37"/>
  <c r="S143" i="37"/>
  <c r="T143" i="37"/>
  <c r="Q144" i="37"/>
  <c r="R144" i="37"/>
  <c r="S144" i="37"/>
  <c r="T144" i="37"/>
  <c r="Q145" i="37"/>
  <c r="R145" i="37"/>
  <c r="S145" i="37"/>
  <c r="T145" i="37"/>
  <c r="Q146" i="37"/>
  <c r="R146" i="37"/>
  <c r="S146" i="37"/>
  <c r="T146" i="37"/>
  <c r="Q147" i="37"/>
  <c r="R147" i="37"/>
  <c r="S147" i="37"/>
  <c r="T147" i="37"/>
  <c r="Q148" i="37"/>
  <c r="R148" i="37"/>
  <c r="S148" i="37"/>
  <c r="T148" i="37"/>
  <c r="Q149" i="37"/>
  <c r="R149" i="37"/>
  <c r="S149" i="37"/>
  <c r="T149" i="37"/>
  <c r="Q150" i="37"/>
  <c r="R150" i="37"/>
  <c r="S150" i="37"/>
  <c r="T150" i="37"/>
  <c r="Q151" i="37"/>
  <c r="R151" i="37"/>
  <c r="S151" i="37"/>
  <c r="T151" i="37"/>
  <c r="Q152" i="37"/>
  <c r="R152" i="37"/>
  <c r="S152" i="37"/>
  <c r="T152" i="37"/>
  <c r="Q153" i="37"/>
  <c r="R153" i="37"/>
  <c r="S153" i="37"/>
  <c r="T153" i="37"/>
  <c r="Q154" i="37"/>
  <c r="R154" i="37"/>
  <c r="S154" i="37"/>
  <c r="T154" i="37"/>
  <c r="Q155" i="37"/>
  <c r="R155" i="37"/>
  <c r="S155" i="37"/>
  <c r="T155" i="37"/>
  <c r="Q156" i="37"/>
  <c r="R156" i="37"/>
  <c r="S156" i="37"/>
  <c r="T156" i="37"/>
  <c r="Q157" i="37"/>
  <c r="R157" i="37"/>
  <c r="S157" i="37"/>
  <c r="T157" i="37"/>
  <c r="Q158" i="37"/>
  <c r="R158" i="37"/>
  <c r="S158" i="37"/>
  <c r="T158" i="37"/>
  <c r="Q159" i="37"/>
  <c r="R159" i="37"/>
  <c r="S159" i="37"/>
  <c r="T159" i="37"/>
  <c r="Q160" i="37"/>
  <c r="R160" i="37"/>
  <c r="S160" i="37"/>
  <c r="T160" i="37"/>
  <c r="Q161" i="37"/>
  <c r="R161" i="37"/>
  <c r="S161" i="37"/>
  <c r="T161" i="37"/>
  <c r="Q162" i="37"/>
  <c r="R162" i="37"/>
  <c r="S162" i="37"/>
  <c r="T162" i="37"/>
  <c r="Q163" i="37"/>
  <c r="R163" i="37"/>
  <c r="S163" i="37"/>
  <c r="T163" i="37"/>
  <c r="Q164" i="37"/>
  <c r="R164" i="37"/>
  <c r="S164" i="37"/>
  <c r="T164" i="37"/>
  <c r="Q165" i="37"/>
  <c r="R165" i="37"/>
  <c r="S165" i="37"/>
  <c r="T165" i="37"/>
  <c r="Q166" i="37"/>
  <c r="R166" i="37"/>
  <c r="S166" i="37"/>
  <c r="T166" i="37"/>
  <c r="Q167" i="37"/>
  <c r="R167" i="37"/>
  <c r="S167" i="37"/>
  <c r="T167" i="37"/>
  <c r="Q168" i="37"/>
  <c r="R168" i="37"/>
  <c r="S168" i="37"/>
  <c r="T168" i="37"/>
  <c r="Q169" i="37"/>
  <c r="R169" i="37"/>
  <c r="S169" i="37"/>
  <c r="T169" i="37"/>
  <c r="Q170" i="37"/>
  <c r="R170" i="37"/>
  <c r="S170" i="37"/>
  <c r="T170" i="37"/>
  <c r="Q171" i="37"/>
  <c r="R171" i="37"/>
  <c r="S171" i="37"/>
  <c r="T171" i="37"/>
  <c r="Q172" i="37"/>
  <c r="R172" i="37"/>
  <c r="S172" i="37"/>
  <c r="T172" i="37"/>
  <c r="Q173" i="37"/>
  <c r="R173" i="37"/>
  <c r="S173" i="37"/>
  <c r="T173" i="37"/>
  <c r="Q174" i="37"/>
  <c r="R174" i="37"/>
  <c r="S174" i="37"/>
  <c r="T174" i="37"/>
  <c r="Q175" i="37"/>
  <c r="R175" i="37"/>
  <c r="S175" i="37"/>
  <c r="T175" i="37"/>
  <c r="Q176" i="37"/>
  <c r="R176" i="37"/>
  <c r="S176" i="37"/>
  <c r="T176" i="37"/>
  <c r="Q177" i="37"/>
  <c r="R177" i="37"/>
  <c r="S177" i="37"/>
  <c r="T177" i="37"/>
  <c r="Q178" i="37"/>
  <c r="R178" i="37"/>
  <c r="S178" i="37"/>
  <c r="T178" i="37"/>
  <c r="Q179" i="37"/>
  <c r="R179" i="37"/>
  <c r="S179" i="37"/>
  <c r="T179" i="37"/>
  <c r="Q180" i="37"/>
  <c r="R180" i="37"/>
  <c r="S180" i="37"/>
  <c r="T180" i="37"/>
  <c r="Q181" i="37"/>
  <c r="R181" i="37"/>
  <c r="S181" i="37"/>
  <c r="T181" i="37"/>
  <c r="Q182" i="37"/>
  <c r="R182" i="37"/>
  <c r="S182" i="37"/>
  <c r="T182" i="37"/>
  <c r="Q183" i="37"/>
  <c r="R183" i="37"/>
  <c r="S183" i="37"/>
  <c r="T183" i="37"/>
  <c r="Q184" i="37"/>
  <c r="R184" i="37"/>
  <c r="S184" i="37"/>
  <c r="T184" i="37"/>
  <c r="Q185" i="37"/>
  <c r="R185" i="37"/>
  <c r="S185" i="37"/>
  <c r="T185" i="37"/>
  <c r="Q186" i="37"/>
  <c r="R186" i="37"/>
  <c r="S186" i="37"/>
  <c r="T186" i="37"/>
  <c r="Q187" i="37"/>
  <c r="R187" i="37"/>
  <c r="S187" i="37"/>
  <c r="T187" i="37"/>
  <c r="Q188" i="37"/>
  <c r="R188" i="37"/>
  <c r="S188" i="37"/>
  <c r="T188" i="37"/>
  <c r="Q189" i="37"/>
  <c r="R189" i="37"/>
  <c r="S189" i="37"/>
  <c r="T189" i="37"/>
  <c r="Q190" i="37"/>
  <c r="R190" i="37"/>
  <c r="S190" i="37"/>
  <c r="T190" i="37"/>
  <c r="Q191" i="37"/>
  <c r="R191" i="37"/>
  <c r="S191" i="37"/>
  <c r="T191" i="37"/>
  <c r="Q192" i="37"/>
  <c r="R192" i="37"/>
  <c r="S192" i="37"/>
  <c r="T192" i="37"/>
  <c r="Q193" i="37"/>
  <c r="R193" i="37"/>
  <c r="S193" i="37"/>
  <c r="T193" i="37"/>
  <c r="Q194" i="37"/>
  <c r="R194" i="37"/>
  <c r="S194" i="37"/>
  <c r="T194" i="37"/>
  <c r="Q195" i="37"/>
  <c r="R195" i="37"/>
  <c r="S195" i="37"/>
  <c r="T195" i="37"/>
  <c r="Q196" i="37"/>
  <c r="R196" i="37"/>
  <c r="S196" i="37"/>
  <c r="T196" i="37"/>
  <c r="Q197" i="37"/>
  <c r="R197" i="37"/>
  <c r="S197" i="37"/>
  <c r="T197" i="37"/>
  <c r="Q198" i="37"/>
  <c r="R198" i="37"/>
  <c r="S198" i="37"/>
  <c r="T198" i="37"/>
  <c r="Q199" i="37"/>
  <c r="R199" i="37"/>
  <c r="S199" i="37"/>
  <c r="T199" i="37"/>
  <c r="Q200" i="37"/>
  <c r="R200" i="37"/>
  <c r="S200" i="37"/>
  <c r="T200" i="37"/>
  <c r="Q201" i="37"/>
  <c r="R201" i="37"/>
  <c r="S201" i="37"/>
  <c r="T201" i="37"/>
  <c r="Q202" i="37"/>
  <c r="R202" i="37"/>
  <c r="S202" i="37"/>
  <c r="T202" i="37"/>
  <c r="Q203" i="37"/>
  <c r="R203" i="37"/>
  <c r="S203" i="37"/>
  <c r="T203" i="37"/>
  <c r="J64" i="36"/>
  <c r="K64" i="36"/>
  <c r="Q64" i="36"/>
  <c r="R64" i="36"/>
  <c r="S64" i="36"/>
  <c r="T64" i="36"/>
  <c r="J65" i="36"/>
  <c r="K65" i="36" s="1"/>
  <c r="Q65" i="36"/>
  <c r="R65" i="36"/>
  <c r="S65" i="36"/>
  <c r="T65" i="36"/>
  <c r="J66" i="36"/>
  <c r="K66" i="36" s="1"/>
  <c r="Q66" i="36"/>
  <c r="R66" i="36"/>
  <c r="S66" i="36"/>
  <c r="T66" i="36"/>
  <c r="J67" i="36"/>
  <c r="K67" i="36"/>
  <c r="Q67" i="36"/>
  <c r="R67" i="36"/>
  <c r="S67" i="36"/>
  <c r="T67" i="36"/>
  <c r="J68" i="36"/>
  <c r="K68" i="36" s="1"/>
  <c r="Q68" i="36"/>
  <c r="R68" i="36"/>
  <c r="S68" i="36"/>
  <c r="T68" i="36"/>
  <c r="J69" i="36"/>
  <c r="K69" i="36" s="1"/>
  <c r="Q69" i="36"/>
  <c r="R69" i="36"/>
  <c r="S69" i="36"/>
  <c r="T69" i="36"/>
  <c r="J70" i="36"/>
  <c r="K70" i="36" s="1"/>
  <c r="Q70" i="36"/>
  <c r="R70" i="36"/>
  <c r="S70" i="36"/>
  <c r="T70" i="36"/>
  <c r="J71" i="36"/>
  <c r="K71" i="36" s="1"/>
  <c r="Q71" i="36"/>
  <c r="R71" i="36"/>
  <c r="S71" i="36"/>
  <c r="T71" i="36"/>
  <c r="J72" i="36"/>
  <c r="K72" i="36" s="1"/>
  <c r="Q72" i="36"/>
  <c r="R72" i="36"/>
  <c r="S72" i="36"/>
  <c r="T72" i="36"/>
  <c r="J73" i="36"/>
  <c r="K73" i="36" s="1"/>
  <c r="Q73" i="36"/>
  <c r="R73" i="36"/>
  <c r="S73" i="36"/>
  <c r="T73" i="36"/>
  <c r="J74" i="36"/>
  <c r="K74" i="36" s="1"/>
  <c r="Q74" i="36"/>
  <c r="R74" i="36"/>
  <c r="S74" i="36"/>
  <c r="T74" i="36"/>
  <c r="J75" i="36"/>
  <c r="K75" i="36" s="1"/>
  <c r="Q75" i="36"/>
  <c r="R75" i="36"/>
  <c r="S75" i="36"/>
  <c r="T75" i="36"/>
  <c r="J76" i="36"/>
  <c r="K76" i="36" s="1"/>
  <c r="Q76" i="36"/>
  <c r="R76" i="36"/>
  <c r="S76" i="36"/>
  <c r="T76" i="36"/>
  <c r="J77" i="36"/>
  <c r="K77" i="36" s="1"/>
  <c r="Q77" i="36"/>
  <c r="R77" i="36"/>
  <c r="S77" i="36"/>
  <c r="T77" i="36"/>
  <c r="J78" i="36"/>
  <c r="K78" i="36" s="1"/>
  <c r="Q78" i="36"/>
  <c r="R78" i="36"/>
  <c r="S78" i="36"/>
  <c r="T78" i="36"/>
  <c r="J79" i="36"/>
  <c r="K79" i="36" s="1"/>
  <c r="Q79" i="36"/>
  <c r="R79" i="36"/>
  <c r="S79" i="36"/>
  <c r="T79" i="36"/>
  <c r="J80" i="36"/>
  <c r="K80" i="36" s="1"/>
  <c r="Q80" i="36"/>
  <c r="R80" i="36"/>
  <c r="S80" i="36"/>
  <c r="T80" i="36"/>
  <c r="J81" i="36"/>
  <c r="K81" i="36" s="1"/>
  <c r="Q81" i="36"/>
  <c r="R81" i="36"/>
  <c r="S81" i="36"/>
  <c r="T81" i="36"/>
  <c r="J82" i="36"/>
  <c r="K82" i="36" s="1"/>
  <c r="Q82" i="36"/>
  <c r="R82" i="36"/>
  <c r="S82" i="36"/>
  <c r="T82" i="36"/>
  <c r="J83" i="36"/>
  <c r="K83" i="36" s="1"/>
  <c r="Q83" i="36"/>
  <c r="R83" i="36"/>
  <c r="S83" i="36"/>
  <c r="T83" i="36"/>
  <c r="J84" i="36"/>
  <c r="K84" i="36" s="1"/>
  <c r="Q84" i="36"/>
  <c r="R84" i="36"/>
  <c r="S84" i="36"/>
  <c r="T84" i="36"/>
  <c r="J85" i="36"/>
  <c r="K85" i="36" s="1"/>
  <c r="Q85" i="36"/>
  <c r="R85" i="36"/>
  <c r="S85" i="36"/>
  <c r="T85" i="36"/>
  <c r="J86" i="36"/>
  <c r="K86" i="36" s="1"/>
  <c r="Q86" i="36"/>
  <c r="R86" i="36"/>
  <c r="S86" i="36"/>
  <c r="T86" i="36"/>
  <c r="J87" i="36"/>
  <c r="K87" i="36" s="1"/>
  <c r="Q87" i="36"/>
  <c r="R87" i="36"/>
  <c r="S87" i="36"/>
  <c r="T87" i="36"/>
  <c r="J88" i="36"/>
  <c r="K88" i="36" s="1"/>
  <c r="Q88" i="36"/>
  <c r="R88" i="36"/>
  <c r="S88" i="36"/>
  <c r="T88" i="36"/>
  <c r="J89" i="36"/>
  <c r="K89" i="36" s="1"/>
  <c r="Q89" i="36"/>
  <c r="R89" i="36"/>
  <c r="S89" i="36"/>
  <c r="T89" i="36"/>
  <c r="J90" i="36"/>
  <c r="K90" i="36" s="1"/>
  <c r="Q90" i="36"/>
  <c r="R90" i="36"/>
  <c r="S90" i="36"/>
  <c r="T90" i="36"/>
  <c r="J91" i="36"/>
  <c r="K91" i="36" s="1"/>
  <c r="Q91" i="36"/>
  <c r="R91" i="36"/>
  <c r="S91" i="36"/>
  <c r="T91" i="36"/>
  <c r="J92" i="36"/>
  <c r="K92" i="36" s="1"/>
  <c r="Q92" i="36"/>
  <c r="R92" i="36"/>
  <c r="S92" i="36"/>
  <c r="T92" i="36"/>
  <c r="J93" i="36"/>
  <c r="K93" i="36" s="1"/>
  <c r="Q93" i="36"/>
  <c r="R93" i="36"/>
  <c r="S93" i="36"/>
  <c r="T93" i="36"/>
  <c r="J94" i="36"/>
  <c r="K94" i="36" s="1"/>
  <c r="Q94" i="36"/>
  <c r="R94" i="36"/>
  <c r="S94" i="36"/>
  <c r="T94" i="36"/>
  <c r="J95" i="36"/>
  <c r="K95" i="36" s="1"/>
  <c r="Q95" i="36"/>
  <c r="R95" i="36"/>
  <c r="S95" i="36"/>
  <c r="T95" i="36"/>
  <c r="J96" i="36"/>
  <c r="K96" i="36" s="1"/>
  <c r="Q96" i="36"/>
  <c r="R96" i="36"/>
  <c r="S96" i="36"/>
  <c r="T96" i="36"/>
  <c r="J97" i="36"/>
  <c r="K97" i="36" s="1"/>
  <c r="Q97" i="36"/>
  <c r="R97" i="36"/>
  <c r="S97" i="36"/>
  <c r="T97" i="36"/>
  <c r="J98" i="36"/>
  <c r="K98" i="36" s="1"/>
  <c r="Q98" i="36"/>
  <c r="R98" i="36"/>
  <c r="S98" i="36"/>
  <c r="T98" i="36"/>
  <c r="J99" i="36"/>
  <c r="K99" i="36" s="1"/>
  <c r="Q99" i="36"/>
  <c r="R99" i="36"/>
  <c r="S99" i="36"/>
  <c r="T99" i="36"/>
  <c r="J100" i="36"/>
  <c r="K100" i="36" s="1"/>
  <c r="Q100" i="36"/>
  <c r="R100" i="36"/>
  <c r="S100" i="36"/>
  <c r="T100" i="36"/>
  <c r="J101" i="36"/>
  <c r="K101" i="36" s="1"/>
  <c r="Q101" i="36"/>
  <c r="R101" i="36"/>
  <c r="S101" i="36"/>
  <c r="T101" i="36"/>
  <c r="J102" i="36"/>
  <c r="K102" i="36"/>
  <c r="Q102" i="36"/>
  <c r="R102" i="36"/>
  <c r="S102" i="36"/>
  <c r="T102" i="36"/>
  <c r="J103" i="36"/>
  <c r="K103" i="36" s="1"/>
  <c r="Q103" i="36"/>
  <c r="R103" i="36"/>
  <c r="S103" i="36"/>
  <c r="T103" i="36"/>
  <c r="J104" i="36"/>
  <c r="K104" i="36" s="1"/>
  <c r="Q104" i="36"/>
  <c r="R104" i="36"/>
  <c r="S104" i="36"/>
  <c r="T104" i="36"/>
  <c r="J105" i="36"/>
  <c r="K105" i="36" s="1"/>
  <c r="Q105" i="36"/>
  <c r="R105" i="36"/>
  <c r="S105" i="36"/>
  <c r="T105" i="36"/>
  <c r="J106" i="36"/>
  <c r="K106" i="36" s="1"/>
  <c r="Q106" i="36"/>
  <c r="R106" i="36"/>
  <c r="S106" i="36"/>
  <c r="T106" i="36"/>
  <c r="J107" i="36"/>
  <c r="K107" i="36" s="1"/>
  <c r="Q107" i="36"/>
  <c r="R107" i="36"/>
  <c r="S107" i="36"/>
  <c r="T107" i="36"/>
  <c r="J108" i="36"/>
  <c r="K108" i="36" s="1"/>
  <c r="Q108" i="36"/>
  <c r="R108" i="36"/>
  <c r="S108" i="36"/>
  <c r="T108" i="36"/>
  <c r="J109" i="36"/>
  <c r="K109" i="36" s="1"/>
  <c r="Q109" i="36"/>
  <c r="R109" i="36"/>
  <c r="S109" i="36"/>
  <c r="T109" i="36"/>
  <c r="J110" i="36"/>
  <c r="K110" i="36" s="1"/>
  <c r="Q110" i="36"/>
  <c r="R110" i="36"/>
  <c r="S110" i="36"/>
  <c r="T110" i="36"/>
  <c r="J111" i="36"/>
  <c r="K111" i="36" s="1"/>
  <c r="Q111" i="36"/>
  <c r="R111" i="36"/>
  <c r="S111" i="36"/>
  <c r="T111" i="36"/>
  <c r="J112" i="36"/>
  <c r="K112" i="36" s="1"/>
  <c r="Q112" i="36"/>
  <c r="R112" i="36"/>
  <c r="S112" i="36"/>
  <c r="T112" i="36"/>
  <c r="J113" i="36"/>
  <c r="K113" i="36" s="1"/>
  <c r="Q113" i="36"/>
  <c r="R113" i="36"/>
  <c r="S113" i="36"/>
  <c r="T113" i="36"/>
  <c r="J114" i="36"/>
  <c r="K114" i="36" s="1"/>
  <c r="Q114" i="36"/>
  <c r="R114" i="36"/>
  <c r="S114" i="36"/>
  <c r="T114" i="36"/>
  <c r="J115" i="36"/>
  <c r="K115" i="36" s="1"/>
  <c r="Q115" i="36"/>
  <c r="R115" i="36"/>
  <c r="S115" i="36"/>
  <c r="T115" i="36"/>
  <c r="J116" i="36"/>
  <c r="K116" i="36" s="1"/>
  <c r="Q116" i="36"/>
  <c r="R116" i="36"/>
  <c r="S116" i="36"/>
  <c r="T116" i="36"/>
  <c r="J117" i="36"/>
  <c r="K117" i="36" s="1"/>
  <c r="Q117" i="36"/>
  <c r="R117" i="36"/>
  <c r="S117" i="36"/>
  <c r="T117" i="36"/>
  <c r="J118" i="36"/>
  <c r="K118" i="36" s="1"/>
  <c r="Q118" i="36"/>
  <c r="R118" i="36"/>
  <c r="S118" i="36"/>
  <c r="T118" i="36"/>
  <c r="J119" i="36"/>
  <c r="K119" i="36" s="1"/>
  <c r="Q119" i="36"/>
  <c r="R119" i="36"/>
  <c r="S119" i="36"/>
  <c r="T119" i="36"/>
  <c r="J120" i="36"/>
  <c r="K120" i="36" s="1"/>
  <c r="Q120" i="36"/>
  <c r="R120" i="36"/>
  <c r="S120" i="36"/>
  <c r="T120" i="36"/>
  <c r="J121" i="36"/>
  <c r="K121" i="36" s="1"/>
  <c r="Q121" i="36"/>
  <c r="R121" i="36"/>
  <c r="S121" i="36"/>
  <c r="T121" i="36"/>
  <c r="J122" i="36"/>
  <c r="K122" i="36" s="1"/>
  <c r="Q122" i="36"/>
  <c r="R122" i="36"/>
  <c r="S122" i="36"/>
  <c r="T122" i="36"/>
  <c r="J123" i="36"/>
  <c r="K123" i="36" s="1"/>
  <c r="Q123" i="36"/>
  <c r="R123" i="36"/>
  <c r="S123" i="36"/>
  <c r="T123" i="36"/>
  <c r="J124" i="36"/>
  <c r="K124" i="36" s="1"/>
  <c r="Q124" i="36"/>
  <c r="R124" i="36"/>
  <c r="S124" i="36"/>
  <c r="T124" i="36"/>
  <c r="J125" i="36"/>
  <c r="K125" i="36" s="1"/>
  <c r="Q125" i="36"/>
  <c r="R125" i="36"/>
  <c r="S125" i="36"/>
  <c r="T125" i="36"/>
  <c r="J126" i="36"/>
  <c r="K126" i="36" s="1"/>
  <c r="Q126" i="36"/>
  <c r="R126" i="36"/>
  <c r="S126" i="36"/>
  <c r="T126" i="36"/>
  <c r="J127" i="36"/>
  <c r="K127" i="36" s="1"/>
  <c r="Q127" i="36"/>
  <c r="R127" i="36"/>
  <c r="S127" i="36"/>
  <c r="T127" i="36"/>
  <c r="J128" i="36"/>
  <c r="K128" i="36" s="1"/>
  <c r="Q128" i="36"/>
  <c r="R128" i="36"/>
  <c r="S128" i="36"/>
  <c r="T128" i="36"/>
  <c r="J129" i="36"/>
  <c r="K129" i="36" s="1"/>
  <c r="Q129" i="36"/>
  <c r="R129" i="36"/>
  <c r="S129" i="36"/>
  <c r="T129" i="36"/>
  <c r="J130" i="36"/>
  <c r="K130" i="36" s="1"/>
  <c r="Q130" i="36"/>
  <c r="R130" i="36"/>
  <c r="S130" i="36"/>
  <c r="T130" i="36"/>
  <c r="J131" i="36"/>
  <c r="K131" i="36" s="1"/>
  <c r="Q131" i="36"/>
  <c r="R131" i="36"/>
  <c r="S131" i="36"/>
  <c r="T131" i="36"/>
  <c r="J132" i="36"/>
  <c r="K132" i="36" s="1"/>
  <c r="Q132" i="36"/>
  <c r="R132" i="36"/>
  <c r="S132" i="36"/>
  <c r="T132" i="36"/>
  <c r="J133" i="36"/>
  <c r="K133" i="36" s="1"/>
  <c r="Q133" i="36"/>
  <c r="R133" i="36"/>
  <c r="S133" i="36"/>
  <c r="T133" i="36"/>
  <c r="J134" i="36"/>
  <c r="K134" i="36" s="1"/>
  <c r="Q134" i="36"/>
  <c r="R134" i="36"/>
  <c r="S134" i="36"/>
  <c r="T134" i="36"/>
  <c r="J135" i="36"/>
  <c r="K135" i="36" s="1"/>
  <c r="Q135" i="36"/>
  <c r="R135" i="36"/>
  <c r="S135" i="36"/>
  <c r="T135" i="36"/>
  <c r="J136" i="36"/>
  <c r="K136" i="36" s="1"/>
  <c r="Q136" i="36"/>
  <c r="R136" i="36"/>
  <c r="S136" i="36"/>
  <c r="T136" i="36"/>
  <c r="J137" i="36"/>
  <c r="K137" i="36" s="1"/>
  <c r="Q137" i="36"/>
  <c r="R137" i="36"/>
  <c r="S137" i="36"/>
  <c r="T137" i="36"/>
  <c r="J138" i="36"/>
  <c r="K138" i="36" s="1"/>
  <c r="Q138" i="36"/>
  <c r="R138" i="36"/>
  <c r="S138" i="36"/>
  <c r="T138" i="36"/>
  <c r="J139" i="36"/>
  <c r="K139" i="36" s="1"/>
  <c r="Q139" i="36"/>
  <c r="R139" i="36"/>
  <c r="S139" i="36"/>
  <c r="T139" i="36"/>
  <c r="J140" i="36"/>
  <c r="K140" i="36" s="1"/>
  <c r="Q140" i="36"/>
  <c r="R140" i="36"/>
  <c r="S140" i="36"/>
  <c r="T140" i="36"/>
  <c r="J141" i="36"/>
  <c r="K141" i="36" s="1"/>
  <c r="Q141" i="36"/>
  <c r="R141" i="36"/>
  <c r="S141" i="36"/>
  <c r="T141" i="36"/>
  <c r="J142" i="36"/>
  <c r="K142" i="36" s="1"/>
  <c r="Q142" i="36"/>
  <c r="R142" i="36"/>
  <c r="S142" i="36"/>
  <c r="T142" i="36"/>
  <c r="J143" i="36"/>
  <c r="K143" i="36" s="1"/>
  <c r="Q143" i="36"/>
  <c r="R143" i="36"/>
  <c r="S143" i="36"/>
  <c r="T143" i="36"/>
  <c r="J144" i="36"/>
  <c r="K144" i="36" s="1"/>
  <c r="Q144" i="36"/>
  <c r="R144" i="36"/>
  <c r="S144" i="36"/>
  <c r="T144" i="36"/>
  <c r="J145" i="36"/>
  <c r="K145" i="36" s="1"/>
  <c r="Q145" i="36"/>
  <c r="R145" i="36"/>
  <c r="S145" i="36"/>
  <c r="T145" i="36"/>
  <c r="J146" i="36"/>
  <c r="K146" i="36" s="1"/>
  <c r="Q146" i="36"/>
  <c r="R146" i="36"/>
  <c r="S146" i="36"/>
  <c r="T146" i="36"/>
  <c r="J147" i="36"/>
  <c r="K147" i="36" s="1"/>
  <c r="Q147" i="36"/>
  <c r="R147" i="36"/>
  <c r="S147" i="36"/>
  <c r="T147" i="36"/>
  <c r="J148" i="36"/>
  <c r="K148" i="36" s="1"/>
  <c r="Q148" i="36"/>
  <c r="R148" i="36"/>
  <c r="S148" i="36"/>
  <c r="T148" i="36"/>
  <c r="J149" i="36"/>
  <c r="K149" i="36" s="1"/>
  <c r="Q149" i="36"/>
  <c r="R149" i="36"/>
  <c r="S149" i="36"/>
  <c r="T149" i="36"/>
  <c r="J150" i="36"/>
  <c r="K150" i="36" s="1"/>
  <c r="Q150" i="36"/>
  <c r="R150" i="36"/>
  <c r="S150" i="36"/>
  <c r="T150" i="36"/>
  <c r="J151" i="36"/>
  <c r="K151" i="36" s="1"/>
  <c r="Q151" i="36"/>
  <c r="R151" i="36"/>
  <c r="S151" i="36"/>
  <c r="T151" i="36"/>
  <c r="J152" i="36"/>
  <c r="K152" i="36" s="1"/>
  <c r="Q152" i="36"/>
  <c r="R152" i="36"/>
  <c r="S152" i="36"/>
  <c r="T152" i="36"/>
  <c r="J153" i="36"/>
  <c r="K153" i="36" s="1"/>
  <c r="Q153" i="36"/>
  <c r="R153" i="36"/>
  <c r="S153" i="36"/>
  <c r="T153" i="36"/>
  <c r="J154" i="36"/>
  <c r="K154" i="36" s="1"/>
  <c r="Q154" i="36"/>
  <c r="R154" i="36"/>
  <c r="S154" i="36"/>
  <c r="T154" i="36"/>
  <c r="J155" i="36"/>
  <c r="K155" i="36" s="1"/>
  <c r="Q155" i="36"/>
  <c r="R155" i="36"/>
  <c r="S155" i="36"/>
  <c r="T155" i="36"/>
  <c r="J156" i="36"/>
  <c r="K156" i="36" s="1"/>
  <c r="Q156" i="36"/>
  <c r="R156" i="36"/>
  <c r="S156" i="36"/>
  <c r="T156" i="36"/>
  <c r="J157" i="36"/>
  <c r="K157" i="36" s="1"/>
  <c r="Q157" i="36"/>
  <c r="R157" i="36"/>
  <c r="S157" i="36"/>
  <c r="T157" i="36"/>
  <c r="J158" i="36"/>
  <c r="K158" i="36" s="1"/>
  <c r="Q158" i="36"/>
  <c r="R158" i="36"/>
  <c r="S158" i="36"/>
  <c r="T158" i="36"/>
  <c r="J159" i="36"/>
  <c r="K159" i="36" s="1"/>
  <c r="Q159" i="36"/>
  <c r="R159" i="36"/>
  <c r="S159" i="36"/>
  <c r="T159" i="36"/>
  <c r="J160" i="36"/>
  <c r="K160" i="36" s="1"/>
  <c r="Q160" i="36"/>
  <c r="R160" i="36"/>
  <c r="S160" i="36"/>
  <c r="T160" i="36"/>
  <c r="J161" i="36"/>
  <c r="K161" i="36" s="1"/>
  <c r="Q161" i="36"/>
  <c r="R161" i="36"/>
  <c r="S161" i="36"/>
  <c r="T161" i="36"/>
  <c r="J162" i="36"/>
  <c r="K162" i="36" s="1"/>
  <c r="Q162" i="36"/>
  <c r="R162" i="36"/>
  <c r="S162" i="36"/>
  <c r="T162" i="36"/>
  <c r="J163" i="36"/>
  <c r="K163" i="36" s="1"/>
  <c r="Q163" i="36"/>
  <c r="R163" i="36"/>
  <c r="S163" i="36"/>
  <c r="T163" i="36"/>
  <c r="J164" i="36"/>
  <c r="K164" i="36" s="1"/>
  <c r="Q164" i="36"/>
  <c r="R164" i="36"/>
  <c r="S164" i="36"/>
  <c r="T164" i="36"/>
  <c r="J165" i="36"/>
  <c r="K165" i="36" s="1"/>
  <c r="Q165" i="36"/>
  <c r="R165" i="36"/>
  <c r="S165" i="36"/>
  <c r="T165" i="36"/>
  <c r="J166" i="36"/>
  <c r="K166" i="36" s="1"/>
  <c r="Q166" i="36"/>
  <c r="R166" i="36"/>
  <c r="S166" i="36"/>
  <c r="T166" i="36"/>
  <c r="J167" i="36"/>
  <c r="K167" i="36" s="1"/>
  <c r="Q167" i="36"/>
  <c r="R167" i="36"/>
  <c r="S167" i="36"/>
  <c r="T167" i="36"/>
  <c r="J168" i="36"/>
  <c r="K168" i="36" s="1"/>
  <c r="Q168" i="36"/>
  <c r="R168" i="36"/>
  <c r="S168" i="36"/>
  <c r="T168" i="36"/>
  <c r="J169" i="36"/>
  <c r="K169" i="36" s="1"/>
  <c r="Q169" i="36"/>
  <c r="R169" i="36"/>
  <c r="S169" i="36"/>
  <c r="T169" i="36"/>
  <c r="J170" i="36"/>
  <c r="K170" i="36" s="1"/>
  <c r="Q170" i="36"/>
  <c r="R170" i="36"/>
  <c r="S170" i="36"/>
  <c r="T170" i="36"/>
  <c r="J171" i="36"/>
  <c r="K171" i="36" s="1"/>
  <c r="Q171" i="36"/>
  <c r="R171" i="36"/>
  <c r="S171" i="36"/>
  <c r="T171" i="36"/>
  <c r="J172" i="36"/>
  <c r="K172" i="36" s="1"/>
  <c r="Q172" i="36"/>
  <c r="R172" i="36"/>
  <c r="S172" i="36"/>
  <c r="T172" i="36"/>
  <c r="J173" i="36"/>
  <c r="K173" i="36" s="1"/>
  <c r="Q173" i="36"/>
  <c r="R173" i="36"/>
  <c r="S173" i="36"/>
  <c r="T173" i="36"/>
  <c r="J174" i="36"/>
  <c r="K174" i="36" s="1"/>
  <c r="Q174" i="36"/>
  <c r="R174" i="36"/>
  <c r="S174" i="36"/>
  <c r="T174" i="36"/>
  <c r="J175" i="36"/>
  <c r="K175" i="36" s="1"/>
  <c r="Q175" i="36"/>
  <c r="R175" i="36"/>
  <c r="S175" i="36"/>
  <c r="T175" i="36"/>
  <c r="J176" i="36"/>
  <c r="K176" i="36" s="1"/>
  <c r="Q176" i="36"/>
  <c r="R176" i="36"/>
  <c r="S176" i="36"/>
  <c r="T176" i="36"/>
  <c r="J177" i="36"/>
  <c r="K177" i="36" s="1"/>
  <c r="Q177" i="36"/>
  <c r="R177" i="36"/>
  <c r="S177" i="36"/>
  <c r="T177" i="36"/>
  <c r="J178" i="36"/>
  <c r="K178" i="36" s="1"/>
  <c r="Q178" i="36"/>
  <c r="R178" i="36"/>
  <c r="S178" i="36"/>
  <c r="T178" i="36"/>
  <c r="J179" i="36"/>
  <c r="K179" i="36" s="1"/>
  <c r="Q179" i="36"/>
  <c r="R179" i="36"/>
  <c r="S179" i="36"/>
  <c r="T179" i="36"/>
  <c r="J180" i="36"/>
  <c r="K180" i="36" s="1"/>
  <c r="Q180" i="36"/>
  <c r="R180" i="36"/>
  <c r="S180" i="36"/>
  <c r="T180" i="36"/>
  <c r="J181" i="36"/>
  <c r="K181" i="36" s="1"/>
  <c r="Q181" i="36"/>
  <c r="R181" i="36"/>
  <c r="S181" i="36"/>
  <c r="T181" i="36"/>
  <c r="J182" i="36"/>
  <c r="K182" i="36" s="1"/>
  <c r="Q182" i="36"/>
  <c r="R182" i="36"/>
  <c r="S182" i="36"/>
  <c r="T182" i="36"/>
  <c r="J183" i="36"/>
  <c r="K183" i="36" s="1"/>
  <c r="Q183" i="36"/>
  <c r="R183" i="36"/>
  <c r="S183" i="36"/>
  <c r="T183" i="36"/>
  <c r="J184" i="36"/>
  <c r="K184" i="36" s="1"/>
  <c r="Q184" i="36"/>
  <c r="R184" i="36"/>
  <c r="S184" i="36"/>
  <c r="T184" i="36"/>
  <c r="J185" i="36"/>
  <c r="K185" i="36" s="1"/>
  <c r="Q185" i="36"/>
  <c r="R185" i="36"/>
  <c r="S185" i="36"/>
  <c r="T185" i="36"/>
  <c r="J186" i="36"/>
  <c r="K186" i="36" s="1"/>
  <c r="Q186" i="36"/>
  <c r="R186" i="36"/>
  <c r="S186" i="36"/>
  <c r="T186" i="36"/>
  <c r="J187" i="36"/>
  <c r="K187" i="36" s="1"/>
  <c r="Q187" i="36"/>
  <c r="R187" i="36"/>
  <c r="S187" i="36"/>
  <c r="T187" i="36"/>
  <c r="J188" i="36"/>
  <c r="K188" i="36" s="1"/>
  <c r="Q188" i="36"/>
  <c r="R188" i="36"/>
  <c r="S188" i="36"/>
  <c r="T188" i="36"/>
  <c r="J189" i="36"/>
  <c r="K189" i="36" s="1"/>
  <c r="Q189" i="36"/>
  <c r="R189" i="36"/>
  <c r="S189" i="36"/>
  <c r="T189" i="36"/>
  <c r="J190" i="36"/>
  <c r="K190" i="36" s="1"/>
  <c r="Q190" i="36"/>
  <c r="R190" i="36"/>
  <c r="S190" i="36"/>
  <c r="T190" i="36"/>
  <c r="J191" i="36"/>
  <c r="K191" i="36" s="1"/>
  <c r="Q191" i="36"/>
  <c r="R191" i="36"/>
  <c r="S191" i="36"/>
  <c r="T191" i="36"/>
  <c r="J192" i="36"/>
  <c r="K192" i="36" s="1"/>
  <c r="Q192" i="36"/>
  <c r="R192" i="36"/>
  <c r="S192" i="36"/>
  <c r="T192" i="36"/>
  <c r="J193" i="36"/>
  <c r="K193" i="36" s="1"/>
  <c r="Q193" i="36"/>
  <c r="R193" i="36"/>
  <c r="S193" i="36"/>
  <c r="T193" i="36"/>
  <c r="J194" i="36"/>
  <c r="K194" i="36" s="1"/>
  <c r="Q194" i="36"/>
  <c r="R194" i="36"/>
  <c r="S194" i="36"/>
  <c r="T194" i="36"/>
  <c r="J195" i="36"/>
  <c r="K195" i="36" s="1"/>
  <c r="Q195" i="36"/>
  <c r="R195" i="36"/>
  <c r="S195" i="36"/>
  <c r="T195" i="36"/>
  <c r="J196" i="36"/>
  <c r="K196" i="36" s="1"/>
  <c r="Q196" i="36"/>
  <c r="R196" i="36"/>
  <c r="S196" i="36"/>
  <c r="T196" i="36"/>
  <c r="J197" i="36"/>
  <c r="K197" i="36" s="1"/>
  <c r="Q197" i="36"/>
  <c r="R197" i="36"/>
  <c r="S197" i="36"/>
  <c r="T197" i="36"/>
  <c r="J198" i="36"/>
  <c r="K198" i="36" s="1"/>
  <c r="Q198" i="36"/>
  <c r="R198" i="36"/>
  <c r="S198" i="36"/>
  <c r="T198" i="36"/>
  <c r="J199" i="36"/>
  <c r="K199" i="36" s="1"/>
  <c r="Q199" i="36"/>
  <c r="R199" i="36"/>
  <c r="S199" i="36"/>
  <c r="T199" i="36"/>
  <c r="J200" i="36"/>
  <c r="K200" i="36" s="1"/>
  <c r="Q200" i="36"/>
  <c r="R200" i="36"/>
  <c r="S200" i="36"/>
  <c r="T200" i="36"/>
  <c r="J201" i="36"/>
  <c r="K201" i="36" s="1"/>
  <c r="Q201" i="36"/>
  <c r="R201" i="36"/>
  <c r="S201" i="36"/>
  <c r="T201" i="36"/>
  <c r="J202" i="36"/>
  <c r="K202" i="36" s="1"/>
  <c r="Q202" i="36"/>
  <c r="R202" i="36"/>
  <c r="S202" i="36"/>
  <c r="T202" i="36"/>
  <c r="J203" i="36"/>
  <c r="K203" i="36" s="1"/>
  <c r="Q203" i="36"/>
  <c r="R203" i="36"/>
  <c r="S203" i="36"/>
  <c r="T203" i="36"/>
  <c r="J64" i="31"/>
  <c r="K64" i="31" s="1"/>
  <c r="Q64" i="31"/>
  <c r="R64" i="31"/>
  <c r="S64" i="31"/>
  <c r="T64" i="31"/>
  <c r="J65" i="31"/>
  <c r="K65" i="31" s="1"/>
  <c r="Q65" i="31"/>
  <c r="R65" i="31"/>
  <c r="S65" i="31"/>
  <c r="T65" i="31"/>
  <c r="J66" i="31"/>
  <c r="K66" i="31" s="1"/>
  <c r="Q66" i="31"/>
  <c r="R66" i="31"/>
  <c r="S66" i="31"/>
  <c r="T66" i="31"/>
  <c r="J67" i="31"/>
  <c r="K67" i="31" s="1"/>
  <c r="Q67" i="31"/>
  <c r="R67" i="31"/>
  <c r="S67" i="31"/>
  <c r="T67" i="31"/>
  <c r="J68" i="31"/>
  <c r="K68" i="31" s="1"/>
  <c r="Q68" i="31"/>
  <c r="R68" i="31"/>
  <c r="S68" i="31"/>
  <c r="T68" i="31"/>
  <c r="J69" i="31"/>
  <c r="K69" i="31" s="1"/>
  <c r="Q69" i="31"/>
  <c r="R69" i="31"/>
  <c r="S69" i="31"/>
  <c r="T69" i="31"/>
  <c r="J70" i="31"/>
  <c r="K70" i="31" s="1"/>
  <c r="Q70" i="31"/>
  <c r="R70" i="31"/>
  <c r="S70" i="31"/>
  <c r="T70" i="31"/>
  <c r="J71" i="31"/>
  <c r="K71" i="31" s="1"/>
  <c r="Q71" i="31"/>
  <c r="R71" i="31"/>
  <c r="S71" i="31"/>
  <c r="T71" i="31"/>
  <c r="J72" i="31"/>
  <c r="K72" i="31" s="1"/>
  <c r="Q72" i="31"/>
  <c r="R72" i="31"/>
  <c r="S72" i="31"/>
  <c r="T72" i="31"/>
  <c r="J73" i="31"/>
  <c r="K73" i="31" s="1"/>
  <c r="Q73" i="31"/>
  <c r="R73" i="31"/>
  <c r="S73" i="31"/>
  <c r="T73" i="31"/>
  <c r="J74" i="31"/>
  <c r="K74" i="31" s="1"/>
  <c r="Q74" i="31"/>
  <c r="R74" i="31"/>
  <c r="S74" i="31"/>
  <c r="T74" i="31"/>
  <c r="J75" i="31"/>
  <c r="K75" i="31" s="1"/>
  <c r="Q75" i="31"/>
  <c r="R75" i="31"/>
  <c r="S75" i="31"/>
  <c r="T75" i="31"/>
  <c r="J76" i="31"/>
  <c r="K76" i="31" s="1"/>
  <c r="Q76" i="31"/>
  <c r="R76" i="31"/>
  <c r="S76" i="31"/>
  <c r="T76" i="31"/>
  <c r="J77" i="31"/>
  <c r="K77" i="31" s="1"/>
  <c r="Q77" i="31"/>
  <c r="R77" i="31"/>
  <c r="S77" i="31"/>
  <c r="T77" i="31"/>
  <c r="J78" i="31"/>
  <c r="K78" i="31" s="1"/>
  <c r="Q78" i="31"/>
  <c r="R78" i="31"/>
  <c r="S78" i="31"/>
  <c r="T78" i="31"/>
  <c r="J79" i="31"/>
  <c r="K79" i="31" s="1"/>
  <c r="Q79" i="31"/>
  <c r="R79" i="31"/>
  <c r="S79" i="31"/>
  <c r="T79" i="31"/>
  <c r="J80" i="31"/>
  <c r="K80" i="31" s="1"/>
  <c r="Q80" i="31"/>
  <c r="R80" i="31"/>
  <c r="S80" i="31"/>
  <c r="T80" i="31"/>
  <c r="J81" i="31"/>
  <c r="K81" i="31" s="1"/>
  <c r="Q81" i="31"/>
  <c r="R81" i="31"/>
  <c r="S81" i="31"/>
  <c r="T81" i="31"/>
  <c r="J82" i="31"/>
  <c r="K82" i="31" s="1"/>
  <c r="Q82" i="31"/>
  <c r="R82" i="31"/>
  <c r="S82" i="31"/>
  <c r="T82" i="31"/>
  <c r="J83" i="31"/>
  <c r="K83" i="31" s="1"/>
  <c r="Q83" i="31"/>
  <c r="R83" i="31"/>
  <c r="S83" i="31"/>
  <c r="T83" i="31"/>
  <c r="J84" i="31"/>
  <c r="K84" i="31" s="1"/>
  <c r="Q84" i="31"/>
  <c r="R84" i="31"/>
  <c r="S84" i="31"/>
  <c r="T84" i="31"/>
  <c r="J85" i="31"/>
  <c r="K85" i="31" s="1"/>
  <c r="Q85" i="31"/>
  <c r="R85" i="31"/>
  <c r="S85" i="31"/>
  <c r="T85" i="31"/>
  <c r="J86" i="31"/>
  <c r="K86" i="31" s="1"/>
  <c r="Q86" i="31"/>
  <c r="R86" i="31"/>
  <c r="S86" i="31"/>
  <c r="T86" i="31"/>
  <c r="J87" i="31"/>
  <c r="K87" i="31" s="1"/>
  <c r="Q87" i="31"/>
  <c r="R87" i="31"/>
  <c r="S87" i="31"/>
  <c r="T87" i="31"/>
  <c r="J88" i="31"/>
  <c r="K88" i="31" s="1"/>
  <c r="Q88" i="31"/>
  <c r="R88" i="31"/>
  <c r="S88" i="31"/>
  <c r="T88" i="31"/>
  <c r="J89" i="31"/>
  <c r="K89" i="31" s="1"/>
  <c r="Q89" i="31"/>
  <c r="R89" i="31"/>
  <c r="S89" i="31"/>
  <c r="T89" i="31"/>
  <c r="J90" i="31"/>
  <c r="K90" i="31" s="1"/>
  <c r="Q90" i="31"/>
  <c r="R90" i="31"/>
  <c r="S90" i="31"/>
  <c r="T90" i="31"/>
  <c r="J91" i="31"/>
  <c r="K91" i="31" s="1"/>
  <c r="Q91" i="31"/>
  <c r="R91" i="31"/>
  <c r="S91" i="31"/>
  <c r="T91" i="31"/>
  <c r="J92" i="31"/>
  <c r="K92" i="31" s="1"/>
  <c r="Q92" i="31"/>
  <c r="R92" i="31"/>
  <c r="S92" i="31"/>
  <c r="T92" i="31"/>
  <c r="J93" i="31"/>
  <c r="K93" i="31" s="1"/>
  <c r="Q93" i="31"/>
  <c r="R93" i="31"/>
  <c r="S93" i="31"/>
  <c r="T93" i="31"/>
  <c r="J94" i="31"/>
  <c r="K94" i="31" s="1"/>
  <c r="Q94" i="31"/>
  <c r="R94" i="31"/>
  <c r="S94" i="31"/>
  <c r="T94" i="31"/>
  <c r="J95" i="31"/>
  <c r="K95" i="31" s="1"/>
  <c r="Q95" i="31"/>
  <c r="R95" i="31"/>
  <c r="S95" i="31"/>
  <c r="T95" i="31"/>
  <c r="J96" i="31"/>
  <c r="K96" i="31" s="1"/>
  <c r="Q96" i="31"/>
  <c r="R96" i="31"/>
  <c r="S96" i="31"/>
  <c r="T96" i="31"/>
  <c r="J97" i="31"/>
  <c r="K97" i="31" s="1"/>
  <c r="Q97" i="31"/>
  <c r="R97" i="31"/>
  <c r="S97" i="31"/>
  <c r="T97" i="31"/>
  <c r="J98" i="31"/>
  <c r="K98" i="31" s="1"/>
  <c r="Q98" i="31"/>
  <c r="R98" i="31"/>
  <c r="S98" i="31"/>
  <c r="T98" i="31"/>
  <c r="J99" i="31"/>
  <c r="K99" i="31" s="1"/>
  <c r="Q99" i="31"/>
  <c r="R99" i="31"/>
  <c r="S99" i="31"/>
  <c r="T99" i="31"/>
  <c r="J100" i="31"/>
  <c r="K100" i="31" s="1"/>
  <c r="Q100" i="31"/>
  <c r="R100" i="31"/>
  <c r="S100" i="31"/>
  <c r="T100" i="31"/>
  <c r="J101" i="31"/>
  <c r="K101" i="31" s="1"/>
  <c r="Q101" i="31"/>
  <c r="R101" i="31"/>
  <c r="S101" i="31"/>
  <c r="T101" i="31"/>
  <c r="J102" i="31"/>
  <c r="K102" i="31" s="1"/>
  <c r="Q102" i="31"/>
  <c r="R102" i="31"/>
  <c r="S102" i="31"/>
  <c r="T102" i="31"/>
  <c r="J103" i="31"/>
  <c r="K103" i="31" s="1"/>
  <c r="Q103" i="31"/>
  <c r="R103" i="31"/>
  <c r="S103" i="31"/>
  <c r="T103" i="31"/>
  <c r="J104" i="31"/>
  <c r="K104" i="31" s="1"/>
  <c r="Q104" i="31"/>
  <c r="R104" i="31"/>
  <c r="S104" i="31"/>
  <c r="T104" i="31"/>
  <c r="J105" i="31"/>
  <c r="K105" i="31" s="1"/>
  <c r="Q105" i="31"/>
  <c r="R105" i="31"/>
  <c r="S105" i="31"/>
  <c r="T105" i="31"/>
  <c r="J106" i="31"/>
  <c r="K106" i="31" s="1"/>
  <c r="Q106" i="31"/>
  <c r="R106" i="31"/>
  <c r="S106" i="31"/>
  <c r="T106" i="31"/>
  <c r="J107" i="31"/>
  <c r="K107" i="31" s="1"/>
  <c r="Q107" i="31"/>
  <c r="R107" i="31"/>
  <c r="S107" i="31"/>
  <c r="T107" i="31"/>
  <c r="J108" i="31"/>
  <c r="K108" i="31" s="1"/>
  <c r="Q108" i="31"/>
  <c r="R108" i="31"/>
  <c r="S108" i="31"/>
  <c r="T108" i="31"/>
  <c r="J109" i="31"/>
  <c r="K109" i="31" s="1"/>
  <c r="Q109" i="31"/>
  <c r="R109" i="31"/>
  <c r="S109" i="31"/>
  <c r="T109" i="31"/>
  <c r="J110" i="31"/>
  <c r="K110" i="31" s="1"/>
  <c r="Q110" i="31"/>
  <c r="R110" i="31"/>
  <c r="S110" i="31"/>
  <c r="T110" i="31"/>
  <c r="J111" i="31"/>
  <c r="K111" i="31" s="1"/>
  <c r="Q111" i="31"/>
  <c r="R111" i="31"/>
  <c r="S111" i="31"/>
  <c r="T111" i="31"/>
  <c r="J112" i="31"/>
  <c r="K112" i="31" s="1"/>
  <c r="Q112" i="31"/>
  <c r="R112" i="31"/>
  <c r="S112" i="31"/>
  <c r="T112" i="31"/>
  <c r="J113" i="31"/>
  <c r="K113" i="31" s="1"/>
  <c r="Q113" i="31"/>
  <c r="R113" i="31"/>
  <c r="S113" i="31"/>
  <c r="T113" i="31"/>
  <c r="J114" i="31"/>
  <c r="K114" i="31" s="1"/>
  <c r="Q114" i="31"/>
  <c r="R114" i="31"/>
  <c r="S114" i="31"/>
  <c r="T114" i="31"/>
  <c r="J115" i="31"/>
  <c r="K115" i="31" s="1"/>
  <c r="Q115" i="31"/>
  <c r="R115" i="31"/>
  <c r="S115" i="31"/>
  <c r="T115" i="31"/>
  <c r="J116" i="31"/>
  <c r="K116" i="31" s="1"/>
  <c r="Q116" i="31"/>
  <c r="R116" i="31"/>
  <c r="S116" i="31"/>
  <c r="T116" i="31"/>
  <c r="J117" i="31"/>
  <c r="K117" i="31" s="1"/>
  <c r="Q117" i="31"/>
  <c r="R117" i="31"/>
  <c r="S117" i="31"/>
  <c r="T117" i="31"/>
  <c r="J118" i="31"/>
  <c r="K118" i="31" s="1"/>
  <c r="Q118" i="31"/>
  <c r="R118" i="31"/>
  <c r="S118" i="31"/>
  <c r="T118" i="31"/>
  <c r="J119" i="31"/>
  <c r="K119" i="31" s="1"/>
  <c r="Q119" i="31"/>
  <c r="R119" i="31"/>
  <c r="S119" i="31"/>
  <c r="T119" i="31"/>
  <c r="J120" i="31"/>
  <c r="K120" i="31" s="1"/>
  <c r="Q120" i="31"/>
  <c r="R120" i="31"/>
  <c r="S120" i="31"/>
  <c r="T120" i="31"/>
  <c r="J121" i="31"/>
  <c r="K121" i="31" s="1"/>
  <c r="Q121" i="31"/>
  <c r="R121" i="31"/>
  <c r="S121" i="31"/>
  <c r="T121" i="31"/>
  <c r="J122" i="31"/>
  <c r="K122" i="31" s="1"/>
  <c r="Q122" i="31"/>
  <c r="R122" i="31"/>
  <c r="S122" i="31"/>
  <c r="T122" i="31"/>
  <c r="J123" i="31"/>
  <c r="K123" i="31" s="1"/>
  <c r="Q123" i="31"/>
  <c r="R123" i="31"/>
  <c r="S123" i="31"/>
  <c r="T123" i="31"/>
  <c r="J124" i="31"/>
  <c r="K124" i="31" s="1"/>
  <c r="Q124" i="31"/>
  <c r="R124" i="31"/>
  <c r="S124" i="31"/>
  <c r="T124" i="31"/>
  <c r="J125" i="31"/>
  <c r="K125" i="31" s="1"/>
  <c r="Q125" i="31"/>
  <c r="R125" i="31"/>
  <c r="S125" i="31"/>
  <c r="T125" i="31"/>
  <c r="J126" i="31"/>
  <c r="K126" i="31" s="1"/>
  <c r="Q126" i="31"/>
  <c r="R126" i="31"/>
  <c r="S126" i="31"/>
  <c r="T126" i="31"/>
  <c r="J127" i="31"/>
  <c r="K127" i="31" s="1"/>
  <c r="Q127" i="31"/>
  <c r="R127" i="31"/>
  <c r="S127" i="31"/>
  <c r="T127" i="31"/>
  <c r="J128" i="31"/>
  <c r="K128" i="31" s="1"/>
  <c r="Q128" i="31"/>
  <c r="R128" i="31"/>
  <c r="S128" i="31"/>
  <c r="T128" i="31"/>
  <c r="J129" i="31"/>
  <c r="K129" i="31" s="1"/>
  <c r="Q129" i="31"/>
  <c r="R129" i="31"/>
  <c r="S129" i="31"/>
  <c r="T129" i="31"/>
  <c r="J130" i="31"/>
  <c r="K130" i="31" s="1"/>
  <c r="Q130" i="31"/>
  <c r="R130" i="31"/>
  <c r="S130" i="31"/>
  <c r="T130" i="31"/>
  <c r="J131" i="31"/>
  <c r="K131" i="31" s="1"/>
  <c r="Q131" i="31"/>
  <c r="R131" i="31"/>
  <c r="S131" i="31"/>
  <c r="T131" i="31"/>
  <c r="J132" i="31"/>
  <c r="K132" i="31" s="1"/>
  <c r="Q132" i="31"/>
  <c r="R132" i="31"/>
  <c r="S132" i="31"/>
  <c r="T132" i="31"/>
  <c r="J133" i="31"/>
  <c r="K133" i="31" s="1"/>
  <c r="Q133" i="31"/>
  <c r="R133" i="31"/>
  <c r="S133" i="31"/>
  <c r="T133" i="31"/>
  <c r="J134" i="31"/>
  <c r="K134" i="31" s="1"/>
  <c r="Q134" i="31"/>
  <c r="R134" i="31"/>
  <c r="S134" i="31"/>
  <c r="T134" i="31"/>
  <c r="J135" i="31"/>
  <c r="K135" i="31" s="1"/>
  <c r="Q135" i="31"/>
  <c r="R135" i="31"/>
  <c r="S135" i="31"/>
  <c r="T135" i="31"/>
  <c r="J136" i="31"/>
  <c r="K136" i="31" s="1"/>
  <c r="Q136" i="31"/>
  <c r="R136" i="31"/>
  <c r="S136" i="31"/>
  <c r="T136" i="31"/>
  <c r="J137" i="31"/>
  <c r="K137" i="31" s="1"/>
  <c r="Q137" i="31"/>
  <c r="R137" i="31"/>
  <c r="S137" i="31"/>
  <c r="T137" i="31"/>
  <c r="J138" i="31"/>
  <c r="K138" i="31" s="1"/>
  <c r="Q138" i="31"/>
  <c r="R138" i="31"/>
  <c r="S138" i="31"/>
  <c r="T138" i="31"/>
  <c r="J139" i="31"/>
  <c r="K139" i="31" s="1"/>
  <c r="Q139" i="31"/>
  <c r="R139" i="31"/>
  <c r="S139" i="31"/>
  <c r="T139" i="31"/>
  <c r="J140" i="31"/>
  <c r="K140" i="31" s="1"/>
  <c r="Q140" i="31"/>
  <c r="R140" i="31"/>
  <c r="S140" i="31"/>
  <c r="T140" i="31"/>
  <c r="J141" i="31"/>
  <c r="K141" i="31" s="1"/>
  <c r="Q141" i="31"/>
  <c r="R141" i="31"/>
  <c r="S141" i="31"/>
  <c r="T141" i="31"/>
  <c r="J142" i="31"/>
  <c r="K142" i="31" s="1"/>
  <c r="Q142" i="31"/>
  <c r="R142" i="31"/>
  <c r="S142" i="31"/>
  <c r="T142" i="31"/>
  <c r="J143" i="31"/>
  <c r="K143" i="31" s="1"/>
  <c r="Q143" i="31"/>
  <c r="R143" i="31"/>
  <c r="S143" i="31"/>
  <c r="T143" i="31"/>
  <c r="J144" i="31"/>
  <c r="K144" i="31" s="1"/>
  <c r="Q144" i="31"/>
  <c r="R144" i="31"/>
  <c r="S144" i="31"/>
  <c r="T144" i="31"/>
  <c r="J145" i="31"/>
  <c r="K145" i="31" s="1"/>
  <c r="Q145" i="31"/>
  <c r="R145" i="31"/>
  <c r="S145" i="31"/>
  <c r="T145" i="31"/>
  <c r="J146" i="31"/>
  <c r="K146" i="31" s="1"/>
  <c r="Q146" i="31"/>
  <c r="R146" i="31"/>
  <c r="S146" i="31"/>
  <c r="T146" i="31"/>
  <c r="J147" i="31"/>
  <c r="K147" i="31" s="1"/>
  <c r="Q147" i="31"/>
  <c r="R147" i="31"/>
  <c r="S147" i="31"/>
  <c r="T147" i="31"/>
  <c r="J148" i="31"/>
  <c r="K148" i="31" s="1"/>
  <c r="Q148" i="31"/>
  <c r="R148" i="31"/>
  <c r="S148" i="31"/>
  <c r="T148" i="31"/>
  <c r="J149" i="31"/>
  <c r="K149" i="31" s="1"/>
  <c r="Q149" i="31"/>
  <c r="R149" i="31"/>
  <c r="S149" i="31"/>
  <c r="T149" i="31"/>
  <c r="J150" i="31"/>
  <c r="K150" i="31" s="1"/>
  <c r="Q150" i="31"/>
  <c r="R150" i="31"/>
  <c r="S150" i="31"/>
  <c r="T150" i="31"/>
  <c r="J151" i="31"/>
  <c r="K151" i="31" s="1"/>
  <c r="Q151" i="31"/>
  <c r="R151" i="31"/>
  <c r="S151" i="31"/>
  <c r="T151" i="31"/>
  <c r="J152" i="31"/>
  <c r="K152" i="31" s="1"/>
  <c r="Q152" i="31"/>
  <c r="R152" i="31"/>
  <c r="S152" i="31"/>
  <c r="T152" i="31"/>
  <c r="J153" i="31"/>
  <c r="K153" i="31" s="1"/>
  <c r="Q153" i="31"/>
  <c r="R153" i="31"/>
  <c r="S153" i="31"/>
  <c r="T153" i="31"/>
  <c r="J154" i="31"/>
  <c r="K154" i="31"/>
  <c r="Q154" i="31"/>
  <c r="R154" i="31"/>
  <c r="S154" i="31"/>
  <c r="T154" i="31"/>
  <c r="J155" i="31"/>
  <c r="K155" i="31" s="1"/>
  <c r="Q155" i="31"/>
  <c r="R155" i="31"/>
  <c r="S155" i="31"/>
  <c r="T155" i="31"/>
  <c r="J156" i="31"/>
  <c r="K156" i="31" s="1"/>
  <c r="Q156" i="31"/>
  <c r="R156" i="31"/>
  <c r="S156" i="31"/>
  <c r="T156" i="31"/>
  <c r="J157" i="31"/>
  <c r="K157" i="31" s="1"/>
  <c r="Q157" i="31"/>
  <c r="R157" i="31"/>
  <c r="S157" i="31"/>
  <c r="T157" i="31"/>
  <c r="J158" i="31"/>
  <c r="K158" i="31" s="1"/>
  <c r="Q158" i="31"/>
  <c r="R158" i="31"/>
  <c r="S158" i="31"/>
  <c r="T158" i="31"/>
  <c r="J159" i="31"/>
  <c r="K159" i="31" s="1"/>
  <c r="Q159" i="31"/>
  <c r="R159" i="31"/>
  <c r="S159" i="31"/>
  <c r="T159" i="31"/>
  <c r="J160" i="31"/>
  <c r="K160" i="31" s="1"/>
  <c r="Q160" i="31"/>
  <c r="R160" i="31"/>
  <c r="S160" i="31"/>
  <c r="T160" i="31"/>
  <c r="J161" i="31"/>
  <c r="K161" i="31" s="1"/>
  <c r="Q161" i="31"/>
  <c r="R161" i="31"/>
  <c r="S161" i="31"/>
  <c r="T161" i="31"/>
  <c r="J162" i="31"/>
  <c r="K162" i="31" s="1"/>
  <c r="Q162" i="31"/>
  <c r="R162" i="31"/>
  <c r="S162" i="31"/>
  <c r="T162" i="31"/>
  <c r="J163" i="31"/>
  <c r="K163" i="31" s="1"/>
  <c r="Q163" i="31"/>
  <c r="R163" i="31"/>
  <c r="S163" i="31"/>
  <c r="T163" i="31"/>
  <c r="J164" i="31"/>
  <c r="K164" i="31" s="1"/>
  <c r="Q164" i="31"/>
  <c r="R164" i="31"/>
  <c r="S164" i="31"/>
  <c r="T164" i="31"/>
  <c r="J165" i="31"/>
  <c r="K165" i="31" s="1"/>
  <c r="Q165" i="31"/>
  <c r="R165" i="31"/>
  <c r="S165" i="31"/>
  <c r="T165" i="31"/>
  <c r="J166" i="31"/>
  <c r="K166" i="31" s="1"/>
  <c r="Q166" i="31"/>
  <c r="R166" i="31"/>
  <c r="S166" i="31"/>
  <c r="T166" i="31"/>
  <c r="J167" i="31"/>
  <c r="K167" i="31" s="1"/>
  <c r="Q167" i="31"/>
  <c r="R167" i="31"/>
  <c r="S167" i="31"/>
  <c r="T167" i="31"/>
  <c r="J168" i="31"/>
  <c r="K168" i="31" s="1"/>
  <c r="Q168" i="31"/>
  <c r="R168" i="31"/>
  <c r="S168" i="31"/>
  <c r="T168" i="31"/>
  <c r="J169" i="31"/>
  <c r="K169" i="31" s="1"/>
  <c r="Q169" i="31"/>
  <c r="R169" i="31"/>
  <c r="S169" i="31"/>
  <c r="T169" i="31"/>
  <c r="J170" i="31"/>
  <c r="K170" i="31" s="1"/>
  <c r="Q170" i="31"/>
  <c r="R170" i="31"/>
  <c r="S170" i="31"/>
  <c r="T170" i="31"/>
  <c r="J171" i="31"/>
  <c r="K171" i="31" s="1"/>
  <c r="Q171" i="31"/>
  <c r="R171" i="31"/>
  <c r="S171" i="31"/>
  <c r="T171" i="31"/>
  <c r="J172" i="31"/>
  <c r="K172" i="31" s="1"/>
  <c r="Q172" i="31"/>
  <c r="R172" i="31"/>
  <c r="S172" i="31"/>
  <c r="T172" i="31"/>
  <c r="J173" i="31"/>
  <c r="K173" i="31" s="1"/>
  <c r="Q173" i="31"/>
  <c r="R173" i="31"/>
  <c r="S173" i="31"/>
  <c r="T173" i="31"/>
  <c r="J174" i="31"/>
  <c r="K174" i="31" s="1"/>
  <c r="Q174" i="31"/>
  <c r="R174" i="31"/>
  <c r="S174" i="31"/>
  <c r="T174" i="31"/>
  <c r="J175" i="31"/>
  <c r="K175" i="31" s="1"/>
  <c r="Q175" i="31"/>
  <c r="R175" i="31"/>
  <c r="S175" i="31"/>
  <c r="T175" i="31"/>
  <c r="J176" i="31"/>
  <c r="K176" i="31" s="1"/>
  <c r="Q176" i="31"/>
  <c r="R176" i="31"/>
  <c r="S176" i="31"/>
  <c r="T176" i="31"/>
  <c r="J177" i="31"/>
  <c r="K177" i="31" s="1"/>
  <c r="Q177" i="31"/>
  <c r="R177" i="31"/>
  <c r="S177" i="31"/>
  <c r="T177" i="31"/>
  <c r="J178" i="31"/>
  <c r="K178" i="31"/>
  <c r="Q178" i="31"/>
  <c r="R178" i="31"/>
  <c r="S178" i="31"/>
  <c r="T178" i="31"/>
  <c r="J179" i="31"/>
  <c r="K179" i="31" s="1"/>
  <c r="Q179" i="31"/>
  <c r="R179" i="31"/>
  <c r="S179" i="31"/>
  <c r="T179" i="31"/>
  <c r="J180" i="31"/>
  <c r="K180" i="31" s="1"/>
  <c r="Q180" i="31"/>
  <c r="R180" i="31"/>
  <c r="S180" i="31"/>
  <c r="T180" i="31"/>
  <c r="J181" i="31"/>
  <c r="K181" i="31" s="1"/>
  <c r="Q181" i="31"/>
  <c r="R181" i="31"/>
  <c r="S181" i="31"/>
  <c r="T181" i="31"/>
  <c r="J182" i="31"/>
  <c r="K182" i="31" s="1"/>
  <c r="Q182" i="31"/>
  <c r="R182" i="31"/>
  <c r="S182" i="31"/>
  <c r="T182" i="31"/>
  <c r="J183" i="31"/>
  <c r="K183" i="31" s="1"/>
  <c r="Q183" i="31"/>
  <c r="R183" i="31"/>
  <c r="S183" i="31"/>
  <c r="T183" i="31"/>
  <c r="J184" i="31"/>
  <c r="K184" i="31" s="1"/>
  <c r="Q184" i="31"/>
  <c r="R184" i="31"/>
  <c r="S184" i="31"/>
  <c r="T184" i="31"/>
  <c r="J185" i="31"/>
  <c r="K185" i="31" s="1"/>
  <c r="Q185" i="31"/>
  <c r="R185" i="31"/>
  <c r="S185" i="31"/>
  <c r="T185" i="31"/>
  <c r="J186" i="31"/>
  <c r="K186" i="31" s="1"/>
  <c r="Q186" i="31"/>
  <c r="R186" i="31"/>
  <c r="S186" i="31"/>
  <c r="T186" i="31"/>
  <c r="J187" i="31"/>
  <c r="K187" i="31" s="1"/>
  <c r="Q187" i="31"/>
  <c r="R187" i="31"/>
  <c r="S187" i="31"/>
  <c r="T187" i="31"/>
  <c r="J188" i="31"/>
  <c r="K188" i="31" s="1"/>
  <c r="Q188" i="31"/>
  <c r="R188" i="31"/>
  <c r="S188" i="31"/>
  <c r="T188" i="31"/>
  <c r="J189" i="31"/>
  <c r="K189" i="31" s="1"/>
  <c r="Q189" i="31"/>
  <c r="R189" i="31"/>
  <c r="S189" i="31"/>
  <c r="T189" i="31"/>
  <c r="J190" i="31"/>
  <c r="K190" i="31" s="1"/>
  <c r="Q190" i="31"/>
  <c r="R190" i="31"/>
  <c r="S190" i="31"/>
  <c r="T190" i="31"/>
  <c r="J191" i="31"/>
  <c r="K191" i="31" s="1"/>
  <c r="Q191" i="31"/>
  <c r="R191" i="31"/>
  <c r="S191" i="31"/>
  <c r="T191" i="31"/>
  <c r="J192" i="31"/>
  <c r="K192" i="31" s="1"/>
  <c r="Q192" i="31"/>
  <c r="R192" i="31"/>
  <c r="S192" i="31"/>
  <c r="T192" i="31"/>
  <c r="J193" i="31"/>
  <c r="K193" i="31" s="1"/>
  <c r="Q193" i="31"/>
  <c r="R193" i="31"/>
  <c r="S193" i="31"/>
  <c r="T193" i="31"/>
  <c r="J194" i="31"/>
  <c r="K194" i="31" s="1"/>
  <c r="Q194" i="31"/>
  <c r="R194" i="31"/>
  <c r="S194" i="31"/>
  <c r="T194" i="31"/>
  <c r="J195" i="31"/>
  <c r="K195" i="31" s="1"/>
  <c r="Q195" i="31"/>
  <c r="R195" i="31"/>
  <c r="S195" i="31"/>
  <c r="T195" i="31"/>
  <c r="J196" i="31"/>
  <c r="K196" i="31" s="1"/>
  <c r="Q196" i="31"/>
  <c r="R196" i="31"/>
  <c r="S196" i="31"/>
  <c r="T196" i="31"/>
  <c r="J197" i="31"/>
  <c r="K197" i="31" s="1"/>
  <c r="Q197" i="31"/>
  <c r="R197" i="31"/>
  <c r="S197" i="31"/>
  <c r="T197" i="31"/>
  <c r="J198" i="31"/>
  <c r="K198" i="31" s="1"/>
  <c r="Q198" i="31"/>
  <c r="R198" i="31"/>
  <c r="S198" i="31"/>
  <c r="T198" i="31"/>
  <c r="J199" i="31"/>
  <c r="K199" i="31" s="1"/>
  <c r="Q199" i="31"/>
  <c r="R199" i="31"/>
  <c r="S199" i="31"/>
  <c r="T199" i="31"/>
  <c r="J200" i="31"/>
  <c r="K200" i="31" s="1"/>
  <c r="Q200" i="31"/>
  <c r="R200" i="31"/>
  <c r="S200" i="31"/>
  <c r="T200" i="31"/>
  <c r="J201" i="31"/>
  <c r="K201" i="31" s="1"/>
  <c r="Q201" i="31"/>
  <c r="R201" i="31"/>
  <c r="S201" i="31"/>
  <c r="T201" i="31"/>
  <c r="J202" i="31"/>
  <c r="K202" i="31" s="1"/>
  <c r="Q202" i="31"/>
  <c r="R202" i="31"/>
  <c r="S202" i="31"/>
  <c r="T202" i="31"/>
  <c r="J203" i="31"/>
  <c r="K203" i="31" s="1"/>
  <c r="Q203" i="31"/>
  <c r="R203" i="31"/>
  <c r="S203" i="31"/>
  <c r="T203" i="31"/>
  <c r="J64" i="27"/>
  <c r="K64" i="27" s="1"/>
  <c r="Q64" i="27"/>
  <c r="R64" i="27"/>
  <c r="S64" i="27"/>
  <c r="T64" i="27"/>
  <c r="J65" i="27"/>
  <c r="K65" i="27" s="1"/>
  <c r="Q65" i="27"/>
  <c r="R65" i="27"/>
  <c r="S65" i="27"/>
  <c r="T65" i="27"/>
  <c r="J66" i="27"/>
  <c r="K66" i="27"/>
  <c r="Q66" i="27"/>
  <c r="R66" i="27"/>
  <c r="S66" i="27"/>
  <c r="T66" i="27"/>
  <c r="J67" i="27"/>
  <c r="K67" i="27" s="1"/>
  <c r="Q67" i="27"/>
  <c r="R67" i="27"/>
  <c r="S67" i="27"/>
  <c r="T67" i="27"/>
  <c r="J68" i="27"/>
  <c r="K68" i="27" s="1"/>
  <c r="Q68" i="27"/>
  <c r="R68" i="27"/>
  <c r="S68" i="27"/>
  <c r="T68" i="27"/>
  <c r="J69" i="27"/>
  <c r="K69" i="27" s="1"/>
  <c r="Q69" i="27"/>
  <c r="R69" i="27"/>
  <c r="S69" i="27"/>
  <c r="T69" i="27"/>
  <c r="J70" i="27"/>
  <c r="K70" i="27" s="1"/>
  <c r="Q70" i="27"/>
  <c r="R70" i="27"/>
  <c r="S70" i="27"/>
  <c r="T70" i="27"/>
  <c r="J71" i="27"/>
  <c r="K71" i="27" s="1"/>
  <c r="Q71" i="27"/>
  <c r="R71" i="27"/>
  <c r="S71" i="27"/>
  <c r="T71" i="27"/>
  <c r="J72" i="27"/>
  <c r="K72" i="27" s="1"/>
  <c r="Q72" i="27"/>
  <c r="R72" i="27"/>
  <c r="S72" i="27"/>
  <c r="T72" i="27"/>
  <c r="J73" i="27"/>
  <c r="K73" i="27" s="1"/>
  <c r="Q73" i="27"/>
  <c r="R73" i="27"/>
  <c r="S73" i="27"/>
  <c r="T73" i="27"/>
  <c r="J74" i="27"/>
  <c r="K74" i="27" s="1"/>
  <c r="Q74" i="27"/>
  <c r="R74" i="27"/>
  <c r="S74" i="27"/>
  <c r="T74" i="27"/>
  <c r="J75" i="27"/>
  <c r="K75" i="27" s="1"/>
  <c r="Q75" i="27"/>
  <c r="R75" i="27"/>
  <c r="S75" i="27"/>
  <c r="T75" i="27"/>
  <c r="J76" i="27"/>
  <c r="K76" i="27" s="1"/>
  <c r="Q76" i="27"/>
  <c r="R76" i="27"/>
  <c r="S76" i="27"/>
  <c r="T76" i="27"/>
  <c r="J77" i="27"/>
  <c r="K77" i="27" s="1"/>
  <c r="Q77" i="27"/>
  <c r="R77" i="27"/>
  <c r="S77" i="27"/>
  <c r="T77" i="27"/>
  <c r="J78" i="27"/>
  <c r="K78" i="27" s="1"/>
  <c r="Q78" i="27"/>
  <c r="R78" i="27"/>
  <c r="S78" i="27"/>
  <c r="T78" i="27"/>
  <c r="J79" i="27"/>
  <c r="K79" i="27" s="1"/>
  <c r="Q79" i="27"/>
  <c r="R79" i="27"/>
  <c r="S79" i="27"/>
  <c r="T79" i="27"/>
  <c r="J80" i="27"/>
  <c r="K80" i="27" s="1"/>
  <c r="Q80" i="27"/>
  <c r="R80" i="27"/>
  <c r="S80" i="27"/>
  <c r="T80" i="27"/>
  <c r="J81" i="27"/>
  <c r="K81" i="27" s="1"/>
  <c r="Q81" i="27"/>
  <c r="R81" i="27"/>
  <c r="S81" i="27"/>
  <c r="T81" i="27"/>
  <c r="J82" i="27"/>
  <c r="K82" i="27" s="1"/>
  <c r="Q82" i="27"/>
  <c r="R82" i="27"/>
  <c r="S82" i="27"/>
  <c r="T82" i="27"/>
  <c r="J83" i="27"/>
  <c r="K83" i="27" s="1"/>
  <c r="Q83" i="27"/>
  <c r="R83" i="27"/>
  <c r="S83" i="27"/>
  <c r="T83" i="27"/>
  <c r="J84" i="27"/>
  <c r="K84" i="27" s="1"/>
  <c r="Q84" i="27"/>
  <c r="R84" i="27"/>
  <c r="S84" i="27"/>
  <c r="T84" i="27"/>
  <c r="J85" i="27"/>
  <c r="K85" i="27" s="1"/>
  <c r="Q85" i="27"/>
  <c r="R85" i="27"/>
  <c r="S85" i="27"/>
  <c r="T85" i="27"/>
  <c r="J86" i="27"/>
  <c r="K86" i="27" s="1"/>
  <c r="Q86" i="27"/>
  <c r="R86" i="27"/>
  <c r="S86" i="27"/>
  <c r="T86" i="27"/>
  <c r="J87" i="27"/>
  <c r="K87" i="27" s="1"/>
  <c r="Q87" i="27"/>
  <c r="R87" i="27"/>
  <c r="S87" i="27"/>
  <c r="T87" i="27"/>
  <c r="J88" i="27"/>
  <c r="K88" i="27" s="1"/>
  <c r="Q88" i="27"/>
  <c r="R88" i="27"/>
  <c r="S88" i="27"/>
  <c r="T88" i="27"/>
  <c r="J89" i="27"/>
  <c r="K89" i="27" s="1"/>
  <c r="Q89" i="27"/>
  <c r="R89" i="27"/>
  <c r="S89" i="27"/>
  <c r="T89" i="27"/>
  <c r="J90" i="27"/>
  <c r="K90" i="27" s="1"/>
  <c r="Q90" i="27"/>
  <c r="R90" i="27"/>
  <c r="S90" i="27"/>
  <c r="T90" i="27"/>
  <c r="J91" i="27"/>
  <c r="K91" i="27" s="1"/>
  <c r="Q91" i="27"/>
  <c r="R91" i="27"/>
  <c r="S91" i="27"/>
  <c r="T91" i="27"/>
  <c r="J92" i="27"/>
  <c r="K92" i="27"/>
  <c r="Q92" i="27"/>
  <c r="R92" i="27"/>
  <c r="S92" i="27"/>
  <c r="T92" i="27"/>
  <c r="J93" i="27"/>
  <c r="K93" i="27" s="1"/>
  <c r="Q93" i="27"/>
  <c r="R93" i="27"/>
  <c r="S93" i="27"/>
  <c r="T93" i="27"/>
  <c r="J94" i="27"/>
  <c r="K94" i="27" s="1"/>
  <c r="Q94" i="27"/>
  <c r="R94" i="27"/>
  <c r="S94" i="27"/>
  <c r="T94" i="27"/>
  <c r="J95" i="27"/>
  <c r="K95" i="27" s="1"/>
  <c r="Q95" i="27"/>
  <c r="R95" i="27"/>
  <c r="S95" i="27"/>
  <c r="T95" i="27"/>
  <c r="J96" i="27"/>
  <c r="K96" i="27" s="1"/>
  <c r="Q96" i="27"/>
  <c r="R96" i="27"/>
  <c r="S96" i="27"/>
  <c r="T96" i="27"/>
  <c r="J97" i="27"/>
  <c r="K97" i="27" s="1"/>
  <c r="Q97" i="27"/>
  <c r="R97" i="27"/>
  <c r="S97" i="27"/>
  <c r="T97" i="27"/>
  <c r="J98" i="27"/>
  <c r="K98" i="27" s="1"/>
  <c r="Q98" i="27"/>
  <c r="R98" i="27"/>
  <c r="S98" i="27"/>
  <c r="T98" i="27"/>
  <c r="J99" i="27"/>
  <c r="K99" i="27" s="1"/>
  <c r="Q99" i="27"/>
  <c r="R99" i="27"/>
  <c r="S99" i="27"/>
  <c r="T99" i="27"/>
  <c r="J100" i="27"/>
  <c r="K100" i="27" s="1"/>
  <c r="Q100" i="27"/>
  <c r="R100" i="27"/>
  <c r="S100" i="27"/>
  <c r="T100" i="27"/>
  <c r="J101" i="27"/>
  <c r="K101" i="27" s="1"/>
  <c r="Q101" i="27"/>
  <c r="R101" i="27"/>
  <c r="S101" i="27"/>
  <c r="T101" i="27"/>
  <c r="J102" i="27"/>
  <c r="K102" i="27" s="1"/>
  <c r="Q102" i="27"/>
  <c r="R102" i="27"/>
  <c r="S102" i="27"/>
  <c r="T102" i="27"/>
  <c r="J103" i="27"/>
  <c r="K103" i="27" s="1"/>
  <c r="Q103" i="27"/>
  <c r="R103" i="27"/>
  <c r="S103" i="27"/>
  <c r="T103" i="27"/>
  <c r="J104" i="27"/>
  <c r="K104" i="27" s="1"/>
  <c r="Q104" i="27"/>
  <c r="R104" i="27"/>
  <c r="S104" i="27"/>
  <c r="T104" i="27"/>
  <c r="J105" i="27"/>
  <c r="K105" i="27" s="1"/>
  <c r="Q105" i="27"/>
  <c r="R105" i="27"/>
  <c r="S105" i="27"/>
  <c r="T105" i="27"/>
  <c r="J106" i="27"/>
  <c r="K106" i="27" s="1"/>
  <c r="Q106" i="27"/>
  <c r="R106" i="27"/>
  <c r="S106" i="27"/>
  <c r="T106" i="27"/>
  <c r="J107" i="27"/>
  <c r="K107" i="27" s="1"/>
  <c r="Q107" i="27"/>
  <c r="R107" i="27"/>
  <c r="S107" i="27"/>
  <c r="T107" i="27"/>
  <c r="J108" i="27"/>
  <c r="K108" i="27" s="1"/>
  <c r="Q108" i="27"/>
  <c r="R108" i="27"/>
  <c r="S108" i="27"/>
  <c r="T108" i="27"/>
  <c r="J109" i="27"/>
  <c r="K109" i="27" s="1"/>
  <c r="Q109" i="27"/>
  <c r="R109" i="27"/>
  <c r="S109" i="27"/>
  <c r="T109" i="27"/>
  <c r="J110" i="27"/>
  <c r="K110" i="27" s="1"/>
  <c r="Q110" i="27"/>
  <c r="R110" i="27"/>
  <c r="S110" i="27"/>
  <c r="T110" i="27"/>
  <c r="J111" i="27"/>
  <c r="K111" i="27" s="1"/>
  <c r="Q111" i="27"/>
  <c r="R111" i="27"/>
  <c r="S111" i="27"/>
  <c r="T111" i="27"/>
  <c r="J112" i="27"/>
  <c r="K112" i="27"/>
  <c r="Q112" i="27"/>
  <c r="R112" i="27"/>
  <c r="S112" i="27"/>
  <c r="T112" i="27"/>
  <c r="J113" i="27"/>
  <c r="K113" i="27" s="1"/>
  <c r="Q113" i="27"/>
  <c r="R113" i="27"/>
  <c r="S113" i="27"/>
  <c r="T113" i="27"/>
  <c r="J114" i="27"/>
  <c r="K114" i="27" s="1"/>
  <c r="Q114" i="27"/>
  <c r="R114" i="27"/>
  <c r="S114" i="27"/>
  <c r="T114" i="27"/>
  <c r="J115" i="27"/>
  <c r="K115" i="27"/>
  <c r="Q115" i="27"/>
  <c r="R115" i="27"/>
  <c r="S115" i="27"/>
  <c r="T115" i="27"/>
  <c r="J116" i="27"/>
  <c r="K116" i="27" s="1"/>
  <c r="Q116" i="27"/>
  <c r="R116" i="27"/>
  <c r="S116" i="27"/>
  <c r="T116" i="27"/>
  <c r="J117" i="27"/>
  <c r="K117" i="27" s="1"/>
  <c r="Q117" i="27"/>
  <c r="R117" i="27"/>
  <c r="S117" i="27"/>
  <c r="T117" i="27"/>
  <c r="J118" i="27"/>
  <c r="K118" i="27" s="1"/>
  <c r="Q118" i="27"/>
  <c r="R118" i="27"/>
  <c r="S118" i="27"/>
  <c r="T118" i="27"/>
  <c r="J119" i="27"/>
  <c r="K119" i="27" s="1"/>
  <c r="Q119" i="27"/>
  <c r="R119" i="27"/>
  <c r="S119" i="27"/>
  <c r="T119" i="27"/>
  <c r="J120" i="27"/>
  <c r="K120" i="27" s="1"/>
  <c r="Q120" i="27"/>
  <c r="R120" i="27"/>
  <c r="S120" i="27"/>
  <c r="T120" i="27"/>
  <c r="J121" i="27"/>
  <c r="K121" i="27" s="1"/>
  <c r="Q121" i="27"/>
  <c r="R121" i="27"/>
  <c r="S121" i="27"/>
  <c r="T121" i="27"/>
  <c r="J122" i="27"/>
  <c r="K122" i="27" s="1"/>
  <c r="Q122" i="27"/>
  <c r="R122" i="27"/>
  <c r="S122" i="27"/>
  <c r="T122" i="27"/>
  <c r="J123" i="27"/>
  <c r="K123" i="27" s="1"/>
  <c r="Q123" i="27"/>
  <c r="R123" i="27"/>
  <c r="S123" i="27"/>
  <c r="T123" i="27"/>
  <c r="J124" i="27"/>
  <c r="K124" i="27" s="1"/>
  <c r="Q124" i="27"/>
  <c r="R124" i="27"/>
  <c r="S124" i="27"/>
  <c r="T124" i="27"/>
  <c r="J125" i="27"/>
  <c r="K125" i="27" s="1"/>
  <c r="Q125" i="27"/>
  <c r="R125" i="27"/>
  <c r="S125" i="27"/>
  <c r="T125" i="27"/>
  <c r="J126" i="27"/>
  <c r="K126" i="27" s="1"/>
  <c r="Q126" i="27"/>
  <c r="R126" i="27"/>
  <c r="S126" i="27"/>
  <c r="T126" i="27"/>
  <c r="J127" i="27"/>
  <c r="K127" i="27" s="1"/>
  <c r="Q127" i="27"/>
  <c r="R127" i="27"/>
  <c r="S127" i="27"/>
  <c r="T127" i="27"/>
  <c r="J128" i="27"/>
  <c r="K128" i="27" s="1"/>
  <c r="Q128" i="27"/>
  <c r="R128" i="27"/>
  <c r="S128" i="27"/>
  <c r="T128" i="27"/>
  <c r="J129" i="27"/>
  <c r="K129" i="27" s="1"/>
  <c r="Q129" i="27"/>
  <c r="R129" i="27"/>
  <c r="S129" i="27"/>
  <c r="T129" i="27"/>
  <c r="J130" i="27"/>
  <c r="K130" i="27" s="1"/>
  <c r="Q130" i="27"/>
  <c r="R130" i="27"/>
  <c r="S130" i="27"/>
  <c r="T130" i="27"/>
  <c r="J131" i="27"/>
  <c r="K131" i="27" s="1"/>
  <c r="Q131" i="27"/>
  <c r="R131" i="27"/>
  <c r="S131" i="27"/>
  <c r="T131" i="27"/>
  <c r="J132" i="27"/>
  <c r="K132" i="27" s="1"/>
  <c r="Q132" i="27"/>
  <c r="R132" i="27"/>
  <c r="S132" i="27"/>
  <c r="T132" i="27"/>
  <c r="J133" i="27"/>
  <c r="K133" i="27" s="1"/>
  <c r="Q133" i="27"/>
  <c r="R133" i="27"/>
  <c r="S133" i="27"/>
  <c r="T133" i="27"/>
  <c r="J134" i="27"/>
  <c r="K134" i="27" s="1"/>
  <c r="Q134" i="27"/>
  <c r="R134" i="27"/>
  <c r="S134" i="27"/>
  <c r="T134" i="27"/>
  <c r="J135" i="27"/>
  <c r="K135" i="27" s="1"/>
  <c r="Q135" i="27"/>
  <c r="R135" i="27"/>
  <c r="S135" i="27"/>
  <c r="T135" i="27"/>
  <c r="J136" i="27"/>
  <c r="K136" i="27" s="1"/>
  <c r="Q136" i="27"/>
  <c r="R136" i="27"/>
  <c r="S136" i="27"/>
  <c r="T136" i="27"/>
  <c r="J137" i="27"/>
  <c r="K137" i="27" s="1"/>
  <c r="Q137" i="27"/>
  <c r="R137" i="27"/>
  <c r="S137" i="27"/>
  <c r="T137" i="27"/>
  <c r="J138" i="27"/>
  <c r="K138" i="27" s="1"/>
  <c r="Q138" i="27"/>
  <c r="R138" i="27"/>
  <c r="S138" i="27"/>
  <c r="T138" i="27"/>
  <c r="J139" i="27"/>
  <c r="K139" i="27" s="1"/>
  <c r="Q139" i="27"/>
  <c r="R139" i="27"/>
  <c r="S139" i="27"/>
  <c r="T139" i="27"/>
  <c r="J140" i="27"/>
  <c r="K140" i="27" s="1"/>
  <c r="Q140" i="27"/>
  <c r="R140" i="27"/>
  <c r="S140" i="27"/>
  <c r="T140" i="27"/>
  <c r="J141" i="27"/>
  <c r="K141" i="27" s="1"/>
  <c r="Q141" i="27"/>
  <c r="R141" i="27"/>
  <c r="S141" i="27"/>
  <c r="T141" i="27"/>
  <c r="J142" i="27"/>
  <c r="K142" i="27" s="1"/>
  <c r="Q142" i="27"/>
  <c r="R142" i="27"/>
  <c r="S142" i="27"/>
  <c r="T142" i="27"/>
  <c r="J143" i="27"/>
  <c r="K143" i="27" s="1"/>
  <c r="Q143" i="27"/>
  <c r="R143" i="27"/>
  <c r="S143" i="27"/>
  <c r="T143" i="27"/>
  <c r="J144" i="27"/>
  <c r="K144" i="27" s="1"/>
  <c r="Q144" i="27"/>
  <c r="R144" i="27"/>
  <c r="S144" i="27"/>
  <c r="T144" i="27"/>
  <c r="J145" i="27"/>
  <c r="K145" i="27" s="1"/>
  <c r="Q145" i="27"/>
  <c r="R145" i="27"/>
  <c r="S145" i="27"/>
  <c r="T145" i="27"/>
  <c r="J146" i="27"/>
  <c r="K146" i="27" s="1"/>
  <c r="Q146" i="27"/>
  <c r="R146" i="27"/>
  <c r="S146" i="27"/>
  <c r="T146" i="27"/>
  <c r="J147" i="27"/>
  <c r="K147" i="27" s="1"/>
  <c r="Q147" i="27"/>
  <c r="R147" i="27"/>
  <c r="S147" i="27"/>
  <c r="T147" i="27"/>
  <c r="J148" i="27"/>
  <c r="K148" i="27" s="1"/>
  <c r="Q148" i="27"/>
  <c r="R148" i="27"/>
  <c r="S148" i="27"/>
  <c r="T148" i="27"/>
  <c r="J149" i="27"/>
  <c r="K149" i="27" s="1"/>
  <c r="Q149" i="27"/>
  <c r="R149" i="27"/>
  <c r="S149" i="27"/>
  <c r="T149" i="27"/>
  <c r="J150" i="27"/>
  <c r="K150" i="27" s="1"/>
  <c r="Q150" i="27"/>
  <c r="R150" i="27"/>
  <c r="S150" i="27"/>
  <c r="T150" i="27"/>
  <c r="J151" i="27"/>
  <c r="K151" i="27" s="1"/>
  <c r="Q151" i="27"/>
  <c r="R151" i="27"/>
  <c r="S151" i="27"/>
  <c r="T151" i="27"/>
  <c r="J152" i="27"/>
  <c r="K152" i="27" s="1"/>
  <c r="Q152" i="27"/>
  <c r="R152" i="27"/>
  <c r="S152" i="27"/>
  <c r="T152" i="27"/>
  <c r="J153" i="27"/>
  <c r="K153" i="27" s="1"/>
  <c r="Q153" i="27"/>
  <c r="R153" i="27"/>
  <c r="S153" i="27"/>
  <c r="T153" i="27"/>
  <c r="J154" i="27"/>
  <c r="K154" i="27" s="1"/>
  <c r="Q154" i="27"/>
  <c r="R154" i="27"/>
  <c r="S154" i="27"/>
  <c r="T154" i="27"/>
  <c r="J155" i="27"/>
  <c r="K155" i="27" s="1"/>
  <c r="Q155" i="27"/>
  <c r="R155" i="27"/>
  <c r="S155" i="27"/>
  <c r="T155" i="27"/>
  <c r="J156" i="27"/>
  <c r="K156" i="27"/>
  <c r="Q156" i="27"/>
  <c r="R156" i="27"/>
  <c r="S156" i="27"/>
  <c r="T156" i="27"/>
  <c r="J157" i="27"/>
  <c r="K157" i="27" s="1"/>
  <c r="Q157" i="27"/>
  <c r="R157" i="27"/>
  <c r="S157" i="27"/>
  <c r="T157" i="27"/>
  <c r="J158" i="27"/>
  <c r="K158" i="27" s="1"/>
  <c r="Q158" i="27"/>
  <c r="R158" i="27"/>
  <c r="S158" i="27"/>
  <c r="T158" i="27"/>
  <c r="J159" i="27"/>
  <c r="K159" i="27" s="1"/>
  <c r="Q159" i="27"/>
  <c r="R159" i="27"/>
  <c r="S159" i="27"/>
  <c r="T159" i="27"/>
  <c r="J160" i="27"/>
  <c r="K160" i="27" s="1"/>
  <c r="Q160" i="27"/>
  <c r="R160" i="27"/>
  <c r="S160" i="27"/>
  <c r="T160" i="27"/>
  <c r="J161" i="27"/>
  <c r="K161" i="27" s="1"/>
  <c r="Q161" i="27"/>
  <c r="R161" i="27"/>
  <c r="S161" i="27"/>
  <c r="T161" i="27"/>
  <c r="J162" i="27"/>
  <c r="K162" i="27" s="1"/>
  <c r="Q162" i="27"/>
  <c r="R162" i="27"/>
  <c r="S162" i="27"/>
  <c r="T162" i="27"/>
  <c r="J163" i="27"/>
  <c r="K163" i="27" s="1"/>
  <c r="Q163" i="27"/>
  <c r="R163" i="27"/>
  <c r="S163" i="27"/>
  <c r="T163" i="27"/>
  <c r="J164" i="27"/>
  <c r="K164" i="27" s="1"/>
  <c r="Q164" i="27"/>
  <c r="R164" i="27"/>
  <c r="S164" i="27"/>
  <c r="T164" i="27"/>
  <c r="J165" i="27"/>
  <c r="K165" i="27" s="1"/>
  <c r="Q165" i="27"/>
  <c r="R165" i="27"/>
  <c r="S165" i="27"/>
  <c r="T165" i="27"/>
  <c r="J166" i="27"/>
  <c r="K166" i="27" s="1"/>
  <c r="Q166" i="27"/>
  <c r="R166" i="27"/>
  <c r="S166" i="27"/>
  <c r="T166" i="27"/>
  <c r="J167" i="27"/>
  <c r="K167" i="27" s="1"/>
  <c r="Q167" i="27"/>
  <c r="R167" i="27"/>
  <c r="S167" i="27"/>
  <c r="T167" i="27"/>
  <c r="J168" i="27"/>
  <c r="K168" i="27" s="1"/>
  <c r="Q168" i="27"/>
  <c r="R168" i="27"/>
  <c r="S168" i="27"/>
  <c r="T168" i="27"/>
  <c r="J169" i="27"/>
  <c r="K169" i="27" s="1"/>
  <c r="Q169" i="27"/>
  <c r="R169" i="27"/>
  <c r="S169" i="27"/>
  <c r="T169" i="27"/>
  <c r="J170" i="27"/>
  <c r="K170" i="27" s="1"/>
  <c r="Q170" i="27"/>
  <c r="R170" i="27"/>
  <c r="S170" i="27"/>
  <c r="T170" i="27"/>
  <c r="J171" i="27"/>
  <c r="K171" i="27" s="1"/>
  <c r="Q171" i="27"/>
  <c r="R171" i="27"/>
  <c r="S171" i="27"/>
  <c r="T171" i="27"/>
  <c r="J172" i="27"/>
  <c r="K172" i="27" s="1"/>
  <c r="Q172" i="27"/>
  <c r="R172" i="27"/>
  <c r="S172" i="27"/>
  <c r="T172" i="27"/>
  <c r="J173" i="27"/>
  <c r="K173" i="27" s="1"/>
  <c r="Q173" i="27"/>
  <c r="R173" i="27"/>
  <c r="S173" i="27"/>
  <c r="T173" i="27"/>
  <c r="J174" i="27"/>
  <c r="K174" i="27" s="1"/>
  <c r="Q174" i="27"/>
  <c r="R174" i="27"/>
  <c r="S174" i="27"/>
  <c r="T174" i="27"/>
  <c r="J175" i="27"/>
  <c r="K175" i="27" s="1"/>
  <c r="Q175" i="27"/>
  <c r="R175" i="27"/>
  <c r="S175" i="27"/>
  <c r="T175" i="27"/>
  <c r="J176" i="27"/>
  <c r="K176" i="27"/>
  <c r="Q176" i="27"/>
  <c r="R176" i="27"/>
  <c r="S176" i="27"/>
  <c r="T176" i="27"/>
  <c r="J177" i="27"/>
  <c r="K177" i="27" s="1"/>
  <c r="Q177" i="27"/>
  <c r="R177" i="27"/>
  <c r="S177" i="27"/>
  <c r="T177" i="27"/>
  <c r="J178" i="27"/>
  <c r="K178" i="27" s="1"/>
  <c r="Q178" i="27"/>
  <c r="R178" i="27"/>
  <c r="S178" i="27"/>
  <c r="T178" i="27"/>
  <c r="J179" i="27"/>
  <c r="K179" i="27"/>
  <c r="Q179" i="27"/>
  <c r="R179" i="27"/>
  <c r="S179" i="27"/>
  <c r="T179" i="27"/>
  <c r="J180" i="27"/>
  <c r="K180" i="27" s="1"/>
  <c r="Q180" i="27"/>
  <c r="R180" i="27"/>
  <c r="S180" i="27"/>
  <c r="T180" i="27"/>
  <c r="J181" i="27"/>
  <c r="K181" i="27" s="1"/>
  <c r="Q181" i="27"/>
  <c r="R181" i="27"/>
  <c r="S181" i="27"/>
  <c r="T181" i="27"/>
  <c r="J182" i="27"/>
  <c r="K182" i="27" s="1"/>
  <c r="Q182" i="27"/>
  <c r="R182" i="27"/>
  <c r="S182" i="27"/>
  <c r="T182" i="27"/>
  <c r="J183" i="27"/>
  <c r="K183" i="27" s="1"/>
  <c r="Q183" i="27"/>
  <c r="R183" i="27"/>
  <c r="S183" i="27"/>
  <c r="T183" i="27"/>
  <c r="J184" i="27"/>
  <c r="K184" i="27" s="1"/>
  <c r="Q184" i="27"/>
  <c r="R184" i="27"/>
  <c r="S184" i="27"/>
  <c r="T184" i="27"/>
  <c r="J185" i="27"/>
  <c r="K185" i="27" s="1"/>
  <c r="Q185" i="27"/>
  <c r="R185" i="27"/>
  <c r="S185" i="27"/>
  <c r="T185" i="27"/>
  <c r="J186" i="27"/>
  <c r="K186" i="27" s="1"/>
  <c r="Q186" i="27"/>
  <c r="R186" i="27"/>
  <c r="S186" i="27"/>
  <c r="T186" i="27"/>
  <c r="J187" i="27"/>
  <c r="K187" i="27" s="1"/>
  <c r="Q187" i="27"/>
  <c r="R187" i="27"/>
  <c r="S187" i="27"/>
  <c r="T187" i="27"/>
  <c r="J188" i="27"/>
  <c r="K188" i="27" s="1"/>
  <c r="Q188" i="27"/>
  <c r="R188" i="27"/>
  <c r="S188" i="27"/>
  <c r="T188" i="27"/>
  <c r="J189" i="27"/>
  <c r="K189" i="27" s="1"/>
  <c r="Q189" i="27"/>
  <c r="R189" i="27"/>
  <c r="S189" i="27"/>
  <c r="T189" i="27"/>
  <c r="J190" i="27"/>
  <c r="K190" i="27" s="1"/>
  <c r="Q190" i="27"/>
  <c r="R190" i="27"/>
  <c r="S190" i="27"/>
  <c r="T190" i="27"/>
  <c r="J191" i="27"/>
  <c r="K191" i="27" s="1"/>
  <c r="Q191" i="27"/>
  <c r="R191" i="27"/>
  <c r="S191" i="27"/>
  <c r="T191" i="27"/>
  <c r="J192" i="27"/>
  <c r="K192" i="27" s="1"/>
  <c r="Q192" i="27"/>
  <c r="R192" i="27"/>
  <c r="S192" i="27"/>
  <c r="T192" i="27"/>
  <c r="J193" i="27"/>
  <c r="K193" i="27" s="1"/>
  <c r="Q193" i="27"/>
  <c r="R193" i="27"/>
  <c r="S193" i="27"/>
  <c r="T193" i="27"/>
  <c r="J194" i="27"/>
  <c r="K194" i="27" s="1"/>
  <c r="Q194" i="27"/>
  <c r="R194" i="27"/>
  <c r="S194" i="27"/>
  <c r="T194" i="27"/>
  <c r="J195" i="27"/>
  <c r="K195" i="27" s="1"/>
  <c r="Q195" i="27"/>
  <c r="R195" i="27"/>
  <c r="S195" i="27"/>
  <c r="T195" i="27"/>
  <c r="J196" i="27"/>
  <c r="K196" i="27" s="1"/>
  <c r="Q196" i="27"/>
  <c r="R196" i="27"/>
  <c r="S196" i="27"/>
  <c r="T196" i="27"/>
  <c r="J197" i="27"/>
  <c r="K197" i="27" s="1"/>
  <c r="Q197" i="27"/>
  <c r="R197" i="27"/>
  <c r="S197" i="27"/>
  <c r="T197" i="27"/>
  <c r="J198" i="27"/>
  <c r="K198" i="27" s="1"/>
  <c r="Q198" i="27"/>
  <c r="R198" i="27"/>
  <c r="S198" i="27"/>
  <c r="T198" i="27"/>
  <c r="J199" i="27"/>
  <c r="K199" i="27" s="1"/>
  <c r="Q199" i="27"/>
  <c r="R199" i="27"/>
  <c r="S199" i="27"/>
  <c r="T199" i="27"/>
  <c r="J200" i="27"/>
  <c r="K200" i="27" s="1"/>
  <c r="Q200" i="27"/>
  <c r="R200" i="27"/>
  <c r="S200" i="27"/>
  <c r="T200" i="27"/>
  <c r="J201" i="27"/>
  <c r="K201" i="27" s="1"/>
  <c r="Q201" i="27"/>
  <c r="R201" i="27"/>
  <c r="S201" i="27"/>
  <c r="T201" i="27"/>
  <c r="J202" i="27"/>
  <c r="K202" i="27" s="1"/>
  <c r="Q202" i="27"/>
  <c r="R202" i="27"/>
  <c r="S202" i="27"/>
  <c r="T202" i="27"/>
  <c r="J203" i="27"/>
  <c r="K203" i="27" s="1"/>
  <c r="Q203" i="27"/>
  <c r="R203" i="27"/>
  <c r="S203" i="27"/>
  <c r="T203" i="27"/>
  <c r="J64" i="34"/>
  <c r="K64" i="34" s="1"/>
  <c r="Q64" i="34"/>
  <c r="R64" i="34"/>
  <c r="S64" i="34"/>
  <c r="T64" i="34"/>
  <c r="J65" i="34"/>
  <c r="K65" i="34" s="1"/>
  <c r="Q65" i="34"/>
  <c r="R65" i="34"/>
  <c r="S65" i="34"/>
  <c r="T65" i="34"/>
  <c r="J66" i="34"/>
  <c r="K66" i="34" s="1"/>
  <c r="Q66" i="34"/>
  <c r="R66" i="34"/>
  <c r="S66" i="34"/>
  <c r="T66" i="34"/>
  <c r="J67" i="34"/>
  <c r="K67" i="34" s="1"/>
  <c r="Q67" i="34"/>
  <c r="R67" i="34"/>
  <c r="S67" i="34"/>
  <c r="T67" i="34"/>
  <c r="J68" i="34"/>
  <c r="K68" i="34" s="1"/>
  <c r="Q68" i="34"/>
  <c r="R68" i="34"/>
  <c r="S68" i="34"/>
  <c r="T68" i="34"/>
  <c r="J69" i="34"/>
  <c r="K69" i="34" s="1"/>
  <c r="Q69" i="34"/>
  <c r="R69" i="34"/>
  <c r="S69" i="34"/>
  <c r="T69" i="34"/>
  <c r="J70" i="34"/>
  <c r="K70" i="34" s="1"/>
  <c r="Q70" i="34"/>
  <c r="R70" i="34"/>
  <c r="S70" i="34"/>
  <c r="T70" i="34"/>
  <c r="J71" i="34"/>
  <c r="K71" i="34" s="1"/>
  <c r="Q71" i="34"/>
  <c r="R71" i="34"/>
  <c r="S71" i="34"/>
  <c r="T71" i="34"/>
  <c r="J72" i="34"/>
  <c r="K72" i="34" s="1"/>
  <c r="Q72" i="34"/>
  <c r="R72" i="34"/>
  <c r="S72" i="34"/>
  <c r="T72" i="34"/>
  <c r="J73" i="34"/>
  <c r="K73" i="34" s="1"/>
  <c r="Q73" i="34"/>
  <c r="R73" i="34"/>
  <c r="S73" i="34"/>
  <c r="T73" i="34"/>
  <c r="J74" i="34"/>
  <c r="K74" i="34" s="1"/>
  <c r="Q74" i="34"/>
  <c r="R74" i="34"/>
  <c r="S74" i="34"/>
  <c r="T74" i="34"/>
  <c r="J75" i="34"/>
  <c r="K75" i="34" s="1"/>
  <c r="Q75" i="34"/>
  <c r="R75" i="34"/>
  <c r="S75" i="34"/>
  <c r="T75" i="34"/>
  <c r="J76" i="34"/>
  <c r="K76" i="34" s="1"/>
  <c r="Q76" i="34"/>
  <c r="R76" i="34"/>
  <c r="S76" i="34"/>
  <c r="T76" i="34"/>
  <c r="J77" i="34"/>
  <c r="K77" i="34" s="1"/>
  <c r="Q77" i="34"/>
  <c r="R77" i="34"/>
  <c r="S77" i="34"/>
  <c r="T77" i="34"/>
  <c r="J78" i="34"/>
  <c r="K78" i="34" s="1"/>
  <c r="Q78" i="34"/>
  <c r="R78" i="34"/>
  <c r="S78" i="34"/>
  <c r="T78" i="34"/>
  <c r="J79" i="34"/>
  <c r="K79" i="34" s="1"/>
  <c r="Q79" i="34"/>
  <c r="R79" i="34"/>
  <c r="S79" i="34"/>
  <c r="T79" i="34"/>
  <c r="J80" i="34"/>
  <c r="K80" i="34" s="1"/>
  <c r="Q80" i="34"/>
  <c r="R80" i="34"/>
  <c r="S80" i="34"/>
  <c r="T80" i="34"/>
  <c r="J81" i="34"/>
  <c r="K81" i="34" s="1"/>
  <c r="Q81" i="34"/>
  <c r="R81" i="34"/>
  <c r="S81" i="34"/>
  <c r="T81" i="34"/>
  <c r="J82" i="34"/>
  <c r="K82" i="34" s="1"/>
  <c r="Q82" i="34"/>
  <c r="R82" i="34"/>
  <c r="S82" i="34"/>
  <c r="T82" i="34"/>
  <c r="J83" i="34"/>
  <c r="K83" i="34" s="1"/>
  <c r="Q83" i="34"/>
  <c r="R83" i="34"/>
  <c r="S83" i="34"/>
  <c r="T83" i="34"/>
  <c r="J84" i="34"/>
  <c r="K84" i="34" s="1"/>
  <c r="Q84" i="34"/>
  <c r="R84" i="34"/>
  <c r="S84" i="34"/>
  <c r="T84" i="34"/>
  <c r="J85" i="34"/>
  <c r="K85" i="34" s="1"/>
  <c r="Q85" i="34"/>
  <c r="R85" i="34"/>
  <c r="S85" i="34"/>
  <c r="T85" i="34"/>
  <c r="J86" i="34"/>
  <c r="K86" i="34" s="1"/>
  <c r="Q86" i="34"/>
  <c r="R86" i="34"/>
  <c r="S86" i="34"/>
  <c r="T86" i="34"/>
  <c r="J87" i="34"/>
  <c r="K87" i="34" s="1"/>
  <c r="Q87" i="34"/>
  <c r="R87" i="34"/>
  <c r="S87" i="34"/>
  <c r="T87" i="34"/>
  <c r="J88" i="34"/>
  <c r="K88" i="34" s="1"/>
  <c r="Q88" i="34"/>
  <c r="R88" i="34"/>
  <c r="S88" i="34"/>
  <c r="T88" i="34"/>
  <c r="J89" i="34"/>
  <c r="K89" i="34" s="1"/>
  <c r="Q89" i="34"/>
  <c r="R89" i="34"/>
  <c r="S89" i="34"/>
  <c r="T89" i="34"/>
  <c r="J90" i="34"/>
  <c r="K90" i="34" s="1"/>
  <c r="Q90" i="34"/>
  <c r="R90" i="34"/>
  <c r="S90" i="34"/>
  <c r="T90" i="34"/>
  <c r="J91" i="34"/>
  <c r="K91" i="34"/>
  <c r="Q91" i="34"/>
  <c r="R91" i="34"/>
  <c r="S91" i="34"/>
  <c r="T91" i="34"/>
  <c r="J92" i="34"/>
  <c r="K92" i="34" s="1"/>
  <c r="Q92" i="34"/>
  <c r="R92" i="34"/>
  <c r="S92" i="34"/>
  <c r="T92" i="34"/>
  <c r="J93" i="34"/>
  <c r="K93" i="34" s="1"/>
  <c r="Q93" i="34"/>
  <c r="R93" i="34"/>
  <c r="S93" i="34"/>
  <c r="T93" i="34"/>
  <c r="J94" i="34"/>
  <c r="K94" i="34" s="1"/>
  <c r="Q94" i="34"/>
  <c r="R94" i="34"/>
  <c r="S94" i="34"/>
  <c r="T94" i="34"/>
  <c r="J95" i="34"/>
  <c r="K95" i="34" s="1"/>
  <c r="Q95" i="34"/>
  <c r="R95" i="34"/>
  <c r="S95" i="34"/>
  <c r="T95" i="34"/>
  <c r="J96" i="34"/>
  <c r="K96" i="34" s="1"/>
  <c r="Q96" i="34"/>
  <c r="R96" i="34"/>
  <c r="S96" i="34"/>
  <c r="T96" i="34"/>
  <c r="J97" i="34"/>
  <c r="K97" i="34" s="1"/>
  <c r="Q97" i="34"/>
  <c r="R97" i="34"/>
  <c r="S97" i="34"/>
  <c r="T97" i="34"/>
  <c r="J98" i="34"/>
  <c r="K98" i="34" s="1"/>
  <c r="Q98" i="34"/>
  <c r="R98" i="34"/>
  <c r="S98" i="34"/>
  <c r="T98" i="34"/>
  <c r="J99" i="34"/>
  <c r="K99" i="34" s="1"/>
  <c r="Q99" i="34"/>
  <c r="R99" i="34"/>
  <c r="S99" i="34"/>
  <c r="T99" i="34"/>
  <c r="J100" i="34"/>
  <c r="K100" i="34" s="1"/>
  <c r="Q100" i="34"/>
  <c r="R100" i="34"/>
  <c r="S100" i="34"/>
  <c r="T100" i="34"/>
  <c r="J101" i="34"/>
  <c r="K101" i="34" s="1"/>
  <c r="Q101" i="34"/>
  <c r="R101" i="34"/>
  <c r="S101" i="34"/>
  <c r="T101" i="34"/>
  <c r="J102" i="34"/>
  <c r="K102" i="34" s="1"/>
  <c r="Q102" i="34"/>
  <c r="R102" i="34"/>
  <c r="S102" i="34"/>
  <c r="T102" i="34"/>
  <c r="J103" i="34"/>
  <c r="K103" i="34" s="1"/>
  <c r="Q103" i="34"/>
  <c r="R103" i="34"/>
  <c r="S103" i="34"/>
  <c r="T103" i="34"/>
  <c r="J104" i="34"/>
  <c r="K104" i="34" s="1"/>
  <c r="Q104" i="34"/>
  <c r="R104" i="34"/>
  <c r="S104" i="34"/>
  <c r="T104" i="34"/>
  <c r="J105" i="34"/>
  <c r="K105" i="34" s="1"/>
  <c r="Q105" i="34"/>
  <c r="R105" i="34"/>
  <c r="S105" i="34"/>
  <c r="T105" i="34"/>
  <c r="J106" i="34"/>
  <c r="K106" i="34" s="1"/>
  <c r="Q106" i="34"/>
  <c r="R106" i="34"/>
  <c r="S106" i="34"/>
  <c r="T106" i="34"/>
  <c r="J107" i="34"/>
  <c r="K107" i="34" s="1"/>
  <c r="Q107" i="34"/>
  <c r="R107" i="34"/>
  <c r="S107" i="34"/>
  <c r="T107" i="34"/>
  <c r="J108" i="34"/>
  <c r="K108" i="34" s="1"/>
  <c r="Q108" i="34"/>
  <c r="R108" i="34"/>
  <c r="S108" i="34"/>
  <c r="T108" i="34"/>
  <c r="J109" i="34"/>
  <c r="K109" i="34" s="1"/>
  <c r="Q109" i="34"/>
  <c r="R109" i="34"/>
  <c r="S109" i="34"/>
  <c r="T109" i="34"/>
  <c r="J110" i="34"/>
  <c r="K110" i="34" s="1"/>
  <c r="Q110" i="34"/>
  <c r="R110" i="34"/>
  <c r="S110" i="34"/>
  <c r="T110" i="34"/>
  <c r="J111" i="34"/>
  <c r="K111" i="34"/>
  <c r="Q111" i="34"/>
  <c r="R111" i="34"/>
  <c r="S111" i="34"/>
  <c r="T111" i="34"/>
  <c r="J112" i="34"/>
  <c r="K112" i="34" s="1"/>
  <c r="Q112" i="34"/>
  <c r="R112" i="34"/>
  <c r="S112" i="34"/>
  <c r="T112" i="34"/>
  <c r="J113" i="34"/>
  <c r="K113" i="34" s="1"/>
  <c r="Q113" i="34"/>
  <c r="R113" i="34"/>
  <c r="S113" i="34"/>
  <c r="T113" i="34"/>
  <c r="J114" i="34"/>
  <c r="K114" i="34"/>
  <c r="Q114" i="34"/>
  <c r="R114" i="34"/>
  <c r="S114" i="34"/>
  <c r="T114" i="34"/>
  <c r="J115" i="34"/>
  <c r="K115" i="34" s="1"/>
  <c r="Q115" i="34"/>
  <c r="R115" i="34"/>
  <c r="S115" i="34"/>
  <c r="T115" i="34"/>
  <c r="J116" i="34"/>
  <c r="K116" i="34" s="1"/>
  <c r="Q116" i="34"/>
  <c r="R116" i="34"/>
  <c r="S116" i="34"/>
  <c r="T116" i="34"/>
  <c r="J117" i="34"/>
  <c r="K117" i="34" s="1"/>
  <c r="Q117" i="34"/>
  <c r="R117" i="34"/>
  <c r="S117" i="34"/>
  <c r="T117" i="34"/>
  <c r="J118" i="34"/>
  <c r="K118" i="34" s="1"/>
  <c r="Q118" i="34"/>
  <c r="R118" i="34"/>
  <c r="S118" i="34"/>
  <c r="T118" i="34"/>
  <c r="J119" i="34"/>
  <c r="K119" i="34" s="1"/>
  <c r="Q119" i="34"/>
  <c r="R119" i="34"/>
  <c r="S119" i="34"/>
  <c r="T119" i="34"/>
  <c r="J120" i="34"/>
  <c r="K120" i="34" s="1"/>
  <c r="Q120" i="34"/>
  <c r="R120" i="34"/>
  <c r="S120" i="34"/>
  <c r="T120" i="34"/>
  <c r="J121" i="34"/>
  <c r="K121" i="34" s="1"/>
  <c r="Q121" i="34"/>
  <c r="R121" i="34"/>
  <c r="S121" i="34"/>
  <c r="T121" i="34"/>
  <c r="J122" i="34"/>
  <c r="K122" i="34" s="1"/>
  <c r="Q122" i="34"/>
  <c r="R122" i="34"/>
  <c r="S122" i="34"/>
  <c r="T122" i="34"/>
  <c r="J123" i="34"/>
  <c r="K123" i="34" s="1"/>
  <c r="Q123" i="34"/>
  <c r="R123" i="34"/>
  <c r="S123" i="34"/>
  <c r="T123" i="34"/>
  <c r="J124" i="34"/>
  <c r="K124" i="34" s="1"/>
  <c r="Q124" i="34"/>
  <c r="R124" i="34"/>
  <c r="S124" i="34"/>
  <c r="T124" i="34"/>
  <c r="J125" i="34"/>
  <c r="K125" i="34" s="1"/>
  <c r="Q125" i="34"/>
  <c r="R125" i="34"/>
  <c r="S125" i="34"/>
  <c r="T125" i="34"/>
  <c r="J126" i="34"/>
  <c r="K126" i="34" s="1"/>
  <c r="Q126" i="34"/>
  <c r="R126" i="34"/>
  <c r="S126" i="34"/>
  <c r="T126" i="34"/>
  <c r="J127" i="34"/>
  <c r="K127" i="34" s="1"/>
  <c r="Q127" i="34"/>
  <c r="R127" i="34"/>
  <c r="S127" i="34"/>
  <c r="T127" i="34"/>
  <c r="J128" i="34"/>
  <c r="K128" i="34" s="1"/>
  <c r="Q128" i="34"/>
  <c r="R128" i="34"/>
  <c r="S128" i="34"/>
  <c r="T128" i="34"/>
  <c r="J129" i="34"/>
  <c r="K129" i="34" s="1"/>
  <c r="Q129" i="34"/>
  <c r="R129" i="34"/>
  <c r="S129" i="34"/>
  <c r="T129" i="34"/>
  <c r="J130" i="34"/>
  <c r="K130" i="34" s="1"/>
  <c r="Q130" i="34"/>
  <c r="R130" i="34"/>
  <c r="S130" i="34"/>
  <c r="T130" i="34"/>
  <c r="J131" i="34"/>
  <c r="K131" i="34" s="1"/>
  <c r="Q131" i="34"/>
  <c r="R131" i="34"/>
  <c r="S131" i="34"/>
  <c r="T131" i="34"/>
  <c r="J132" i="34"/>
  <c r="K132" i="34" s="1"/>
  <c r="Q132" i="34"/>
  <c r="R132" i="34"/>
  <c r="S132" i="34"/>
  <c r="T132" i="34"/>
  <c r="J133" i="34"/>
  <c r="K133" i="34" s="1"/>
  <c r="Q133" i="34"/>
  <c r="R133" i="34"/>
  <c r="S133" i="34"/>
  <c r="T133" i="34"/>
  <c r="J134" i="34"/>
  <c r="K134" i="34" s="1"/>
  <c r="Q134" i="34"/>
  <c r="R134" i="34"/>
  <c r="S134" i="34"/>
  <c r="T134" i="34"/>
  <c r="J135" i="34"/>
  <c r="K135" i="34" s="1"/>
  <c r="Q135" i="34"/>
  <c r="R135" i="34"/>
  <c r="S135" i="34"/>
  <c r="T135" i="34"/>
  <c r="J136" i="34"/>
  <c r="K136" i="34" s="1"/>
  <c r="Q136" i="34"/>
  <c r="R136" i="34"/>
  <c r="S136" i="34"/>
  <c r="T136" i="34"/>
  <c r="J137" i="34"/>
  <c r="K137" i="34" s="1"/>
  <c r="Q137" i="34"/>
  <c r="R137" i="34"/>
  <c r="S137" i="34"/>
  <c r="T137" i="34"/>
  <c r="J138" i="34"/>
  <c r="K138" i="34" s="1"/>
  <c r="Q138" i="34"/>
  <c r="R138" i="34"/>
  <c r="S138" i="34"/>
  <c r="T138" i="34"/>
  <c r="J139" i="34"/>
  <c r="K139" i="34" s="1"/>
  <c r="Q139" i="34"/>
  <c r="R139" i="34"/>
  <c r="S139" i="34"/>
  <c r="T139" i="34"/>
  <c r="J140" i="34"/>
  <c r="K140" i="34" s="1"/>
  <c r="Q140" i="34"/>
  <c r="R140" i="34"/>
  <c r="S140" i="34"/>
  <c r="T140" i="34"/>
  <c r="J141" i="34"/>
  <c r="K141" i="34" s="1"/>
  <c r="Q141" i="34"/>
  <c r="R141" i="34"/>
  <c r="S141" i="34"/>
  <c r="T141" i="34"/>
  <c r="J142" i="34"/>
  <c r="K142" i="34" s="1"/>
  <c r="Q142" i="34"/>
  <c r="R142" i="34"/>
  <c r="S142" i="34"/>
  <c r="T142" i="34"/>
  <c r="J143" i="34"/>
  <c r="K143" i="34" s="1"/>
  <c r="Q143" i="34"/>
  <c r="R143" i="34"/>
  <c r="S143" i="34"/>
  <c r="T143" i="34"/>
  <c r="J144" i="34"/>
  <c r="K144" i="34" s="1"/>
  <c r="Q144" i="34"/>
  <c r="R144" i="34"/>
  <c r="S144" i="34"/>
  <c r="T144" i="34"/>
  <c r="J145" i="34"/>
  <c r="K145" i="34" s="1"/>
  <c r="Q145" i="34"/>
  <c r="R145" i="34"/>
  <c r="S145" i="34"/>
  <c r="T145" i="34"/>
  <c r="J146" i="34"/>
  <c r="K146" i="34" s="1"/>
  <c r="Q146" i="34"/>
  <c r="R146" i="34"/>
  <c r="S146" i="34"/>
  <c r="T146" i="34"/>
  <c r="J147" i="34"/>
  <c r="K147" i="34" s="1"/>
  <c r="Q147" i="34"/>
  <c r="R147" i="34"/>
  <c r="S147" i="34"/>
  <c r="T147" i="34"/>
  <c r="J148" i="34"/>
  <c r="K148" i="34" s="1"/>
  <c r="Q148" i="34"/>
  <c r="R148" i="34"/>
  <c r="S148" i="34"/>
  <c r="T148" i="34"/>
  <c r="J149" i="34"/>
  <c r="K149" i="34" s="1"/>
  <c r="Q149" i="34"/>
  <c r="R149" i="34"/>
  <c r="S149" i="34"/>
  <c r="T149" i="34"/>
  <c r="J150" i="34"/>
  <c r="K150" i="34" s="1"/>
  <c r="Q150" i="34"/>
  <c r="R150" i="34"/>
  <c r="S150" i="34"/>
  <c r="T150" i="34"/>
  <c r="J151" i="34"/>
  <c r="K151" i="34" s="1"/>
  <c r="Q151" i="34"/>
  <c r="R151" i="34"/>
  <c r="S151" i="34"/>
  <c r="T151" i="34"/>
  <c r="J152" i="34"/>
  <c r="K152" i="34" s="1"/>
  <c r="Q152" i="34"/>
  <c r="R152" i="34"/>
  <c r="S152" i="34"/>
  <c r="T152" i="34"/>
  <c r="J153" i="34"/>
  <c r="K153" i="34" s="1"/>
  <c r="Q153" i="34"/>
  <c r="R153" i="34"/>
  <c r="S153" i="34"/>
  <c r="T153" i="34"/>
  <c r="J154" i="34"/>
  <c r="K154" i="34" s="1"/>
  <c r="Q154" i="34"/>
  <c r="R154" i="34"/>
  <c r="S154" i="34"/>
  <c r="T154" i="34"/>
  <c r="J155" i="34"/>
  <c r="K155" i="34"/>
  <c r="Q155" i="34"/>
  <c r="R155" i="34"/>
  <c r="S155" i="34"/>
  <c r="T155" i="34"/>
  <c r="J156" i="34"/>
  <c r="K156" i="34" s="1"/>
  <c r="Q156" i="34"/>
  <c r="R156" i="34"/>
  <c r="S156" i="34"/>
  <c r="T156" i="34"/>
  <c r="J157" i="34"/>
  <c r="K157" i="34" s="1"/>
  <c r="Q157" i="34"/>
  <c r="R157" i="34"/>
  <c r="S157" i="34"/>
  <c r="T157" i="34"/>
  <c r="J158" i="34"/>
  <c r="K158" i="34" s="1"/>
  <c r="Q158" i="34"/>
  <c r="R158" i="34"/>
  <c r="S158" i="34"/>
  <c r="T158" i="34"/>
  <c r="J159" i="34"/>
  <c r="K159" i="34" s="1"/>
  <c r="Q159" i="34"/>
  <c r="R159" i="34"/>
  <c r="S159" i="34"/>
  <c r="T159" i="34"/>
  <c r="J160" i="34"/>
  <c r="K160" i="34" s="1"/>
  <c r="Q160" i="34"/>
  <c r="R160" i="34"/>
  <c r="S160" i="34"/>
  <c r="T160" i="34"/>
  <c r="J161" i="34"/>
  <c r="K161" i="34" s="1"/>
  <c r="Q161" i="34"/>
  <c r="R161" i="34"/>
  <c r="S161" i="34"/>
  <c r="T161" i="34"/>
  <c r="J162" i="34"/>
  <c r="K162" i="34" s="1"/>
  <c r="Q162" i="34"/>
  <c r="R162" i="34"/>
  <c r="S162" i="34"/>
  <c r="T162" i="34"/>
  <c r="J163" i="34"/>
  <c r="K163" i="34" s="1"/>
  <c r="Q163" i="34"/>
  <c r="R163" i="34"/>
  <c r="S163" i="34"/>
  <c r="T163" i="34"/>
  <c r="J164" i="34"/>
  <c r="K164" i="34" s="1"/>
  <c r="Q164" i="34"/>
  <c r="R164" i="34"/>
  <c r="S164" i="34"/>
  <c r="T164" i="34"/>
  <c r="J165" i="34"/>
  <c r="K165" i="34" s="1"/>
  <c r="Q165" i="34"/>
  <c r="R165" i="34"/>
  <c r="S165" i="34"/>
  <c r="T165" i="34"/>
  <c r="J166" i="34"/>
  <c r="K166" i="34" s="1"/>
  <c r="Q166" i="34"/>
  <c r="R166" i="34"/>
  <c r="S166" i="34"/>
  <c r="T166" i="34"/>
  <c r="J167" i="34"/>
  <c r="K167" i="34" s="1"/>
  <c r="Q167" i="34"/>
  <c r="R167" i="34"/>
  <c r="S167" i="34"/>
  <c r="T167" i="34"/>
  <c r="J168" i="34"/>
  <c r="K168" i="34" s="1"/>
  <c r="Q168" i="34"/>
  <c r="R168" i="34"/>
  <c r="S168" i="34"/>
  <c r="T168" i="34"/>
  <c r="J169" i="34"/>
  <c r="K169" i="34" s="1"/>
  <c r="Q169" i="34"/>
  <c r="R169" i="34"/>
  <c r="S169" i="34"/>
  <c r="T169" i="34"/>
  <c r="J170" i="34"/>
  <c r="K170" i="34" s="1"/>
  <c r="Q170" i="34"/>
  <c r="R170" i="34"/>
  <c r="S170" i="34"/>
  <c r="T170" i="34"/>
  <c r="J171" i="34"/>
  <c r="K171" i="34" s="1"/>
  <c r="Q171" i="34"/>
  <c r="R171" i="34"/>
  <c r="S171" i="34"/>
  <c r="T171" i="34"/>
  <c r="J172" i="34"/>
  <c r="K172" i="34" s="1"/>
  <c r="Q172" i="34"/>
  <c r="R172" i="34"/>
  <c r="S172" i="34"/>
  <c r="T172" i="34"/>
  <c r="J173" i="34"/>
  <c r="K173" i="34" s="1"/>
  <c r="Q173" i="34"/>
  <c r="R173" i="34"/>
  <c r="S173" i="34"/>
  <c r="T173" i="34"/>
  <c r="J174" i="34"/>
  <c r="K174" i="34" s="1"/>
  <c r="Q174" i="34"/>
  <c r="R174" i="34"/>
  <c r="S174" i="34"/>
  <c r="T174" i="34"/>
  <c r="J175" i="34"/>
  <c r="K175" i="34"/>
  <c r="Q175" i="34"/>
  <c r="R175" i="34"/>
  <c r="S175" i="34"/>
  <c r="T175" i="34"/>
  <c r="J176" i="34"/>
  <c r="K176" i="34" s="1"/>
  <c r="Q176" i="34"/>
  <c r="R176" i="34"/>
  <c r="S176" i="34"/>
  <c r="T176" i="34"/>
  <c r="J177" i="34"/>
  <c r="K177" i="34" s="1"/>
  <c r="Q177" i="34"/>
  <c r="R177" i="34"/>
  <c r="S177" i="34"/>
  <c r="T177" i="34"/>
  <c r="J178" i="34"/>
  <c r="K178" i="34"/>
  <c r="Q178" i="34"/>
  <c r="R178" i="34"/>
  <c r="S178" i="34"/>
  <c r="T178" i="34"/>
  <c r="J179" i="34"/>
  <c r="K179" i="34" s="1"/>
  <c r="Q179" i="34"/>
  <c r="R179" i="34"/>
  <c r="S179" i="34"/>
  <c r="T179" i="34"/>
  <c r="J180" i="34"/>
  <c r="K180" i="34" s="1"/>
  <c r="Q180" i="34"/>
  <c r="R180" i="34"/>
  <c r="S180" i="34"/>
  <c r="T180" i="34"/>
  <c r="J181" i="34"/>
  <c r="K181" i="34" s="1"/>
  <c r="Q181" i="34"/>
  <c r="R181" i="34"/>
  <c r="S181" i="34"/>
  <c r="T181" i="34"/>
  <c r="J182" i="34"/>
  <c r="K182" i="34" s="1"/>
  <c r="Q182" i="34"/>
  <c r="R182" i="34"/>
  <c r="S182" i="34"/>
  <c r="T182" i="34"/>
  <c r="J183" i="34"/>
  <c r="K183" i="34" s="1"/>
  <c r="Q183" i="34"/>
  <c r="R183" i="34"/>
  <c r="S183" i="34"/>
  <c r="T183" i="34"/>
  <c r="J184" i="34"/>
  <c r="K184" i="34" s="1"/>
  <c r="Q184" i="34"/>
  <c r="R184" i="34"/>
  <c r="S184" i="34"/>
  <c r="T184" i="34"/>
  <c r="J185" i="34"/>
  <c r="K185" i="34" s="1"/>
  <c r="Q185" i="34"/>
  <c r="R185" i="34"/>
  <c r="S185" i="34"/>
  <c r="T185" i="34"/>
  <c r="J186" i="34"/>
  <c r="K186" i="34" s="1"/>
  <c r="Q186" i="34"/>
  <c r="R186" i="34"/>
  <c r="S186" i="34"/>
  <c r="T186" i="34"/>
  <c r="J187" i="34"/>
  <c r="K187" i="34" s="1"/>
  <c r="Q187" i="34"/>
  <c r="R187" i="34"/>
  <c r="S187" i="34"/>
  <c r="T187" i="34"/>
  <c r="J188" i="34"/>
  <c r="K188" i="34" s="1"/>
  <c r="Q188" i="34"/>
  <c r="R188" i="34"/>
  <c r="S188" i="34"/>
  <c r="T188" i="34"/>
  <c r="J189" i="34"/>
  <c r="K189" i="34" s="1"/>
  <c r="Q189" i="34"/>
  <c r="R189" i="34"/>
  <c r="S189" i="34"/>
  <c r="T189" i="34"/>
  <c r="J190" i="34"/>
  <c r="K190" i="34" s="1"/>
  <c r="Q190" i="34"/>
  <c r="R190" i="34"/>
  <c r="S190" i="34"/>
  <c r="T190" i="34"/>
  <c r="J191" i="34"/>
  <c r="K191" i="34" s="1"/>
  <c r="Q191" i="34"/>
  <c r="R191" i="34"/>
  <c r="S191" i="34"/>
  <c r="T191" i="34"/>
  <c r="J192" i="34"/>
  <c r="K192" i="34" s="1"/>
  <c r="Q192" i="34"/>
  <c r="R192" i="34"/>
  <c r="S192" i="34"/>
  <c r="T192" i="34"/>
  <c r="J193" i="34"/>
  <c r="K193" i="34" s="1"/>
  <c r="Q193" i="34"/>
  <c r="R193" i="34"/>
  <c r="S193" i="34"/>
  <c r="T193" i="34"/>
  <c r="J194" i="34"/>
  <c r="K194" i="34" s="1"/>
  <c r="Q194" i="34"/>
  <c r="R194" i="34"/>
  <c r="S194" i="34"/>
  <c r="T194" i="34"/>
  <c r="J195" i="34"/>
  <c r="K195" i="34" s="1"/>
  <c r="Q195" i="34"/>
  <c r="R195" i="34"/>
  <c r="S195" i="34"/>
  <c r="T195" i="34"/>
  <c r="J196" i="34"/>
  <c r="K196" i="34" s="1"/>
  <c r="Q196" i="34"/>
  <c r="R196" i="34"/>
  <c r="S196" i="34"/>
  <c r="T196" i="34"/>
  <c r="J197" i="34"/>
  <c r="K197" i="34" s="1"/>
  <c r="Q197" i="34"/>
  <c r="R197" i="34"/>
  <c r="S197" i="34"/>
  <c r="T197" i="34"/>
  <c r="J198" i="34"/>
  <c r="K198" i="34" s="1"/>
  <c r="Q198" i="34"/>
  <c r="R198" i="34"/>
  <c r="S198" i="34"/>
  <c r="T198" i="34"/>
  <c r="J199" i="34"/>
  <c r="K199" i="34" s="1"/>
  <c r="Q199" i="34"/>
  <c r="R199" i="34"/>
  <c r="S199" i="34"/>
  <c r="T199" i="34"/>
  <c r="J200" i="34"/>
  <c r="K200" i="34" s="1"/>
  <c r="Q200" i="34"/>
  <c r="R200" i="34"/>
  <c r="S200" i="34"/>
  <c r="T200" i="34"/>
  <c r="J201" i="34"/>
  <c r="K201" i="34" s="1"/>
  <c r="Q201" i="34"/>
  <c r="R201" i="34"/>
  <c r="S201" i="34"/>
  <c r="T201" i="34"/>
  <c r="J202" i="34"/>
  <c r="K202" i="34" s="1"/>
  <c r="Q202" i="34"/>
  <c r="R202" i="34"/>
  <c r="S202" i="34"/>
  <c r="T202" i="34"/>
  <c r="J203" i="34"/>
  <c r="K203" i="34" s="1"/>
  <c r="Q203" i="34"/>
  <c r="R203" i="34"/>
  <c r="S203" i="34"/>
  <c r="T203" i="34"/>
  <c r="J64" i="33"/>
  <c r="K64" i="33" s="1"/>
  <c r="Q64" i="33"/>
  <c r="R64" i="33"/>
  <c r="S64" i="33"/>
  <c r="T64" i="33"/>
  <c r="J65" i="33"/>
  <c r="K65" i="33" s="1"/>
  <c r="Q65" i="33"/>
  <c r="R65" i="33"/>
  <c r="S65" i="33"/>
  <c r="T65" i="33"/>
  <c r="J66" i="33"/>
  <c r="K66" i="33" s="1"/>
  <c r="Q66" i="33"/>
  <c r="R66" i="33"/>
  <c r="S66" i="33"/>
  <c r="T66" i="33"/>
  <c r="J67" i="33"/>
  <c r="K67" i="33" s="1"/>
  <c r="Q67" i="33"/>
  <c r="R67" i="33"/>
  <c r="S67" i="33"/>
  <c r="T67" i="33"/>
  <c r="J68" i="33"/>
  <c r="K68" i="33" s="1"/>
  <c r="Q68" i="33"/>
  <c r="R68" i="33"/>
  <c r="S68" i="33"/>
  <c r="T68" i="33"/>
  <c r="J69" i="33"/>
  <c r="K69" i="33" s="1"/>
  <c r="Q69" i="33"/>
  <c r="R69" i="33"/>
  <c r="S69" i="33"/>
  <c r="T69" i="33"/>
  <c r="J70" i="33"/>
  <c r="K70" i="33" s="1"/>
  <c r="Q70" i="33"/>
  <c r="R70" i="33"/>
  <c r="S70" i="33"/>
  <c r="T70" i="33"/>
  <c r="J71" i="33"/>
  <c r="K71" i="33" s="1"/>
  <c r="Q71" i="33"/>
  <c r="R71" i="33"/>
  <c r="S71" i="33"/>
  <c r="T71" i="33"/>
  <c r="J72" i="33"/>
  <c r="K72" i="33" s="1"/>
  <c r="Q72" i="33"/>
  <c r="R72" i="33"/>
  <c r="S72" i="33"/>
  <c r="T72" i="33"/>
  <c r="J73" i="33"/>
  <c r="K73" i="33" s="1"/>
  <c r="Q73" i="33"/>
  <c r="R73" i="33"/>
  <c r="S73" i="33"/>
  <c r="T73" i="33"/>
  <c r="J74" i="33"/>
  <c r="K74" i="33" s="1"/>
  <c r="Q74" i="33"/>
  <c r="R74" i="33"/>
  <c r="S74" i="33"/>
  <c r="T74" i="33"/>
  <c r="J75" i="33"/>
  <c r="K75" i="33" s="1"/>
  <c r="Q75" i="33"/>
  <c r="R75" i="33"/>
  <c r="S75" i="33"/>
  <c r="T75" i="33"/>
  <c r="J76" i="33"/>
  <c r="K76" i="33" s="1"/>
  <c r="Q76" i="33"/>
  <c r="R76" i="33"/>
  <c r="S76" i="33"/>
  <c r="T76" i="33"/>
  <c r="J77" i="33"/>
  <c r="K77" i="33" s="1"/>
  <c r="Q77" i="33"/>
  <c r="R77" i="33"/>
  <c r="S77" i="33"/>
  <c r="T77" i="33"/>
  <c r="J78" i="33"/>
  <c r="K78" i="33" s="1"/>
  <c r="Q78" i="33"/>
  <c r="R78" i="33"/>
  <c r="S78" i="33"/>
  <c r="T78" i="33"/>
  <c r="J79" i="33"/>
  <c r="K79" i="33" s="1"/>
  <c r="Q79" i="33"/>
  <c r="R79" i="33"/>
  <c r="S79" i="33"/>
  <c r="T79" i="33"/>
  <c r="J80" i="33"/>
  <c r="K80" i="33" s="1"/>
  <c r="Q80" i="33"/>
  <c r="R80" i="33"/>
  <c r="S80" i="33"/>
  <c r="T80" i="33"/>
  <c r="J81" i="33"/>
  <c r="K81" i="33" s="1"/>
  <c r="Q81" i="33"/>
  <c r="R81" i="33"/>
  <c r="S81" i="33"/>
  <c r="T81" i="33"/>
  <c r="J82" i="33"/>
  <c r="K82" i="33" s="1"/>
  <c r="Q82" i="33"/>
  <c r="R82" i="33"/>
  <c r="S82" i="33"/>
  <c r="T82" i="33"/>
  <c r="J83" i="33"/>
  <c r="K83" i="33" s="1"/>
  <c r="Q83" i="33"/>
  <c r="R83" i="33"/>
  <c r="S83" i="33"/>
  <c r="T83" i="33"/>
  <c r="J84" i="33"/>
  <c r="K84" i="33" s="1"/>
  <c r="Q84" i="33"/>
  <c r="R84" i="33"/>
  <c r="S84" i="33"/>
  <c r="T84" i="33"/>
  <c r="J85" i="33"/>
  <c r="K85" i="33" s="1"/>
  <c r="Q85" i="33"/>
  <c r="R85" i="33"/>
  <c r="S85" i="33"/>
  <c r="T85" i="33"/>
  <c r="J86" i="33"/>
  <c r="K86" i="33" s="1"/>
  <c r="Q86" i="33"/>
  <c r="R86" i="33"/>
  <c r="S86" i="33"/>
  <c r="T86" i="33"/>
  <c r="J87" i="33"/>
  <c r="K87" i="33" s="1"/>
  <c r="Q87" i="33"/>
  <c r="R87" i="33"/>
  <c r="S87" i="33"/>
  <c r="T87" i="33"/>
  <c r="J88" i="33"/>
  <c r="K88" i="33" s="1"/>
  <c r="Q88" i="33"/>
  <c r="R88" i="33"/>
  <c r="S88" i="33"/>
  <c r="T88" i="33"/>
  <c r="J89" i="33"/>
  <c r="K89" i="33" s="1"/>
  <c r="Q89" i="33"/>
  <c r="R89" i="33"/>
  <c r="S89" i="33"/>
  <c r="T89" i="33"/>
  <c r="J90" i="33"/>
  <c r="K90" i="33" s="1"/>
  <c r="Q90" i="33"/>
  <c r="R90" i="33"/>
  <c r="S90" i="33"/>
  <c r="T90" i="33"/>
  <c r="J91" i="33"/>
  <c r="K91" i="33" s="1"/>
  <c r="Q91" i="33"/>
  <c r="R91" i="33"/>
  <c r="S91" i="33"/>
  <c r="T91" i="33"/>
  <c r="J92" i="33"/>
  <c r="K92" i="33" s="1"/>
  <c r="Q92" i="33"/>
  <c r="R92" i="33"/>
  <c r="S92" i="33"/>
  <c r="T92" i="33"/>
  <c r="J93" i="33"/>
  <c r="K93" i="33" s="1"/>
  <c r="Q93" i="33"/>
  <c r="R93" i="33"/>
  <c r="S93" i="33"/>
  <c r="T93" i="33"/>
  <c r="J94" i="33"/>
  <c r="K94" i="33" s="1"/>
  <c r="Q94" i="33"/>
  <c r="R94" i="33"/>
  <c r="S94" i="33"/>
  <c r="T94" i="33"/>
  <c r="J95" i="33"/>
  <c r="K95" i="33" s="1"/>
  <c r="Q95" i="33"/>
  <c r="R95" i="33"/>
  <c r="S95" i="33"/>
  <c r="T95" i="33"/>
  <c r="J96" i="33"/>
  <c r="K96" i="33" s="1"/>
  <c r="Q96" i="33"/>
  <c r="R96" i="33"/>
  <c r="S96" i="33"/>
  <c r="T96" i="33"/>
  <c r="J97" i="33"/>
  <c r="K97" i="33" s="1"/>
  <c r="Q97" i="33"/>
  <c r="R97" i="33"/>
  <c r="S97" i="33"/>
  <c r="T97" i="33"/>
  <c r="J98" i="33"/>
  <c r="K98" i="33" s="1"/>
  <c r="Q98" i="33"/>
  <c r="R98" i="33"/>
  <c r="S98" i="33"/>
  <c r="T98" i="33"/>
  <c r="J99" i="33"/>
  <c r="K99" i="33" s="1"/>
  <c r="Q99" i="33"/>
  <c r="R99" i="33"/>
  <c r="S99" i="33"/>
  <c r="T99" i="33"/>
  <c r="J100" i="33"/>
  <c r="K100" i="33" s="1"/>
  <c r="Q100" i="33"/>
  <c r="R100" i="33"/>
  <c r="S100" i="33"/>
  <c r="T100" i="33"/>
  <c r="J101" i="33"/>
  <c r="K101" i="33" s="1"/>
  <c r="Q101" i="33"/>
  <c r="R101" i="33"/>
  <c r="S101" i="33"/>
  <c r="T101" i="33"/>
  <c r="J102" i="33"/>
  <c r="K102" i="33" s="1"/>
  <c r="Q102" i="33"/>
  <c r="R102" i="33"/>
  <c r="S102" i="33"/>
  <c r="T102" i="33"/>
  <c r="J103" i="33"/>
  <c r="K103" i="33" s="1"/>
  <c r="Q103" i="33"/>
  <c r="R103" i="33"/>
  <c r="S103" i="33"/>
  <c r="T103" i="33"/>
  <c r="J104" i="33"/>
  <c r="K104" i="33" s="1"/>
  <c r="Q104" i="33"/>
  <c r="R104" i="33"/>
  <c r="S104" i="33"/>
  <c r="T104" i="33"/>
  <c r="J105" i="33"/>
  <c r="K105" i="33" s="1"/>
  <c r="Q105" i="33"/>
  <c r="R105" i="33"/>
  <c r="S105" i="33"/>
  <c r="T105" i="33"/>
  <c r="J106" i="33"/>
  <c r="K106" i="33" s="1"/>
  <c r="Q106" i="33"/>
  <c r="R106" i="33"/>
  <c r="S106" i="33"/>
  <c r="T106" i="33"/>
  <c r="J107" i="33"/>
  <c r="K107" i="33" s="1"/>
  <c r="Q107" i="33"/>
  <c r="R107" i="33"/>
  <c r="S107" i="33"/>
  <c r="T107" i="33"/>
  <c r="J108" i="33"/>
  <c r="K108" i="33" s="1"/>
  <c r="Q108" i="33"/>
  <c r="R108" i="33"/>
  <c r="S108" i="33"/>
  <c r="T108" i="33"/>
  <c r="J109" i="33"/>
  <c r="K109" i="33" s="1"/>
  <c r="Q109" i="33"/>
  <c r="R109" i="33"/>
  <c r="S109" i="33"/>
  <c r="T109" i="33"/>
  <c r="J110" i="33"/>
  <c r="K110" i="33" s="1"/>
  <c r="Q110" i="33"/>
  <c r="R110" i="33"/>
  <c r="S110" i="33"/>
  <c r="T110" i="33"/>
  <c r="J111" i="33"/>
  <c r="K111" i="33" s="1"/>
  <c r="Q111" i="33"/>
  <c r="R111" i="33"/>
  <c r="S111" i="33"/>
  <c r="T111" i="33"/>
  <c r="J112" i="33"/>
  <c r="K112" i="33" s="1"/>
  <c r="Q112" i="33"/>
  <c r="R112" i="33"/>
  <c r="S112" i="33"/>
  <c r="T112" i="33"/>
  <c r="J113" i="33"/>
  <c r="K113" i="33" s="1"/>
  <c r="Q113" i="33"/>
  <c r="R113" i="33"/>
  <c r="S113" i="33"/>
  <c r="T113" i="33"/>
  <c r="J114" i="33"/>
  <c r="K114" i="33" s="1"/>
  <c r="Q114" i="33"/>
  <c r="R114" i="33"/>
  <c r="S114" i="33"/>
  <c r="T114" i="33"/>
  <c r="J115" i="33"/>
  <c r="K115" i="33" s="1"/>
  <c r="Q115" i="33"/>
  <c r="R115" i="33"/>
  <c r="S115" i="33"/>
  <c r="T115" i="33"/>
  <c r="J116" i="33"/>
  <c r="K116" i="33" s="1"/>
  <c r="Q116" i="33"/>
  <c r="R116" i="33"/>
  <c r="S116" i="33"/>
  <c r="T116" i="33"/>
  <c r="J117" i="33"/>
  <c r="K117" i="33" s="1"/>
  <c r="Q117" i="33"/>
  <c r="R117" i="33"/>
  <c r="S117" i="33"/>
  <c r="T117" i="33"/>
  <c r="J118" i="33"/>
  <c r="K118" i="33" s="1"/>
  <c r="Q118" i="33"/>
  <c r="R118" i="33"/>
  <c r="S118" i="33"/>
  <c r="T118" i="33"/>
  <c r="J119" i="33"/>
  <c r="K119" i="33" s="1"/>
  <c r="Q119" i="33"/>
  <c r="R119" i="33"/>
  <c r="S119" i="33"/>
  <c r="T119" i="33"/>
  <c r="J120" i="33"/>
  <c r="K120" i="33" s="1"/>
  <c r="Q120" i="33"/>
  <c r="R120" i="33"/>
  <c r="S120" i="33"/>
  <c r="T120" i="33"/>
  <c r="J121" i="33"/>
  <c r="K121" i="33" s="1"/>
  <c r="Q121" i="33"/>
  <c r="R121" i="33"/>
  <c r="S121" i="33"/>
  <c r="T121" i="33"/>
  <c r="J122" i="33"/>
  <c r="K122" i="33" s="1"/>
  <c r="Q122" i="33"/>
  <c r="R122" i="33"/>
  <c r="S122" i="33"/>
  <c r="T122" i="33"/>
  <c r="J123" i="33"/>
  <c r="K123" i="33" s="1"/>
  <c r="Q123" i="33"/>
  <c r="R123" i="33"/>
  <c r="S123" i="33"/>
  <c r="T123" i="33"/>
  <c r="J124" i="33"/>
  <c r="K124" i="33" s="1"/>
  <c r="Q124" i="33"/>
  <c r="R124" i="33"/>
  <c r="S124" i="33"/>
  <c r="T124" i="33"/>
  <c r="J125" i="33"/>
  <c r="K125" i="33" s="1"/>
  <c r="Q125" i="33"/>
  <c r="R125" i="33"/>
  <c r="S125" i="33"/>
  <c r="T125" i="33"/>
  <c r="J126" i="33"/>
  <c r="K126" i="33" s="1"/>
  <c r="Q126" i="33"/>
  <c r="R126" i="33"/>
  <c r="S126" i="33"/>
  <c r="T126" i="33"/>
  <c r="J127" i="33"/>
  <c r="K127" i="33" s="1"/>
  <c r="Q127" i="33"/>
  <c r="R127" i="33"/>
  <c r="S127" i="33"/>
  <c r="T127" i="33"/>
  <c r="J128" i="33"/>
  <c r="K128" i="33" s="1"/>
  <c r="Q128" i="33"/>
  <c r="R128" i="33"/>
  <c r="S128" i="33"/>
  <c r="T128" i="33"/>
  <c r="J129" i="33"/>
  <c r="K129" i="33" s="1"/>
  <c r="Q129" i="33"/>
  <c r="R129" i="33"/>
  <c r="S129" i="33"/>
  <c r="T129" i="33"/>
  <c r="J130" i="33"/>
  <c r="K130" i="33" s="1"/>
  <c r="Q130" i="33"/>
  <c r="R130" i="33"/>
  <c r="S130" i="33"/>
  <c r="T130" i="33"/>
  <c r="J131" i="33"/>
  <c r="K131" i="33" s="1"/>
  <c r="Q131" i="33"/>
  <c r="R131" i="33"/>
  <c r="S131" i="33"/>
  <c r="T131" i="33"/>
  <c r="J132" i="33"/>
  <c r="K132" i="33" s="1"/>
  <c r="Q132" i="33"/>
  <c r="R132" i="33"/>
  <c r="S132" i="33"/>
  <c r="T132" i="33"/>
  <c r="J133" i="33"/>
  <c r="K133" i="33" s="1"/>
  <c r="Q133" i="33"/>
  <c r="R133" i="33"/>
  <c r="S133" i="33"/>
  <c r="T133" i="33"/>
  <c r="J134" i="33"/>
  <c r="K134" i="33" s="1"/>
  <c r="Q134" i="33"/>
  <c r="R134" i="33"/>
  <c r="S134" i="33"/>
  <c r="T134" i="33"/>
  <c r="J135" i="33"/>
  <c r="K135" i="33" s="1"/>
  <c r="Q135" i="33"/>
  <c r="R135" i="33"/>
  <c r="S135" i="33"/>
  <c r="T135" i="33"/>
  <c r="J136" i="33"/>
  <c r="K136" i="33" s="1"/>
  <c r="Q136" i="33"/>
  <c r="R136" i="33"/>
  <c r="S136" i="33"/>
  <c r="T136" i="33"/>
  <c r="J137" i="33"/>
  <c r="K137" i="33" s="1"/>
  <c r="Q137" i="33"/>
  <c r="R137" i="33"/>
  <c r="S137" i="33"/>
  <c r="T137" i="33"/>
  <c r="J138" i="33"/>
  <c r="K138" i="33" s="1"/>
  <c r="Q138" i="33"/>
  <c r="R138" i="33"/>
  <c r="S138" i="33"/>
  <c r="T138" i="33"/>
  <c r="J139" i="33"/>
  <c r="K139" i="33" s="1"/>
  <c r="Q139" i="33"/>
  <c r="R139" i="33"/>
  <c r="S139" i="33"/>
  <c r="T139" i="33"/>
  <c r="J140" i="33"/>
  <c r="K140" i="33" s="1"/>
  <c r="Q140" i="33"/>
  <c r="R140" i="33"/>
  <c r="S140" i="33"/>
  <c r="T140" i="33"/>
  <c r="J141" i="33"/>
  <c r="K141" i="33" s="1"/>
  <c r="Q141" i="33"/>
  <c r="R141" i="33"/>
  <c r="S141" i="33"/>
  <c r="T141" i="33"/>
  <c r="J142" i="33"/>
  <c r="K142" i="33" s="1"/>
  <c r="Q142" i="33"/>
  <c r="R142" i="33"/>
  <c r="S142" i="33"/>
  <c r="T142" i="33"/>
  <c r="J143" i="33"/>
  <c r="K143" i="33" s="1"/>
  <c r="Q143" i="33"/>
  <c r="R143" i="33"/>
  <c r="S143" i="33"/>
  <c r="T143" i="33"/>
  <c r="J144" i="33"/>
  <c r="K144" i="33" s="1"/>
  <c r="Q144" i="33"/>
  <c r="R144" i="33"/>
  <c r="S144" i="33"/>
  <c r="T144" i="33"/>
  <c r="J145" i="33"/>
  <c r="K145" i="33" s="1"/>
  <c r="Q145" i="33"/>
  <c r="R145" i="33"/>
  <c r="S145" i="33"/>
  <c r="T145" i="33"/>
  <c r="J146" i="33"/>
  <c r="K146" i="33" s="1"/>
  <c r="Q146" i="33"/>
  <c r="R146" i="33"/>
  <c r="S146" i="33"/>
  <c r="T146" i="33"/>
  <c r="J147" i="33"/>
  <c r="K147" i="33" s="1"/>
  <c r="Q147" i="33"/>
  <c r="R147" i="33"/>
  <c r="S147" i="33"/>
  <c r="T147" i="33"/>
  <c r="J148" i="33"/>
  <c r="K148" i="33" s="1"/>
  <c r="Q148" i="33"/>
  <c r="R148" i="33"/>
  <c r="S148" i="33"/>
  <c r="T148" i="33"/>
  <c r="J149" i="33"/>
  <c r="K149" i="33" s="1"/>
  <c r="Q149" i="33"/>
  <c r="R149" i="33"/>
  <c r="S149" i="33"/>
  <c r="T149" i="33"/>
  <c r="J150" i="33"/>
  <c r="K150" i="33" s="1"/>
  <c r="Q150" i="33"/>
  <c r="R150" i="33"/>
  <c r="S150" i="33"/>
  <c r="T150" i="33"/>
  <c r="J151" i="33"/>
  <c r="K151" i="33" s="1"/>
  <c r="Q151" i="33"/>
  <c r="R151" i="33"/>
  <c r="S151" i="33"/>
  <c r="T151" i="33"/>
  <c r="J152" i="33"/>
  <c r="K152" i="33" s="1"/>
  <c r="Q152" i="33"/>
  <c r="R152" i="33"/>
  <c r="S152" i="33"/>
  <c r="T152" i="33"/>
  <c r="J153" i="33"/>
  <c r="K153" i="33" s="1"/>
  <c r="Q153" i="33"/>
  <c r="R153" i="33"/>
  <c r="S153" i="33"/>
  <c r="T153" i="33"/>
  <c r="J154" i="33"/>
  <c r="K154" i="33" s="1"/>
  <c r="Q154" i="33"/>
  <c r="R154" i="33"/>
  <c r="S154" i="33"/>
  <c r="T154" i="33"/>
  <c r="J155" i="33"/>
  <c r="K155" i="33" s="1"/>
  <c r="Q155" i="33"/>
  <c r="R155" i="33"/>
  <c r="S155" i="33"/>
  <c r="T155" i="33"/>
  <c r="J156" i="33"/>
  <c r="K156" i="33" s="1"/>
  <c r="Q156" i="33"/>
  <c r="R156" i="33"/>
  <c r="S156" i="33"/>
  <c r="T156" i="33"/>
  <c r="J157" i="33"/>
  <c r="K157" i="33" s="1"/>
  <c r="Q157" i="33"/>
  <c r="R157" i="33"/>
  <c r="S157" i="33"/>
  <c r="T157" i="33"/>
  <c r="J158" i="33"/>
  <c r="K158" i="33" s="1"/>
  <c r="Q158" i="33"/>
  <c r="R158" i="33"/>
  <c r="S158" i="33"/>
  <c r="T158" i="33"/>
  <c r="J159" i="33"/>
  <c r="K159" i="33" s="1"/>
  <c r="Q159" i="33"/>
  <c r="R159" i="33"/>
  <c r="S159" i="33"/>
  <c r="T159" i="33"/>
  <c r="J160" i="33"/>
  <c r="K160" i="33" s="1"/>
  <c r="Q160" i="33"/>
  <c r="R160" i="33"/>
  <c r="S160" i="33"/>
  <c r="T160" i="33"/>
  <c r="J161" i="33"/>
  <c r="K161" i="33" s="1"/>
  <c r="Q161" i="33"/>
  <c r="R161" i="33"/>
  <c r="S161" i="33"/>
  <c r="T161" i="33"/>
  <c r="J162" i="33"/>
  <c r="K162" i="33" s="1"/>
  <c r="Q162" i="33"/>
  <c r="R162" i="33"/>
  <c r="S162" i="33"/>
  <c r="T162" i="33"/>
  <c r="J163" i="33"/>
  <c r="K163" i="33" s="1"/>
  <c r="Q163" i="33"/>
  <c r="R163" i="33"/>
  <c r="S163" i="33"/>
  <c r="T163" i="33"/>
  <c r="J164" i="33"/>
  <c r="K164" i="33" s="1"/>
  <c r="Q164" i="33"/>
  <c r="R164" i="33"/>
  <c r="S164" i="33"/>
  <c r="T164" i="33"/>
  <c r="J165" i="33"/>
  <c r="K165" i="33" s="1"/>
  <c r="Q165" i="33"/>
  <c r="R165" i="33"/>
  <c r="S165" i="33"/>
  <c r="T165" i="33"/>
  <c r="J166" i="33"/>
  <c r="K166" i="33" s="1"/>
  <c r="Q166" i="33"/>
  <c r="R166" i="33"/>
  <c r="S166" i="33"/>
  <c r="T166" i="33"/>
  <c r="J167" i="33"/>
  <c r="K167" i="33" s="1"/>
  <c r="Q167" i="33"/>
  <c r="R167" i="33"/>
  <c r="S167" i="33"/>
  <c r="T167" i="33"/>
  <c r="J168" i="33"/>
  <c r="K168" i="33" s="1"/>
  <c r="Q168" i="33"/>
  <c r="R168" i="33"/>
  <c r="S168" i="33"/>
  <c r="T168" i="33"/>
  <c r="J169" i="33"/>
  <c r="K169" i="33" s="1"/>
  <c r="Q169" i="33"/>
  <c r="R169" i="33"/>
  <c r="S169" i="33"/>
  <c r="T169" i="33"/>
  <c r="J170" i="33"/>
  <c r="K170" i="33" s="1"/>
  <c r="Q170" i="33"/>
  <c r="R170" i="33"/>
  <c r="S170" i="33"/>
  <c r="T170" i="33"/>
  <c r="J171" i="33"/>
  <c r="K171" i="33" s="1"/>
  <c r="Q171" i="33"/>
  <c r="R171" i="33"/>
  <c r="S171" i="33"/>
  <c r="T171" i="33"/>
  <c r="J172" i="33"/>
  <c r="K172" i="33" s="1"/>
  <c r="Q172" i="33"/>
  <c r="R172" i="33"/>
  <c r="S172" i="33"/>
  <c r="T172" i="33"/>
  <c r="J173" i="33"/>
  <c r="K173" i="33" s="1"/>
  <c r="Q173" i="33"/>
  <c r="R173" i="33"/>
  <c r="S173" i="33"/>
  <c r="T173" i="33"/>
  <c r="J174" i="33"/>
  <c r="K174" i="33" s="1"/>
  <c r="Q174" i="33"/>
  <c r="R174" i="33"/>
  <c r="S174" i="33"/>
  <c r="T174" i="33"/>
  <c r="J175" i="33"/>
  <c r="K175" i="33" s="1"/>
  <c r="Q175" i="33"/>
  <c r="R175" i="33"/>
  <c r="S175" i="33"/>
  <c r="T175" i="33"/>
  <c r="J176" i="33"/>
  <c r="K176" i="33" s="1"/>
  <c r="Q176" i="33"/>
  <c r="R176" i="33"/>
  <c r="S176" i="33"/>
  <c r="T176" i="33"/>
  <c r="J177" i="33"/>
  <c r="K177" i="33" s="1"/>
  <c r="Q177" i="33"/>
  <c r="R177" i="33"/>
  <c r="S177" i="33"/>
  <c r="T177" i="33"/>
  <c r="J178" i="33"/>
  <c r="K178" i="33" s="1"/>
  <c r="Q178" i="33"/>
  <c r="R178" i="33"/>
  <c r="S178" i="33"/>
  <c r="T178" i="33"/>
  <c r="J179" i="33"/>
  <c r="K179" i="33" s="1"/>
  <c r="Q179" i="33"/>
  <c r="R179" i="33"/>
  <c r="S179" i="33"/>
  <c r="T179" i="33"/>
  <c r="J180" i="33"/>
  <c r="K180" i="33" s="1"/>
  <c r="Q180" i="33"/>
  <c r="R180" i="33"/>
  <c r="S180" i="33"/>
  <c r="T180" i="33"/>
  <c r="J181" i="33"/>
  <c r="K181" i="33" s="1"/>
  <c r="Q181" i="33"/>
  <c r="R181" i="33"/>
  <c r="S181" i="33"/>
  <c r="T181" i="33"/>
  <c r="J182" i="33"/>
  <c r="K182" i="33" s="1"/>
  <c r="Q182" i="33"/>
  <c r="R182" i="33"/>
  <c r="S182" i="33"/>
  <c r="T182" i="33"/>
  <c r="J183" i="33"/>
  <c r="K183" i="33" s="1"/>
  <c r="Q183" i="33"/>
  <c r="R183" i="33"/>
  <c r="S183" i="33"/>
  <c r="T183" i="33"/>
  <c r="J184" i="33"/>
  <c r="K184" i="33" s="1"/>
  <c r="Q184" i="33"/>
  <c r="R184" i="33"/>
  <c r="S184" i="33"/>
  <c r="T184" i="33"/>
  <c r="J185" i="33"/>
  <c r="K185" i="33" s="1"/>
  <c r="Q185" i="33"/>
  <c r="R185" i="33"/>
  <c r="S185" i="33"/>
  <c r="T185" i="33"/>
  <c r="J186" i="33"/>
  <c r="K186" i="33" s="1"/>
  <c r="Q186" i="33"/>
  <c r="R186" i="33"/>
  <c r="S186" i="33"/>
  <c r="T186" i="33"/>
  <c r="J187" i="33"/>
  <c r="K187" i="33" s="1"/>
  <c r="Q187" i="33"/>
  <c r="R187" i="33"/>
  <c r="S187" i="33"/>
  <c r="T187" i="33"/>
  <c r="J188" i="33"/>
  <c r="K188" i="33"/>
  <c r="Q188" i="33"/>
  <c r="R188" i="33"/>
  <c r="S188" i="33"/>
  <c r="T188" i="33"/>
  <c r="J189" i="33"/>
  <c r="K189" i="33" s="1"/>
  <c r="Q189" i="33"/>
  <c r="R189" i="33"/>
  <c r="S189" i="33"/>
  <c r="T189" i="33"/>
  <c r="J190" i="33"/>
  <c r="K190" i="33" s="1"/>
  <c r="Q190" i="33"/>
  <c r="R190" i="33"/>
  <c r="S190" i="33"/>
  <c r="T190" i="33"/>
  <c r="J191" i="33"/>
  <c r="K191" i="33"/>
  <c r="Q191" i="33"/>
  <c r="R191" i="33"/>
  <c r="S191" i="33"/>
  <c r="T191" i="33"/>
  <c r="J192" i="33"/>
  <c r="K192" i="33" s="1"/>
  <c r="Q192" i="33"/>
  <c r="R192" i="33"/>
  <c r="S192" i="33"/>
  <c r="T192" i="33"/>
  <c r="J193" i="33"/>
  <c r="K193" i="33" s="1"/>
  <c r="Q193" i="33"/>
  <c r="R193" i="33"/>
  <c r="S193" i="33"/>
  <c r="T193" i="33"/>
  <c r="J194" i="33"/>
  <c r="K194" i="33" s="1"/>
  <c r="Q194" i="33"/>
  <c r="R194" i="33"/>
  <c r="S194" i="33"/>
  <c r="T194" i="33"/>
  <c r="J195" i="33"/>
  <c r="K195" i="33" s="1"/>
  <c r="Q195" i="33"/>
  <c r="R195" i="33"/>
  <c r="S195" i="33"/>
  <c r="T195" i="33"/>
  <c r="J196" i="33"/>
  <c r="K196" i="33" s="1"/>
  <c r="Q196" i="33"/>
  <c r="R196" i="33"/>
  <c r="S196" i="33"/>
  <c r="T196" i="33"/>
  <c r="J197" i="33"/>
  <c r="K197" i="33" s="1"/>
  <c r="Q197" i="33"/>
  <c r="R197" i="33"/>
  <c r="S197" i="33"/>
  <c r="T197" i="33"/>
  <c r="J198" i="33"/>
  <c r="K198" i="33" s="1"/>
  <c r="Q198" i="33"/>
  <c r="R198" i="33"/>
  <c r="S198" i="33"/>
  <c r="T198" i="33"/>
  <c r="J199" i="33"/>
  <c r="K199" i="33" s="1"/>
  <c r="Q199" i="33"/>
  <c r="R199" i="33"/>
  <c r="S199" i="33"/>
  <c r="T199" i="33"/>
  <c r="J200" i="33"/>
  <c r="K200" i="33" s="1"/>
  <c r="Q200" i="33"/>
  <c r="R200" i="33"/>
  <c r="S200" i="33"/>
  <c r="T200" i="33"/>
  <c r="J201" i="33"/>
  <c r="K201" i="33" s="1"/>
  <c r="Q201" i="33"/>
  <c r="R201" i="33"/>
  <c r="S201" i="33"/>
  <c r="T201" i="33"/>
  <c r="J202" i="33"/>
  <c r="K202" i="33" s="1"/>
  <c r="Q202" i="33"/>
  <c r="R202" i="33"/>
  <c r="S202" i="33"/>
  <c r="T202" i="33"/>
  <c r="J203" i="33"/>
  <c r="K203" i="33" s="1"/>
  <c r="Q203" i="33"/>
  <c r="R203" i="33"/>
  <c r="S203" i="33"/>
  <c r="T203" i="33"/>
  <c r="J64" i="28"/>
  <c r="K64" i="28" s="1"/>
  <c r="Q64" i="28"/>
  <c r="R64" i="28"/>
  <c r="S64" i="28"/>
  <c r="T64" i="28"/>
  <c r="J65" i="28"/>
  <c r="K65" i="28" s="1"/>
  <c r="Q65" i="28"/>
  <c r="R65" i="28"/>
  <c r="S65" i="28"/>
  <c r="T65" i="28"/>
  <c r="J66" i="28"/>
  <c r="K66" i="28" s="1"/>
  <c r="Q66" i="28"/>
  <c r="R66" i="28"/>
  <c r="S66" i="28"/>
  <c r="T66" i="28"/>
  <c r="J67" i="28"/>
  <c r="K67" i="28"/>
  <c r="Q67" i="28"/>
  <c r="R67" i="28"/>
  <c r="S67" i="28"/>
  <c r="T67" i="28"/>
  <c r="J68" i="28"/>
  <c r="K68" i="28" s="1"/>
  <c r="Q68" i="28"/>
  <c r="R68" i="28"/>
  <c r="S68" i="28"/>
  <c r="T68" i="28"/>
  <c r="J69" i="28"/>
  <c r="K69" i="28" s="1"/>
  <c r="Q69" i="28"/>
  <c r="R69" i="28"/>
  <c r="S69" i="28"/>
  <c r="T69" i="28"/>
  <c r="J70" i="28"/>
  <c r="K70" i="28"/>
  <c r="Q70" i="28"/>
  <c r="R70" i="28"/>
  <c r="S70" i="28"/>
  <c r="T70" i="28"/>
  <c r="J71" i="28"/>
  <c r="K71" i="28" s="1"/>
  <c r="Q71" i="28"/>
  <c r="R71" i="28"/>
  <c r="S71" i="28"/>
  <c r="T71" i="28"/>
  <c r="J72" i="28"/>
  <c r="K72" i="28" s="1"/>
  <c r="Q72" i="28"/>
  <c r="R72" i="28"/>
  <c r="S72" i="28"/>
  <c r="T72" i="28"/>
  <c r="J73" i="28"/>
  <c r="K73" i="28" s="1"/>
  <c r="Q73" i="28"/>
  <c r="R73" i="28"/>
  <c r="S73" i="28"/>
  <c r="T73" i="28"/>
  <c r="J74" i="28"/>
  <c r="K74" i="28" s="1"/>
  <c r="Q74" i="28"/>
  <c r="R74" i="28"/>
  <c r="S74" i="28"/>
  <c r="T74" i="28"/>
  <c r="J75" i="28"/>
  <c r="K75" i="28"/>
  <c r="Q75" i="28"/>
  <c r="R75" i="28"/>
  <c r="S75" i="28"/>
  <c r="T75" i="28"/>
  <c r="J76" i="28"/>
  <c r="K76" i="28" s="1"/>
  <c r="Q76" i="28"/>
  <c r="R76" i="28"/>
  <c r="S76" i="28"/>
  <c r="T76" i="28"/>
  <c r="J77" i="28"/>
  <c r="K77" i="28" s="1"/>
  <c r="Q77" i="28"/>
  <c r="R77" i="28"/>
  <c r="S77" i="28"/>
  <c r="T77" i="28"/>
  <c r="J78" i="28"/>
  <c r="K78" i="28"/>
  <c r="Q78" i="28"/>
  <c r="R78" i="28"/>
  <c r="S78" i="28"/>
  <c r="T78" i="28"/>
  <c r="J79" i="28"/>
  <c r="K79" i="28" s="1"/>
  <c r="Q79" i="28"/>
  <c r="R79" i="28"/>
  <c r="S79" i="28"/>
  <c r="T79" i="28"/>
  <c r="J80" i="28"/>
  <c r="K80" i="28" s="1"/>
  <c r="Q80" i="28"/>
  <c r="R80" i="28"/>
  <c r="S80" i="28"/>
  <c r="T80" i="28"/>
  <c r="J81" i="28"/>
  <c r="K81" i="28" s="1"/>
  <c r="Q81" i="28"/>
  <c r="R81" i="28"/>
  <c r="S81" i="28"/>
  <c r="T81" i="28"/>
  <c r="J82" i="28"/>
  <c r="K82" i="28" s="1"/>
  <c r="Q82" i="28"/>
  <c r="R82" i="28"/>
  <c r="S82" i="28"/>
  <c r="T82" i="28"/>
  <c r="J83" i="28"/>
  <c r="K83" i="28"/>
  <c r="Q83" i="28"/>
  <c r="R83" i="28"/>
  <c r="S83" i="28"/>
  <c r="T83" i="28"/>
  <c r="J84" i="28"/>
  <c r="K84" i="28" s="1"/>
  <c r="Q84" i="28"/>
  <c r="R84" i="28"/>
  <c r="S84" i="28"/>
  <c r="T84" i="28"/>
  <c r="J85" i="28"/>
  <c r="K85" i="28" s="1"/>
  <c r="Q85" i="28"/>
  <c r="R85" i="28"/>
  <c r="S85" i="28"/>
  <c r="T85" i="28"/>
  <c r="J86" i="28"/>
  <c r="K86" i="28"/>
  <c r="Q86" i="28"/>
  <c r="R86" i="28"/>
  <c r="S86" i="28"/>
  <c r="T86" i="28"/>
  <c r="J87" i="28"/>
  <c r="K87" i="28" s="1"/>
  <c r="Q87" i="28"/>
  <c r="R87" i="28"/>
  <c r="S87" i="28"/>
  <c r="T87" i="28"/>
  <c r="J88" i="28"/>
  <c r="K88" i="28" s="1"/>
  <c r="Q88" i="28"/>
  <c r="R88" i="28"/>
  <c r="S88" i="28"/>
  <c r="T88" i="28"/>
  <c r="J89" i="28"/>
  <c r="K89" i="28" s="1"/>
  <c r="Q89" i="28"/>
  <c r="R89" i="28"/>
  <c r="S89" i="28"/>
  <c r="T89" i="28"/>
  <c r="J90" i="28"/>
  <c r="K90" i="28" s="1"/>
  <c r="Q90" i="28"/>
  <c r="R90" i="28"/>
  <c r="S90" i="28"/>
  <c r="T90" i="28"/>
  <c r="J91" i="28"/>
  <c r="K91" i="28"/>
  <c r="Q91" i="28"/>
  <c r="R91" i="28"/>
  <c r="S91" i="28"/>
  <c r="T91" i="28"/>
  <c r="J92" i="28"/>
  <c r="K92" i="28" s="1"/>
  <c r="Q92" i="28"/>
  <c r="R92" i="28"/>
  <c r="S92" i="28"/>
  <c r="T92" i="28"/>
  <c r="J93" i="28"/>
  <c r="K93" i="28" s="1"/>
  <c r="Q93" i="28"/>
  <c r="R93" i="28"/>
  <c r="S93" i="28"/>
  <c r="T93" i="28"/>
  <c r="J94" i="28"/>
  <c r="K94" i="28"/>
  <c r="Q94" i="28"/>
  <c r="R94" i="28"/>
  <c r="S94" i="28"/>
  <c r="T94" i="28"/>
  <c r="J95" i="28"/>
  <c r="K95" i="28" s="1"/>
  <c r="Q95" i="28"/>
  <c r="R95" i="28"/>
  <c r="S95" i="28"/>
  <c r="T95" i="28"/>
  <c r="J96" i="28"/>
  <c r="K96" i="28" s="1"/>
  <c r="Q96" i="28"/>
  <c r="R96" i="28"/>
  <c r="S96" i="28"/>
  <c r="T96" i="28"/>
  <c r="J97" i="28"/>
  <c r="K97" i="28" s="1"/>
  <c r="Q97" i="28"/>
  <c r="R97" i="28"/>
  <c r="S97" i="28"/>
  <c r="T97" i="28"/>
  <c r="J98" i="28"/>
  <c r="K98" i="28" s="1"/>
  <c r="Q98" i="28"/>
  <c r="R98" i="28"/>
  <c r="S98" i="28"/>
  <c r="T98" i="28"/>
  <c r="J99" i="28"/>
  <c r="K99" i="28"/>
  <c r="Q99" i="28"/>
  <c r="R99" i="28"/>
  <c r="S99" i="28"/>
  <c r="T99" i="28"/>
  <c r="J100" i="28"/>
  <c r="K100" i="28" s="1"/>
  <c r="Q100" i="28"/>
  <c r="R100" i="28"/>
  <c r="S100" i="28"/>
  <c r="T100" i="28"/>
  <c r="J101" i="28"/>
  <c r="K101" i="28" s="1"/>
  <c r="Q101" i="28"/>
  <c r="R101" i="28"/>
  <c r="S101" i="28"/>
  <c r="T101" i="28"/>
  <c r="J102" i="28"/>
  <c r="K102" i="28"/>
  <c r="Q102" i="28"/>
  <c r="R102" i="28"/>
  <c r="S102" i="28"/>
  <c r="T102" i="28"/>
  <c r="J103" i="28"/>
  <c r="K103" i="28" s="1"/>
  <c r="Q103" i="28"/>
  <c r="R103" i="28"/>
  <c r="S103" i="28"/>
  <c r="T103" i="28"/>
  <c r="J104" i="28"/>
  <c r="K104" i="28" s="1"/>
  <c r="Q104" i="28"/>
  <c r="R104" i="28"/>
  <c r="S104" i="28"/>
  <c r="T104" i="28"/>
  <c r="J105" i="28"/>
  <c r="K105" i="28" s="1"/>
  <c r="Q105" i="28"/>
  <c r="R105" i="28"/>
  <c r="S105" i="28"/>
  <c r="T105" i="28"/>
  <c r="J106" i="28"/>
  <c r="K106" i="28" s="1"/>
  <c r="Q106" i="28"/>
  <c r="R106" i="28"/>
  <c r="S106" i="28"/>
  <c r="T106" i="28"/>
  <c r="J107" i="28"/>
  <c r="K107" i="28"/>
  <c r="Q107" i="28"/>
  <c r="R107" i="28"/>
  <c r="S107" i="28"/>
  <c r="T107" i="28"/>
  <c r="J108" i="28"/>
  <c r="K108" i="28" s="1"/>
  <c r="Q108" i="28"/>
  <c r="R108" i="28"/>
  <c r="S108" i="28"/>
  <c r="T108" i="28"/>
  <c r="J109" i="28"/>
  <c r="K109" i="28" s="1"/>
  <c r="Q109" i="28"/>
  <c r="R109" i="28"/>
  <c r="S109" i="28"/>
  <c r="T109" i="28"/>
  <c r="J110" i="28"/>
  <c r="K110" i="28"/>
  <c r="Q110" i="28"/>
  <c r="R110" i="28"/>
  <c r="S110" i="28"/>
  <c r="T110" i="28"/>
  <c r="J111" i="28"/>
  <c r="K111" i="28" s="1"/>
  <c r="Q111" i="28"/>
  <c r="R111" i="28"/>
  <c r="S111" i="28"/>
  <c r="T111" i="28"/>
  <c r="J112" i="28"/>
  <c r="K112" i="28" s="1"/>
  <c r="Q112" i="28"/>
  <c r="R112" i="28"/>
  <c r="S112" i="28"/>
  <c r="T112" i="28"/>
  <c r="J113" i="28"/>
  <c r="K113" i="28" s="1"/>
  <c r="Q113" i="28"/>
  <c r="R113" i="28"/>
  <c r="S113" i="28"/>
  <c r="T113" i="28"/>
  <c r="J114" i="28"/>
  <c r="K114" i="28" s="1"/>
  <c r="Q114" i="28"/>
  <c r="R114" i="28"/>
  <c r="S114" i="28"/>
  <c r="T114" i="28"/>
  <c r="J115" i="28"/>
  <c r="K115" i="28" s="1"/>
  <c r="Q115" i="28"/>
  <c r="R115" i="28"/>
  <c r="S115" i="28"/>
  <c r="T115" i="28"/>
  <c r="J116" i="28"/>
  <c r="K116" i="28" s="1"/>
  <c r="Q116" i="28"/>
  <c r="R116" i="28"/>
  <c r="S116" i="28"/>
  <c r="T116" i="28"/>
  <c r="J117" i="28"/>
  <c r="K117" i="28" s="1"/>
  <c r="Q117" i="28"/>
  <c r="R117" i="28"/>
  <c r="S117" i="28"/>
  <c r="T117" i="28"/>
  <c r="J118" i="28"/>
  <c r="K118" i="28" s="1"/>
  <c r="Q118" i="28"/>
  <c r="R118" i="28"/>
  <c r="S118" i="28"/>
  <c r="T118" i="28"/>
  <c r="J119" i="28"/>
  <c r="K119" i="28"/>
  <c r="Q119" i="28"/>
  <c r="R119" i="28"/>
  <c r="S119" i="28"/>
  <c r="T119" i="28"/>
  <c r="J120" i="28"/>
  <c r="K120" i="28" s="1"/>
  <c r="Q120" i="28"/>
  <c r="R120" i="28"/>
  <c r="S120" i="28"/>
  <c r="T120" i="28"/>
  <c r="J121" i="28"/>
  <c r="K121" i="28" s="1"/>
  <c r="Q121" i="28"/>
  <c r="R121" i="28"/>
  <c r="S121" i="28"/>
  <c r="T121" i="28"/>
  <c r="J122" i="28"/>
  <c r="K122" i="28"/>
  <c r="Q122" i="28"/>
  <c r="R122" i="28"/>
  <c r="S122" i="28"/>
  <c r="T122" i="28"/>
  <c r="J123" i="28"/>
  <c r="K123" i="28" s="1"/>
  <c r="Q123" i="28"/>
  <c r="R123" i="28"/>
  <c r="S123" i="28"/>
  <c r="T123" i="28"/>
  <c r="J124" i="28"/>
  <c r="K124" i="28" s="1"/>
  <c r="Q124" i="28"/>
  <c r="R124" i="28"/>
  <c r="S124" i="28"/>
  <c r="T124" i="28"/>
  <c r="J125" i="28"/>
  <c r="K125" i="28" s="1"/>
  <c r="Q125" i="28"/>
  <c r="R125" i="28"/>
  <c r="S125" i="28"/>
  <c r="T125" i="28"/>
  <c r="J126" i="28"/>
  <c r="K126" i="28" s="1"/>
  <c r="Q126" i="28"/>
  <c r="R126" i="28"/>
  <c r="S126" i="28"/>
  <c r="T126" i="28"/>
  <c r="J127" i="28"/>
  <c r="K127" i="28" s="1"/>
  <c r="Q127" i="28"/>
  <c r="R127" i="28"/>
  <c r="S127" i="28"/>
  <c r="T127" i="28"/>
  <c r="J128" i="28"/>
  <c r="K128" i="28" s="1"/>
  <c r="Q128" i="28"/>
  <c r="R128" i="28"/>
  <c r="S128" i="28"/>
  <c r="T128" i="28"/>
  <c r="J129" i="28"/>
  <c r="K129" i="28" s="1"/>
  <c r="Q129" i="28"/>
  <c r="R129" i="28"/>
  <c r="S129" i="28"/>
  <c r="T129" i="28"/>
  <c r="J130" i="28"/>
  <c r="K130" i="28" s="1"/>
  <c r="Q130" i="28"/>
  <c r="R130" i="28"/>
  <c r="S130" i="28"/>
  <c r="T130" i="28"/>
  <c r="J131" i="28"/>
  <c r="K131" i="28" s="1"/>
  <c r="Q131" i="28"/>
  <c r="R131" i="28"/>
  <c r="S131" i="28"/>
  <c r="T131" i="28"/>
  <c r="J132" i="28"/>
  <c r="K132" i="28" s="1"/>
  <c r="Q132" i="28"/>
  <c r="R132" i="28"/>
  <c r="S132" i="28"/>
  <c r="T132" i="28"/>
  <c r="J133" i="28"/>
  <c r="K133" i="28" s="1"/>
  <c r="Q133" i="28"/>
  <c r="R133" i="28"/>
  <c r="S133" i="28"/>
  <c r="T133" i="28"/>
  <c r="J134" i="28"/>
  <c r="K134" i="28" s="1"/>
  <c r="Q134" i="28"/>
  <c r="R134" i="28"/>
  <c r="S134" i="28"/>
  <c r="T134" i="28"/>
  <c r="J135" i="28"/>
  <c r="K135" i="28"/>
  <c r="Q135" i="28"/>
  <c r="R135" i="28"/>
  <c r="S135" i="28"/>
  <c r="T135" i="28"/>
  <c r="J136" i="28"/>
  <c r="K136" i="28" s="1"/>
  <c r="Q136" i="28"/>
  <c r="R136" i="28"/>
  <c r="S136" i="28"/>
  <c r="T136" i="28"/>
  <c r="J137" i="28"/>
  <c r="K137" i="28" s="1"/>
  <c r="Q137" i="28"/>
  <c r="R137" i="28"/>
  <c r="S137" i="28"/>
  <c r="T137" i="28"/>
  <c r="J138" i="28"/>
  <c r="K138" i="28"/>
  <c r="Q138" i="28"/>
  <c r="R138" i="28"/>
  <c r="S138" i="28"/>
  <c r="T138" i="28"/>
  <c r="J139" i="28"/>
  <c r="K139" i="28" s="1"/>
  <c r="Q139" i="28"/>
  <c r="R139" i="28"/>
  <c r="S139" i="28"/>
  <c r="T139" i="28"/>
  <c r="J140" i="28"/>
  <c r="K140" i="28" s="1"/>
  <c r="Q140" i="28"/>
  <c r="R140" i="28"/>
  <c r="S140" i="28"/>
  <c r="T140" i="28"/>
  <c r="J141" i="28"/>
  <c r="K141" i="28" s="1"/>
  <c r="Q141" i="28"/>
  <c r="R141" i="28"/>
  <c r="S141" i="28"/>
  <c r="T141" i="28"/>
  <c r="J142" i="28"/>
  <c r="K142" i="28" s="1"/>
  <c r="Q142" i="28"/>
  <c r="R142" i="28"/>
  <c r="S142" i="28"/>
  <c r="T142" i="28"/>
  <c r="J143" i="28"/>
  <c r="K143" i="28" s="1"/>
  <c r="Q143" i="28"/>
  <c r="R143" i="28"/>
  <c r="S143" i="28"/>
  <c r="T143" i="28"/>
  <c r="J144" i="28"/>
  <c r="K144" i="28" s="1"/>
  <c r="Q144" i="28"/>
  <c r="R144" i="28"/>
  <c r="S144" i="28"/>
  <c r="T144" i="28"/>
  <c r="J145" i="28"/>
  <c r="K145" i="28" s="1"/>
  <c r="Q145" i="28"/>
  <c r="R145" i="28"/>
  <c r="S145" i="28"/>
  <c r="T145" i="28"/>
  <c r="J146" i="28"/>
  <c r="K146" i="28" s="1"/>
  <c r="Q146" i="28"/>
  <c r="R146" i="28"/>
  <c r="S146" i="28"/>
  <c r="T146" i="28"/>
  <c r="J147" i="28"/>
  <c r="K147" i="28" s="1"/>
  <c r="Q147" i="28"/>
  <c r="R147" i="28"/>
  <c r="S147" i="28"/>
  <c r="T147" i="28"/>
  <c r="J148" i="28"/>
  <c r="K148" i="28" s="1"/>
  <c r="Q148" i="28"/>
  <c r="R148" i="28"/>
  <c r="S148" i="28"/>
  <c r="T148" i="28"/>
  <c r="J149" i="28"/>
  <c r="K149" i="28" s="1"/>
  <c r="Q149" i="28"/>
  <c r="R149" i="28"/>
  <c r="S149" i="28"/>
  <c r="T149" i="28"/>
  <c r="J150" i="28"/>
  <c r="K150" i="28" s="1"/>
  <c r="Q150" i="28"/>
  <c r="R150" i="28"/>
  <c r="S150" i="28"/>
  <c r="T150" i="28"/>
  <c r="J151" i="28"/>
  <c r="K151" i="28"/>
  <c r="Q151" i="28"/>
  <c r="R151" i="28"/>
  <c r="S151" i="28"/>
  <c r="T151" i="28"/>
  <c r="J152" i="28"/>
  <c r="K152" i="28" s="1"/>
  <c r="Q152" i="28"/>
  <c r="R152" i="28"/>
  <c r="S152" i="28"/>
  <c r="T152" i="28"/>
  <c r="J153" i="28"/>
  <c r="K153" i="28" s="1"/>
  <c r="Q153" i="28"/>
  <c r="R153" i="28"/>
  <c r="S153" i="28"/>
  <c r="T153" i="28"/>
  <c r="J154" i="28"/>
  <c r="K154" i="28"/>
  <c r="Q154" i="28"/>
  <c r="R154" i="28"/>
  <c r="S154" i="28"/>
  <c r="T154" i="28"/>
  <c r="J155" i="28"/>
  <c r="K155" i="28" s="1"/>
  <c r="Q155" i="28"/>
  <c r="R155" i="28"/>
  <c r="S155" i="28"/>
  <c r="T155" i="28"/>
  <c r="J156" i="28"/>
  <c r="K156" i="28" s="1"/>
  <c r="Q156" i="28"/>
  <c r="R156" i="28"/>
  <c r="S156" i="28"/>
  <c r="T156" i="28"/>
  <c r="J157" i="28"/>
  <c r="K157" i="28" s="1"/>
  <c r="Q157" i="28"/>
  <c r="R157" i="28"/>
  <c r="S157" i="28"/>
  <c r="T157" i="28"/>
  <c r="J158" i="28"/>
  <c r="K158" i="28" s="1"/>
  <c r="Q158" i="28"/>
  <c r="R158" i="28"/>
  <c r="S158" i="28"/>
  <c r="T158" i="28"/>
  <c r="J159" i="28"/>
  <c r="K159" i="28" s="1"/>
  <c r="Q159" i="28"/>
  <c r="R159" i="28"/>
  <c r="S159" i="28"/>
  <c r="T159" i="28"/>
  <c r="J160" i="28"/>
  <c r="K160" i="28" s="1"/>
  <c r="Q160" i="28"/>
  <c r="R160" i="28"/>
  <c r="S160" i="28"/>
  <c r="T160" i="28"/>
  <c r="J161" i="28"/>
  <c r="K161" i="28" s="1"/>
  <c r="Q161" i="28"/>
  <c r="R161" i="28"/>
  <c r="S161" i="28"/>
  <c r="T161" i="28"/>
  <c r="J162" i="28"/>
  <c r="K162" i="28" s="1"/>
  <c r="Q162" i="28"/>
  <c r="R162" i="28"/>
  <c r="S162" i="28"/>
  <c r="T162" i="28"/>
  <c r="J163" i="28"/>
  <c r="K163" i="28" s="1"/>
  <c r="Q163" i="28"/>
  <c r="R163" i="28"/>
  <c r="S163" i="28"/>
  <c r="T163" i="28"/>
  <c r="J164" i="28"/>
  <c r="K164" i="28" s="1"/>
  <c r="Q164" i="28"/>
  <c r="R164" i="28"/>
  <c r="S164" i="28"/>
  <c r="T164" i="28"/>
  <c r="J165" i="28"/>
  <c r="K165" i="28" s="1"/>
  <c r="Q165" i="28"/>
  <c r="R165" i="28"/>
  <c r="S165" i="28"/>
  <c r="T165" i="28"/>
  <c r="J166" i="28"/>
  <c r="K166" i="28" s="1"/>
  <c r="Q166" i="28"/>
  <c r="R166" i="28"/>
  <c r="S166" i="28"/>
  <c r="T166" i="28"/>
  <c r="J167" i="28"/>
  <c r="K167" i="28"/>
  <c r="Q167" i="28"/>
  <c r="R167" i="28"/>
  <c r="S167" i="28"/>
  <c r="T167" i="28"/>
  <c r="J168" i="28"/>
  <c r="K168" i="28" s="1"/>
  <c r="Q168" i="28"/>
  <c r="R168" i="28"/>
  <c r="S168" i="28"/>
  <c r="T168" i="28"/>
  <c r="J169" i="28"/>
  <c r="K169" i="28" s="1"/>
  <c r="Q169" i="28"/>
  <c r="R169" i="28"/>
  <c r="S169" i="28"/>
  <c r="T169" i="28"/>
  <c r="J170" i="28"/>
  <c r="K170" i="28"/>
  <c r="Q170" i="28"/>
  <c r="R170" i="28"/>
  <c r="S170" i="28"/>
  <c r="T170" i="28"/>
  <c r="J171" i="28"/>
  <c r="K171" i="28" s="1"/>
  <c r="Q171" i="28"/>
  <c r="R171" i="28"/>
  <c r="S171" i="28"/>
  <c r="T171" i="28"/>
  <c r="J172" i="28"/>
  <c r="K172" i="28" s="1"/>
  <c r="Q172" i="28"/>
  <c r="R172" i="28"/>
  <c r="S172" i="28"/>
  <c r="T172" i="28"/>
  <c r="J173" i="28"/>
  <c r="K173" i="28" s="1"/>
  <c r="Q173" i="28"/>
  <c r="R173" i="28"/>
  <c r="S173" i="28"/>
  <c r="T173" i="28"/>
  <c r="J174" i="28"/>
  <c r="K174" i="28" s="1"/>
  <c r="Q174" i="28"/>
  <c r="R174" i="28"/>
  <c r="S174" i="28"/>
  <c r="T174" i="28"/>
  <c r="J175" i="28"/>
  <c r="K175" i="28" s="1"/>
  <c r="Q175" i="28"/>
  <c r="R175" i="28"/>
  <c r="S175" i="28"/>
  <c r="T175" i="28"/>
  <c r="J176" i="28"/>
  <c r="K176" i="28" s="1"/>
  <c r="Q176" i="28"/>
  <c r="R176" i="28"/>
  <c r="S176" i="28"/>
  <c r="T176" i="28"/>
  <c r="J177" i="28"/>
  <c r="K177" i="28" s="1"/>
  <c r="Q177" i="28"/>
  <c r="R177" i="28"/>
  <c r="S177" i="28"/>
  <c r="T177" i="28"/>
  <c r="J178" i="28"/>
  <c r="K178" i="28" s="1"/>
  <c r="Q178" i="28"/>
  <c r="R178" i="28"/>
  <c r="S178" i="28"/>
  <c r="T178" i="28"/>
  <c r="J179" i="28"/>
  <c r="K179" i="28" s="1"/>
  <c r="Q179" i="28"/>
  <c r="R179" i="28"/>
  <c r="S179" i="28"/>
  <c r="T179" i="28"/>
  <c r="J180" i="28"/>
  <c r="K180" i="28" s="1"/>
  <c r="Q180" i="28"/>
  <c r="R180" i="28"/>
  <c r="S180" i="28"/>
  <c r="T180" i="28"/>
  <c r="J181" i="28"/>
  <c r="K181" i="28" s="1"/>
  <c r="Q181" i="28"/>
  <c r="R181" i="28"/>
  <c r="S181" i="28"/>
  <c r="T181" i="28"/>
  <c r="J182" i="28"/>
  <c r="K182" i="28" s="1"/>
  <c r="Q182" i="28"/>
  <c r="R182" i="28"/>
  <c r="S182" i="28"/>
  <c r="T182" i="28"/>
  <c r="J183" i="28"/>
  <c r="K183" i="28"/>
  <c r="Q183" i="28"/>
  <c r="R183" i="28"/>
  <c r="S183" i="28"/>
  <c r="T183" i="28"/>
  <c r="J184" i="28"/>
  <c r="K184" i="28" s="1"/>
  <c r="Q184" i="28"/>
  <c r="R184" i="28"/>
  <c r="S184" i="28"/>
  <c r="T184" i="28"/>
  <c r="J185" i="28"/>
  <c r="K185" i="28" s="1"/>
  <c r="Q185" i="28"/>
  <c r="R185" i="28"/>
  <c r="S185" i="28"/>
  <c r="T185" i="28"/>
  <c r="J186" i="28"/>
  <c r="K186" i="28"/>
  <c r="Q186" i="28"/>
  <c r="R186" i="28"/>
  <c r="S186" i="28"/>
  <c r="T186" i="28"/>
  <c r="J187" i="28"/>
  <c r="K187" i="28" s="1"/>
  <c r="Q187" i="28"/>
  <c r="R187" i="28"/>
  <c r="S187" i="28"/>
  <c r="T187" i="28"/>
  <c r="J188" i="28"/>
  <c r="K188" i="28" s="1"/>
  <c r="Q188" i="28"/>
  <c r="R188" i="28"/>
  <c r="S188" i="28"/>
  <c r="T188" i="28"/>
  <c r="J189" i="28"/>
  <c r="K189" i="28" s="1"/>
  <c r="Q189" i="28"/>
  <c r="R189" i="28"/>
  <c r="S189" i="28"/>
  <c r="T189" i="28"/>
  <c r="J190" i="28"/>
  <c r="K190" i="28" s="1"/>
  <c r="Q190" i="28"/>
  <c r="R190" i="28"/>
  <c r="S190" i="28"/>
  <c r="T190" i="28"/>
  <c r="J191" i="28"/>
  <c r="K191" i="28" s="1"/>
  <c r="Q191" i="28"/>
  <c r="R191" i="28"/>
  <c r="S191" i="28"/>
  <c r="T191" i="28"/>
  <c r="J192" i="28"/>
  <c r="K192" i="28" s="1"/>
  <c r="Q192" i="28"/>
  <c r="R192" i="28"/>
  <c r="S192" i="28"/>
  <c r="T192" i="28"/>
  <c r="J193" i="28"/>
  <c r="K193" i="28" s="1"/>
  <c r="Q193" i="28"/>
  <c r="R193" i="28"/>
  <c r="S193" i="28"/>
  <c r="T193" i="28"/>
  <c r="J194" i="28"/>
  <c r="K194" i="28" s="1"/>
  <c r="Q194" i="28"/>
  <c r="R194" i="28"/>
  <c r="S194" i="28"/>
  <c r="T194" i="28"/>
  <c r="J195" i="28"/>
  <c r="K195" i="28" s="1"/>
  <c r="Q195" i="28"/>
  <c r="R195" i="28"/>
  <c r="S195" i="28"/>
  <c r="T195" i="28"/>
  <c r="J196" i="28"/>
  <c r="K196" i="28" s="1"/>
  <c r="Q196" i="28"/>
  <c r="R196" i="28"/>
  <c r="S196" i="28"/>
  <c r="T196" i="28"/>
  <c r="J197" i="28"/>
  <c r="K197" i="28" s="1"/>
  <c r="Q197" i="28"/>
  <c r="R197" i="28"/>
  <c r="S197" i="28"/>
  <c r="T197" i="28"/>
  <c r="J198" i="28"/>
  <c r="K198" i="28" s="1"/>
  <c r="Q198" i="28"/>
  <c r="R198" i="28"/>
  <c r="S198" i="28"/>
  <c r="T198" i="28"/>
  <c r="J199" i="28"/>
  <c r="K199" i="28"/>
  <c r="Q199" i="28"/>
  <c r="R199" i="28"/>
  <c r="S199" i="28"/>
  <c r="T199" i="28"/>
  <c r="J200" i="28"/>
  <c r="K200" i="28" s="1"/>
  <c r="Q200" i="28"/>
  <c r="R200" i="28"/>
  <c r="S200" i="28"/>
  <c r="T200" i="28"/>
  <c r="J201" i="28"/>
  <c r="K201" i="28" s="1"/>
  <c r="Q201" i="28"/>
  <c r="R201" i="28"/>
  <c r="S201" i="28"/>
  <c r="T201" i="28"/>
  <c r="J202" i="28"/>
  <c r="K202" i="28"/>
  <c r="Q202" i="28"/>
  <c r="R202" i="28"/>
  <c r="S202" i="28"/>
  <c r="T202" i="28"/>
  <c r="J203" i="28"/>
  <c r="K203" i="28" s="1"/>
  <c r="Q203" i="28"/>
  <c r="R203" i="28"/>
  <c r="S203" i="28"/>
  <c r="T203" i="28"/>
  <c r="J64" i="104"/>
  <c r="K64" i="104" s="1"/>
  <c r="Q64" i="104"/>
  <c r="R64" i="104"/>
  <c r="S64" i="104"/>
  <c r="T64" i="104"/>
  <c r="J65" i="104"/>
  <c r="K65" i="104" s="1"/>
  <c r="Q65" i="104"/>
  <c r="R65" i="104"/>
  <c r="S65" i="104"/>
  <c r="T65" i="104"/>
  <c r="J66" i="104"/>
  <c r="K66" i="104" s="1"/>
  <c r="Q66" i="104"/>
  <c r="R66" i="104"/>
  <c r="S66" i="104"/>
  <c r="T66" i="104"/>
  <c r="J67" i="104"/>
  <c r="K67" i="104" s="1"/>
  <c r="Q67" i="104"/>
  <c r="R67" i="104"/>
  <c r="S67" i="104"/>
  <c r="T67" i="104"/>
  <c r="J68" i="104"/>
  <c r="K68" i="104" s="1"/>
  <c r="Q68" i="104"/>
  <c r="R68" i="104"/>
  <c r="S68" i="104"/>
  <c r="T68" i="104"/>
  <c r="J69" i="104"/>
  <c r="K69" i="104" s="1"/>
  <c r="Q69" i="104"/>
  <c r="R69" i="104"/>
  <c r="S69" i="104"/>
  <c r="T69" i="104"/>
  <c r="J70" i="104"/>
  <c r="K70" i="104" s="1"/>
  <c r="Q70" i="104"/>
  <c r="R70" i="104"/>
  <c r="S70" i="104"/>
  <c r="T70" i="104"/>
  <c r="J71" i="104"/>
  <c r="K71" i="104" s="1"/>
  <c r="Q71" i="104"/>
  <c r="R71" i="104"/>
  <c r="S71" i="104"/>
  <c r="T71" i="104"/>
  <c r="J72" i="104"/>
  <c r="K72" i="104" s="1"/>
  <c r="Q72" i="104"/>
  <c r="R72" i="104"/>
  <c r="S72" i="104"/>
  <c r="T72" i="104"/>
  <c r="J73" i="104"/>
  <c r="K73" i="104" s="1"/>
  <c r="Q73" i="104"/>
  <c r="R73" i="104"/>
  <c r="S73" i="104"/>
  <c r="T73" i="104"/>
  <c r="J74" i="104"/>
  <c r="K74" i="104" s="1"/>
  <c r="Q74" i="104"/>
  <c r="R74" i="104"/>
  <c r="S74" i="104"/>
  <c r="T74" i="104"/>
  <c r="J75" i="104"/>
  <c r="K75" i="104" s="1"/>
  <c r="Q75" i="104"/>
  <c r="R75" i="104"/>
  <c r="S75" i="104"/>
  <c r="T75" i="104"/>
  <c r="J76" i="104"/>
  <c r="K76" i="104" s="1"/>
  <c r="Q76" i="104"/>
  <c r="R76" i="104"/>
  <c r="S76" i="104"/>
  <c r="T76" i="104"/>
  <c r="J77" i="104"/>
  <c r="K77" i="104" s="1"/>
  <c r="Q77" i="104"/>
  <c r="R77" i="104"/>
  <c r="S77" i="104"/>
  <c r="T77" i="104"/>
  <c r="J78" i="104"/>
  <c r="K78" i="104" s="1"/>
  <c r="Q78" i="104"/>
  <c r="R78" i="104"/>
  <c r="S78" i="104"/>
  <c r="T78" i="104"/>
  <c r="J79" i="104"/>
  <c r="K79" i="104" s="1"/>
  <c r="Q79" i="104"/>
  <c r="R79" i="104"/>
  <c r="S79" i="104"/>
  <c r="T79" i="104"/>
  <c r="J80" i="104"/>
  <c r="K80" i="104" s="1"/>
  <c r="Q80" i="104"/>
  <c r="R80" i="104"/>
  <c r="S80" i="104"/>
  <c r="T80" i="104"/>
  <c r="J81" i="104"/>
  <c r="K81" i="104" s="1"/>
  <c r="Q81" i="104"/>
  <c r="R81" i="104"/>
  <c r="S81" i="104"/>
  <c r="T81" i="104"/>
  <c r="J82" i="104"/>
  <c r="K82" i="104" s="1"/>
  <c r="Q82" i="104"/>
  <c r="R82" i="104"/>
  <c r="S82" i="104"/>
  <c r="T82" i="104"/>
  <c r="J83" i="104"/>
  <c r="K83" i="104" s="1"/>
  <c r="Q83" i="104"/>
  <c r="R83" i="104"/>
  <c r="S83" i="104"/>
  <c r="T83" i="104"/>
  <c r="J84" i="104"/>
  <c r="K84" i="104" s="1"/>
  <c r="Q84" i="104"/>
  <c r="R84" i="104"/>
  <c r="S84" i="104"/>
  <c r="T84" i="104"/>
  <c r="J85" i="104"/>
  <c r="K85" i="104" s="1"/>
  <c r="Q85" i="104"/>
  <c r="R85" i="104"/>
  <c r="S85" i="104"/>
  <c r="T85" i="104"/>
  <c r="J86" i="104"/>
  <c r="K86" i="104" s="1"/>
  <c r="Q86" i="104"/>
  <c r="R86" i="104"/>
  <c r="S86" i="104"/>
  <c r="T86" i="104"/>
  <c r="J87" i="104"/>
  <c r="K87" i="104" s="1"/>
  <c r="Q87" i="104"/>
  <c r="R87" i="104"/>
  <c r="S87" i="104"/>
  <c r="T87" i="104"/>
  <c r="J88" i="104"/>
  <c r="K88" i="104" s="1"/>
  <c r="Q88" i="104"/>
  <c r="R88" i="104"/>
  <c r="S88" i="104"/>
  <c r="T88" i="104"/>
  <c r="J89" i="104"/>
  <c r="K89" i="104" s="1"/>
  <c r="Q89" i="104"/>
  <c r="R89" i="104"/>
  <c r="S89" i="104"/>
  <c r="T89" i="104"/>
  <c r="J90" i="104"/>
  <c r="K90" i="104" s="1"/>
  <c r="Q90" i="104"/>
  <c r="R90" i="104"/>
  <c r="S90" i="104"/>
  <c r="T90" i="104"/>
  <c r="J91" i="104"/>
  <c r="K91" i="104" s="1"/>
  <c r="Q91" i="104"/>
  <c r="R91" i="104"/>
  <c r="S91" i="104"/>
  <c r="T91" i="104"/>
  <c r="J92" i="104"/>
  <c r="K92" i="104" s="1"/>
  <c r="Q92" i="104"/>
  <c r="R92" i="104"/>
  <c r="S92" i="104"/>
  <c r="T92" i="104"/>
  <c r="J93" i="104"/>
  <c r="K93" i="104" s="1"/>
  <c r="Q93" i="104"/>
  <c r="R93" i="104"/>
  <c r="S93" i="104"/>
  <c r="T93" i="104"/>
  <c r="J94" i="104"/>
  <c r="K94" i="104" s="1"/>
  <c r="Q94" i="104"/>
  <c r="R94" i="104"/>
  <c r="S94" i="104"/>
  <c r="T94" i="104"/>
  <c r="J95" i="104"/>
  <c r="K95" i="104" s="1"/>
  <c r="Q95" i="104"/>
  <c r="R95" i="104"/>
  <c r="S95" i="104"/>
  <c r="T95" i="104"/>
  <c r="J96" i="104"/>
  <c r="K96" i="104" s="1"/>
  <c r="Q96" i="104"/>
  <c r="R96" i="104"/>
  <c r="S96" i="104"/>
  <c r="T96" i="104"/>
  <c r="J97" i="104"/>
  <c r="K97" i="104" s="1"/>
  <c r="Q97" i="104"/>
  <c r="R97" i="104"/>
  <c r="S97" i="104"/>
  <c r="T97" i="104"/>
  <c r="J98" i="104"/>
  <c r="K98" i="104" s="1"/>
  <c r="Q98" i="104"/>
  <c r="R98" i="104"/>
  <c r="S98" i="104"/>
  <c r="T98" i="104"/>
  <c r="J99" i="104"/>
  <c r="K99" i="104" s="1"/>
  <c r="Q99" i="104"/>
  <c r="R99" i="104"/>
  <c r="S99" i="104"/>
  <c r="T99" i="104"/>
  <c r="J100" i="104"/>
  <c r="K100" i="104" s="1"/>
  <c r="Q100" i="104"/>
  <c r="R100" i="104"/>
  <c r="S100" i="104"/>
  <c r="T100" i="104"/>
  <c r="J101" i="104"/>
  <c r="K101" i="104" s="1"/>
  <c r="Q101" i="104"/>
  <c r="R101" i="104"/>
  <c r="S101" i="104"/>
  <c r="T101" i="104"/>
  <c r="J102" i="104"/>
  <c r="K102" i="104" s="1"/>
  <c r="Q102" i="104"/>
  <c r="R102" i="104"/>
  <c r="S102" i="104"/>
  <c r="T102" i="104"/>
  <c r="J103" i="104"/>
  <c r="K103" i="104" s="1"/>
  <c r="Q103" i="104"/>
  <c r="R103" i="104"/>
  <c r="S103" i="104"/>
  <c r="T103" i="104"/>
  <c r="J104" i="104"/>
  <c r="K104" i="104" s="1"/>
  <c r="Q104" i="104"/>
  <c r="R104" i="104"/>
  <c r="S104" i="104"/>
  <c r="T104" i="104"/>
  <c r="J105" i="104"/>
  <c r="K105" i="104" s="1"/>
  <c r="Q105" i="104"/>
  <c r="R105" i="104"/>
  <c r="S105" i="104"/>
  <c r="T105" i="104"/>
  <c r="J106" i="104"/>
  <c r="K106" i="104" s="1"/>
  <c r="Q106" i="104"/>
  <c r="R106" i="104"/>
  <c r="S106" i="104"/>
  <c r="T106" i="104"/>
  <c r="J107" i="104"/>
  <c r="K107" i="104" s="1"/>
  <c r="Q107" i="104"/>
  <c r="R107" i="104"/>
  <c r="S107" i="104"/>
  <c r="T107" i="104"/>
  <c r="J108" i="104"/>
  <c r="K108" i="104" s="1"/>
  <c r="Q108" i="104"/>
  <c r="R108" i="104"/>
  <c r="S108" i="104"/>
  <c r="T108" i="104"/>
  <c r="J109" i="104"/>
  <c r="K109" i="104" s="1"/>
  <c r="Q109" i="104"/>
  <c r="R109" i="104"/>
  <c r="S109" i="104"/>
  <c r="T109" i="104"/>
  <c r="J110" i="104"/>
  <c r="K110" i="104" s="1"/>
  <c r="Q110" i="104"/>
  <c r="R110" i="104"/>
  <c r="S110" i="104"/>
  <c r="T110" i="104"/>
  <c r="J111" i="104"/>
  <c r="K111" i="104" s="1"/>
  <c r="Q111" i="104"/>
  <c r="R111" i="104"/>
  <c r="S111" i="104"/>
  <c r="T111" i="104"/>
  <c r="J112" i="104"/>
  <c r="K112" i="104" s="1"/>
  <c r="Q112" i="104"/>
  <c r="R112" i="104"/>
  <c r="S112" i="104"/>
  <c r="T112" i="104"/>
  <c r="J113" i="104"/>
  <c r="K113" i="104" s="1"/>
  <c r="Q113" i="104"/>
  <c r="R113" i="104"/>
  <c r="S113" i="104"/>
  <c r="T113" i="104"/>
  <c r="J114" i="104"/>
  <c r="K114" i="104" s="1"/>
  <c r="Q114" i="104"/>
  <c r="R114" i="104"/>
  <c r="S114" i="104"/>
  <c r="T114" i="104"/>
  <c r="J115" i="104"/>
  <c r="K115" i="104" s="1"/>
  <c r="Q115" i="104"/>
  <c r="R115" i="104"/>
  <c r="S115" i="104"/>
  <c r="T115" i="104"/>
  <c r="J116" i="104"/>
  <c r="K116" i="104" s="1"/>
  <c r="Q116" i="104"/>
  <c r="R116" i="104"/>
  <c r="S116" i="104"/>
  <c r="T116" i="104"/>
  <c r="J117" i="104"/>
  <c r="K117" i="104" s="1"/>
  <c r="Q117" i="104"/>
  <c r="R117" i="104"/>
  <c r="S117" i="104"/>
  <c r="T117" i="104"/>
  <c r="J118" i="104"/>
  <c r="K118" i="104" s="1"/>
  <c r="Q118" i="104"/>
  <c r="R118" i="104"/>
  <c r="S118" i="104"/>
  <c r="T118" i="104"/>
  <c r="J119" i="104"/>
  <c r="K119" i="104" s="1"/>
  <c r="Q119" i="104"/>
  <c r="R119" i="104"/>
  <c r="S119" i="104"/>
  <c r="T119" i="104"/>
  <c r="J120" i="104"/>
  <c r="K120" i="104" s="1"/>
  <c r="Q120" i="104"/>
  <c r="R120" i="104"/>
  <c r="S120" i="104"/>
  <c r="T120" i="104"/>
  <c r="J121" i="104"/>
  <c r="K121" i="104" s="1"/>
  <c r="Q121" i="104"/>
  <c r="R121" i="104"/>
  <c r="S121" i="104"/>
  <c r="T121" i="104"/>
  <c r="J122" i="104"/>
  <c r="K122" i="104" s="1"/>
  <c r="Q122" i="104"/>
  <c r="R122" i="104"/>
  <c r="S122" i="104"/>
  <c r="T122" i="104"/>
  <c r="J123" i="104"/>
  <c r="K123" i="104" s="1"/>
  <c r="Q123" i="104"/>
  <c r="R123" i="104"/>
  <c r="S123" i="104"/>
  <c r="T123" i="104"/>
  <c r="J124" i="104"/>
  <c r="K124" i="104" s="1"/>
  <c r="Q124" i="104"/>
  <c r="R124" i="104"/>
  <c r="S124" i="104"/>
  <c r="T124" i="104"/>
  <c r="J125" i="104"/>
  <c r="K125" i="104" s="1"/>
  <c r="Q125" i="104"/>
  <c r="R125" i="104"/>
  <c r="S125" i="104"/>
  <c r="T125" i="104"/>
  <c r="J126" i="104"/>
  <c r="K126" i="104" s="1"/>
  <c r="Q126" i="104"/>
  <c r="R126" i="104"/>
  <c r="S126" i="104"/>
  <c r="T126" i="104"/>
  <c r="J127" i="104"/>
  <c r="K127" i="104" s="1"/>
  <c r="Q127" i="104"/>
  <c r="R127" i="104"/>
  <c r="S127" i="104"/>
  <c r="T127" i="104"/>
  <c r="J128" i="104"/>
  <c r="K128" i="104" s="1"/>
  <c r="Q128" i="104"/>
  <c r="R128" i="104"/>
  <c r="S128" i="104"/>
  <c r="T128" i="104"/>
  <c r="J129" i="104"/>
  <c r="K129" i="104" s="1"/>
  <c r="Q129" i="104"/>
  <c r="R129" i="104"/>
  <c r="S129" i="104"/>
  <c r="T129" i="104"/>
  <c r="J130" i="104"/>
  <c r="K130" i="104"/>
  <c r="Q130" i="104"/>
  <c r="R130" i="104"/>
  <c r="S130" i="104"/>
  <c r="T130" i="104"/>
  <c r="J131" i="104"/>
  <c r="K131" i="104" s="1"/>
  <c r="Q131" i="104"/>
  <c r="R131" i="104"/>
  <c r="S131" i="104"/>
  <c r="T131" i="104"/>
  <c r="J132" i="104"/>
  <c r="K132" i="104" s="1"/>
  <c r="Q132" i="104"/>
  <c r="R132" i="104"/>
  <c r="S132" i="104"/>
  <c r="T132" i="104"/>
  <c r="J133" i="104"/>
  <c r="K133" i="104" s="1"/>
  <c r="Q133" i="104"/>
  <c r="R133" i="104"/>
  <c r="S133" i="104"/>
  <c r="T133" i="104"/>
  <c r="J134" i="104"/>
  <c r="K134" i="104" s="1"/>
  <c r="Q134" i="104"/>
  <c r="R134" i="104"/>
  <c r="S134" i="104"/>
  <c r="T134" i="104"/>
  <c r="J135" i="104"/>
  <c r="K135" i="104" s="1"/>
  <c r="Q135" i="104"/>
  <c r="R135" i="104"/>
  <c r="S135" i="104"/>
  <c r="T135" i="104"/>
  <c r="J136" i="104"/>
  <c r="K136" i="104" s="1"/>
  <c r="Q136" i="104"/>
  <c r="R136" i="104"/>
  <c r="S136" i="104"/>
  <c r="T136" i="104"/>
  <c r="J137" i="104"/>
  <c r="K137" i="104" s="1"/>
  <c r="Q137" i="104"/>
  <c r="R137" i="104"/>
  <c r="S137" i="104"/>
  <c r="T137" i="104"/>
  <c r="J138" i="104"/>
  <c r="K138" i="104" s="1"/>
  <c r="Q138" i="104"/>
  <c r="R138" i="104"/>
  <c r="S138" i="104"/>
  <c r="T138" i="104"/>
  <c r="J139" i="104"/>
  <c r="K139" i="104" s="1"/>
  <c r="Q139" i="104"/>
  <c r="R139" i="104"/>
  <c r="S139" i="104"/>
  <c r="T139" i="104"/>
  <c r="J140" i="104"/>
  <c r="K140" i="104" s="1"/>
  <c r="Q140" i="104"/>
  <c r="R140" i="104"/>
  <c r="S140" i="104"/>
  <c r="T140" i="104"/>
  <c r="J141" i="104"/>
  <c r="K141" i="104" s="1"/>
  <c r="Q141" i="104"/>
  <c r="R141" i="104"/>
  <c r="S141" i="104"/>
  <c r="T141" i="104"/>
  <c r="J142" i="104"/>
  <c r="K142" i="104" s="1"/>
  <c r="Q142" i="104"/>
  <c r="R142" i="104"/>
  <c r="S142" i="104"/>
  <c r="T142" i="104"/>
  <c r="J143" i="104"/>
  <c r="K143" i="104" s="1"/>
  <c r="Q143" i="104"/>
  <c r="R143" i="104"/>
  <c r="S143" i="104"/>
  <c r="T143" i="104"/>
  <c r="J144" i="104"/>
  <c r="K144" i="104" s="1"/>
  <c r="Q144" i="104"/>
  <c r="R144" i="104"/>
  <c r="S144" i="104"/>
  <c r="T144" i="104"/>
  <c r="J145" i="104"/>
  <c r="K145" i="104" s="1"/>
  <c r="Q145" i="104"/>
  <c r="R145" i="104"/>
  <c r="S145" i="104"/>
  <c r="T145" i="104"/>
  <c r="J146" i="104"/>
  <c r="K146" i="104" s="1"/>
  <c r="Q146" i="104"/>
  <c r="R146" i="104"/>
  <c r="S146" i="104"/>
  <c r="T146" i="104"/>
  <c r="J147" i="104"/>
  <c r="K147" i="104" s="1"/>
  <c r="Q147" i="104"/>
  <c r="R147" i="104"/>
  <c r="S147" i="104"/>
  <c r="T147" i="104"/>
  <c r="J148" i="104"/>
  <c r="K148" i="104" s="1"/>
  <c r="Q148" i="104"/>
  <c r="R148" i="104"/>
  <c r="S148" i="104"/>
  <c r="T148" i="104"/>
  <c r="J149" i="104"/>
  <c r="K149" i="104" s="1"/>
  <c r="Q149" i="104"/>
  <c r="R149" i="104"/>
  <c r="S149" i="104"/>
  <c r="T149" i="104"/>
  <c r="J150" i="104"/>
  <c r="K150" i="104" s="1"/>
  <c r="Q150" i="104"/>
  <c r="R150" i="104"/>
  <c r="S150" i="104"/>
  <c r="T150" i="104"/>
  <c r="J151" i="104"/>
  <c r="K151" i="104" s="1"/>
  <c r="Q151" i="104"/>
  <c r="R151" i="104"/>
  <c r="S151" i="104"/>
  <c r="T151" i="104"/>
  <c r="J152" i="104"/>
  <c r="K152" i="104" s="1"/>
  <c r="Q152" i="104"/>
  <c r="R152" i="104"/>
  <c r="S152" i="104"/>
  <c r="T152" i="104"/>
  <c r="J153" i="104"/>
  <c r="K153" i="104" s="1"/>
  <c r="Q153" i="104"/>
  <c r="R153" i="104"/>
  <c r="S153" i="104"/>
  <c r="T153" i="104"/>
  <c r="J154" i="104"/>
  <c r="K154" i="104" s="1"/>
  <c r="Q154" i="104"/>
  <c r="R154" i="104"/>
  <c r="S154" i="104"/>
  <c r="T154" i="104"/>
  <c r="J155" i="104"/>
  <c r="K155" i="104" s="1"/>
  <c r="Q155" i="104"/>
  <c r="R155" i="104"/>
  <c r="S155" i="104"/>
  <c r="T155" i="104"/>
  <c r="J156" i="104"/>
  <c r="K156" i="104" s="1"/>
  <c r="Q156" i="104"/>
  <c r="R156" i="104"/>
  <c r="S156" i="104"/>
  <c r="T156" i="104"/>
  <c r="J157" i="104"/>
  <c r="K157" i="104" s="1"/>
  <c r="Q157" i="104"/>
  <c r="R157" i="104"/>
  <c r="S157" i="104"/>
  <c r="T157" i="104"/>
  <c r="J158" i="104"/>
  <c r="K158" i="104" s="1"/>
  <c r="Q158" i="104"/>
  <c r="R158" i="104"/>
  <c r="S158" i="104"/>
  <c r="T158" i="104"/>
  <c r="J159" i="104"/>
  <c r="K159" i="104" s="1"/>
  <c r="Q159" i="104"/>
  <c r="R159" i="104"/>
  <c r="S159" i="104"/>
  <c r="T159" i="104"/>
  <c r="J160" i="104"/>
  <c r="K160" i="104" s="1"/>
  <c r="Q160" i="104"/>
  <c r="R160" i="104"/>
  <c r="S160" i="104"/>
  <c r="T160" i="104"/>
  <c r="J161" i="104"/>
  <c r="K161" i="104" s="1"/>
  <c r="Q161" i="104"/>
  <c r="R161" i="104"/>
  <c r="S161" i="104"/>
  <c r="T161" i="104"/>
  <c r="J162" i="104"/>
  <c r="K162" i="104" s="1"/>
  <c r="Q162" i="104"/>
  <c r="R162" i="104"/>
  <c r="S162" i="104"/>
  <c r="T162" i="104"/>
  <c r="J163" i="104"/>
  <c r="K163" i="104" s="1"/>
  <c r="Q163" i="104"/>
  <c r="R163" i="104"/>
  <c r="S163" i="104"/>
  <c r="T163" i="104"/>
  <c r="J164" i="104"/>
  <c r="K164" i="104" s="1"/>
  <c r="Q164" i="104"/>
  <c r="R164" i="104"/>
  <c r="S164" i="104"/>
  <c r="T164" i="104"/>
  <c r="J165" i="104"/>
  <c r="K165" i="104" s="1"/>
  <c r="Q165" i="104"/>
  <c r="R165" i="104"/>
  <c r="S165" i="104"/>
  <c r="T165" i="104"/>
  <c r="J166" i="104"/>
  <c r="K166" i="104" s="1"/>
  <c r="Q166" i="104"/>
  <c r="R166" i="104"/>
  <c r="S166" i="104"/>
  <c r="T166" i="104"/>
  <c r="J167" i="104"/>
  <c r="K167" i="104" s="1"/>
  <c r="Q167" i="104"/>
  <c r="R167" i="104"/>
  <c r="S167" i="104"/>
  <c r="T167" i="104"/>
  <c r="J168" i="104"/>
  <c r="K168" i="104" s="1"/>
  <c r="Q168" i="104"/>
  <c r="R168" i="104"/>
  <c r="S168" i="104"/>
  <c r="T168" i="104"/>
  <c r="J169" i="104"/>
  <c r="K169" i="104" s="1"/>
  <c r="Q169" i="104"/>
  <c r="R169" i="104"/>
  <c r="S169" i="104"/>
  <c r="T169" i="104"/>
  <c r="J170" i="104"/>
  <c r="K170" i="104" s="1"/>
  <c r="Q170" i="104"/>
  <c r="R170" i="104"/>
  <c r="S170" i="104"/>
  <c r="T170" i="104"/>
  <c r="J171" i="104"/>
  <c r="K171" i="104" s="1"/>
  <c r="Q171" i="104"/>
  <c r="R171" i="104"/>
  <c r="S171" i="104"/>
  <c r="T171" i="104"/>
  <c r="J172" i="104"/>
  <c r="K172" i="104" s="1"/>
  <c r="Q172" i="104"/>
  <c r="R172" i="104"/>
  <c r="S172" i="104"/>
  <c r="T172" i="104"/>
  <c r="J173" i="104"/>
  <c r="K173" i="104" s="1"/>
  <c r="Q173" i="104"/>
  <c r="R173" i="104"/>
  <c r="S173" i="104"/>
  <c r="T173" i="104"/>
  <c r="J174" i="104"/>
  <c r="K174" i="104" s="1"/>
  <c r="Q174" i="104"/>
  <c r="R174" i="104"/>
  <c r="S174" i="104"/>
  <c r="T174" i="104"/>
  <c r="J175" i="104"/>
  <c r="K175" i="104" s="1"/>
  <c r="Q175" i="104"/>
  <c r="R175" i="104"/>
  <c r="S175" i="104"/>
  <c r="T175" i="104"/>
  <c r="J176" i="104"/>
  <c r="K176" i="104" s="1"/>
  <c r="Q176" i="104"/>
  <c r="R176" i="104"/>
  <c r="S176" i="104"/>
  <c r="T176" i="104"/>
  <c r="J177" i="104"/>
  <c r="K177" i="104" s="1"/>
  <c r="Q177" i="104"/>
  <c r="R177" i="104"/>
  <c r="S177" i="104"/>
  <c r="T177" i="104"/>
  <c r="J178" i="104"/>
  <c r="K178" i="104" s="1"/>
  <c r="Q178" i="104"/>
  <c r="R178" i="104"/>
  <c r="S178" i="104"/>
  <c r="T178" i="104"/>
  <c r="J179" i="104"/>
  <c r="K179" i="104" s="1"/>
  <c r="Q179" i="104"/>
  <c r="R179" i="104"/>
  <c r="S179" i="104"/>
  <c r="T179" i="104"/>
  <c r="J180" i="104"/>
  <c r="K180" i="104" s="1"/>
  <c r="Q180" i="104"/>
  <c r="R180" i="104"/>
  <c r="S180" i="104"/>
  <c r="T180" i="104"/>
  <c r="J181" i="104"/>
  <c r="K181" i="104" s="1"/>
  <c r="Q181" i="104"/>
  <c r="R181" i="104"/>
  <c r="S181" i="104"/>
  <c r="T181" i="104"/>
  <c r="J182" i="104"/>
  <c r="K182" i="104" s="1"/>
  <c r="Q182" i="104"/>
  <c r="R182" i="104"/>
  <c r="S182" i="104"/>
  <c r="T182" i="104"/>
  <c r="J183" i="104"/>
  <c r="K183" i="104" s="1"/>
  <c r="Q183" i="104"/>
  <c r="R183" i="104"/>
  <c r="S183" i="104"/>
  <c r="T183" i="104"/>
  <c r="J184" i="104"/>
  <c r="K184" i="104" s="1"/>
  <c r="Q184" i="104"/>
  <c r="R184" i="104"/>
  <c r="S184" i="104"/>
  <c r="T184" i="104"/>
  <c r="J185" i="104"/>
  <c r="K185" i="104" s="1"/>
  <c r="Q185" i="104"/>
  <c r="R185" i="104"/>
  <c r="S185" i="104"/>
  <c r="T185" i="104"/>
  <c r="J186" i="104"/>
  <c r="K186" i="104" s="1"/>
  <c r="Q186" i="104"/>
  <c r="R186" i="104"/>
  <c r="S186" i="104"/>
  <c r="T186" i="104"/>
  <c r="J187" i="104"/>
  <c r="K187" i="104" s="1"/>
  <c r="Q187" i="104"/>
  <c r="R187" i="104"/>
  <c r="S187" i="104"/>
  <c r="T187" i="104"/>
  <c r="J188" i="104"/>
  <c r="K188" i="104" s="1"/>
  <c r="Q188" i="104"/>
  <c r="R188" i="104"/>
  <c r="S188" i="104"/>
  <c r="T188" i="104"/>
  <c r="J189" i="104"/>
  <c r="K189" i="104" s="1"/>
  <c r="Q189" i="104"/>
  <c r="R189" i="104"/>
  <c r="S189" i="104"/>
  <c r="T189" i="104"/>
  <c r="J190" i="104"/>
  <c r="K190" i="104" s="1"/>
  <c r="Q190" i="104"/>
  <c r="R190" i="104"/>
  <c r="S190" i="104"/>
  <c r="T190" i="104"/>
  <c r="J191" i="104"/>
  <c r="K191" i="104" s="1"/>
  <c r="Q191" i="104"/>
  <c r="R191" i="104"/>
  <c r="S191" i="104"/>
  <c r="T191" i="104"/>
  <c r="J192" i="104"/>
  <c r="K192" i="104" s="1"/>
  <c r="Q192" i="104"/>
  <c r="R192" i="104"/>
  <c r="S192" i="104"/>
  <c r="T192" i="104"/>
  <c r="J193" i="104"/>
  <c r="K193" i="104" s="1"/>
  <c r="Q193" i="104"/>
  <c r="R193" i="104"/>
  <c r="S193" i="104"/>
  <c r="T193" i="104"/>
  <c r="J194" i="104"/>
  <c r="K194" i="104" s="1"/>
  <c r="Q194" i="104"/>
  <c r="R194" i="104"/>
  <c r="S194" i="104"/>
  <c r="T194" i="104"/>
  <c r="J195" i="104"/>
  <c r="K195" i="104" s="1"/>
  <c r="Q195" i="104"/>
  <c r="R195" i="104"/>
  <c r="S195" i="104"/>
  <c r="T195" i="104"/>
  <c r="J196" i="104"/>
  <c r="K196" i="104" s="1"/>
  <c r="Q196" i="104"/>
  <c r="R196" i="104"/>
  <c r="S196" i="104"/>
  <c r="T196" i="104"/>
  <c r="J197" i="104"/>
  <c r="K197" i="104" s="1"/>
  <c r="Q197" i="104"/>
  <c r="R197" i="104"/>
  <c r="S197" i="104"/>
  <c r="T197" i="104"/>
  <c r="J198" i="104"/>
  <c r="K198" i="104" s="1"/>
  <c r="Q198" i="104"/>
  <c r="R198" i="104"/>
  <c r="S198" i="104"/>
  <c r="T198" i="104"/>
  <c r="J199" i="104"/>
  <c r="K199" i="104" s="1"/>
  <c r="Q199" i="104"/>
  <c r="R199" i="104"/>
  <c r="S199" i="104"/>
  <c r="T199" i="104"/>
  <c r="J200" i="104"/>
  <c r="K200" i="104" s="1"/>
  <c r="Q200" i="104"/>
  <c r="R200" i="104"/>
  <c r="S200" i="104"/>
  <c r="T200" i="104"/>
  <c r="J201" i="104"/>
  <c r="K201" i="104" s="1"/>
  <c r="Q201" i="104"/>
  <c r="R201" i="104"/>
  <c r="S201" i="104"/>
  <c r="T201" i="104"/>
  <c r="J202" i="104"/>
  <c r="K202" i="104" s="1"/>
  <c r="Q202" i="104"/>
  <c r="R202" i="104"/>
  <c r="S202" i="104"/>
  <c r="T202" i="104"/>
  <c r="J203" i="104"/>
  <c r="K203" i="104" s="1"/>
  <c r="Q203" i="104"/>
  <c r="R203" i="104"/>
  <c r="S203" i="104"/>
  <c r="T203" i="104"/>
  <c r="J64" i="105"/>
  <c r="K64" i="105" s="1"/>
  <c r="Q64" i="105"/>
  <c r="R64" i="105"/>
  <c r="S64" i="105"/>
  <c r="T64" i="105"/>
  <c r="J65" i="105"/>
  <c r="K65" i="105" s="1"/>
  <c r="Q65" i="105"/>
  <c r="R65" i="105"/>
  <c r="S65" i="105"/>
  <c r="T65" i="105"/>
  <c r="J66" i="105"/>
  <c r="K66" i="105" s="1"/>
  <c r="Q66" i="105"/>
  <c r="R66" i="105"/>
  <c r="S66" i="105"/>
  <c r="T66" i="105"/>
  <c r="J67" i="105"/>
  <c r="K67" i="105"/>
  <c r="Q67" i="105"/>
  <c r="R67" i="105"/>
  <c r="S67" i="105"/>
  <c r="T67" i="105"/>
  <c r="J68" i="105"/>
  <c r="K68" i="105" s="1"/>
  <c r="Q68" i="105"/>
  <c r="R68" i="105"/>
  <c r="S68" i="105"/>
  <c r="T68" i="105"/>
  <c r="J69" i="105"/>
  <c r="K69" i="105" s="1"/>
  <c r="Q69" i="105"/>
  <c r="R69" i="105"/>
  <c r="S69" i="105"/>
  <c r="T69" i="105"/>
  <c r="J70" i="105"/>
  <c r="K70" i="105"/>
  <c r="Q70" i="105"/>
  <c r="R70" i="105"/>
  <c r="S70" i="105"/>
  <c r="T70" i="105"/>
  <c r="J71" i="105"/>
  <c r="K71" i="105" s="1"/>
  <c r="Q71" i="105"/>
  <c r="R71" i="105"/>
  <c r="S71" i="105"/>
  <c r="T71" i="105"/>
  <c r="J72" i="105"/>
  <c r="K72" i="105" s="1"/>
  <c r="Q72" i="105"/>
  <c r="R72" i="105"/>
  <c r="S72" i="105"/>
  <c r="T72" i="105"/>
  <c r="J73" i="105"/>
  <c r="K73" i="105" s="1"/>
  <c r="Q73" i="105"/>
  <c r="R73" i="105"/>
  <c r="S73" i="105"/>
  <c r="T73" i="105"/>
  <c r="J74" i="105"/>
  <c r="K74" i="105" s="1"/>
  <c r="Q74" i="105"/>
  <c r="R74" i="105"/>
  <c r="S74" i="105"/>
  <c r="T74" i="105"/>
  <c r="J75" i="105"/>
  <c r="K75" i="105" s="1"/>
  <c r="Q75" i="105"/>
  <c r="R75" i="105"/>
  <c r="S75" i="105"/>
  <c r="T75" i="105"/>
  <c r="J76" i="105"/>
  <c r="K76" i="105" s="1"/>
  <c r="Q76" i="105"/>
  <c r="R76" i="105"/>
  <c r="S76" i="105"/>
  <c r="T76" i="105"/>
  <c r="J77" i="105"/>
  <c r="K77" i="105" s="1"/>
  <c r="Q77" i="105"/>
  <c r="R77" i="105"/>
  <c r="S77" i="105"/>
  <c r="T77" i="105"/>
  <c r="J78" i="105"/>
  <c r="K78" i="105" s="1"/>
  <c r="Q78" i="105"/>
  <c r="R78" i="105"/>
  <c r="S78" i="105"/>
  <c r="T78" i="105"/>
  <c r="J79" i="105"/>
  <c r="K79" i="105" s="1"/>
  <c r="Q79" i="105"/>
  <c r="R79" i="105"/>
  <c r="S79" i="105"/>
  <c r="T79" i="105"/>
  <c r="J80" i="105"/>
  <c r="K80" i="105" s="1"/>
  <c r="Q80" i="105"/>
  <c r="R80" i="105"/>
  <c r="S80" i="105"/>
  <c r="T80" i="105"/>
  <c r="J81" i="105"/>
  <c r="K81" i="105" s="1"/>
  <c r="Q81" i="105"/>
  <c r="R81" i="105"/>
  <c r="S81" i="105"/>
  <c r="T81" i="105"/>
  <c r="J82" i="105"/>
  <c r="K82" i="105" s="1"/>
  <c r="Q82" i="105"/>
  <c r="R82" i="105"/>
  <c r="S82" i="105"/>
  <c r="T82" i="105"/>
  <c r="J83" i="105"/>
  <c r="K83" i="105"/>
  <c r="Q83" i="105"/>
  <c r="R83" i="105"/>
  <c r="S83" i="105"/>
  <c r="T83" i="105"/>
  <c r="J84" i="105"/>
  <c r="K84" i="105" s="1"/>
  <c r="Q84" i="105"/>
  <c r="R84" i="105"/>
  <c r="S84" i="105"/>
  <c r="T84" i="105"/>
  <c r="J85" i="105"/>
  <c r="K85" i="105" s="1"/>
  <c r="Q85" i="105"/>
  <c r="R85" i="105"/>
  <c r="S85" i="105"/>
  <c r="T85" i="105"/>
  <c r="J86" i="105"/>
  <c r="K86" i="105"/>
  <c r="Q86" i="105"/>
  <c r="R86" i="105"/>
  <c r="S86" i="105"/>
  <c r="T86" i="105"/>
  <c r="J87" i="105"/>
  <c r="K87" i="105" s="1"/>
  <c r="Q87" i="105"/>
  <c r="R87" i="105"/>
  <c r="S87" i="105"/>
  <c r="T87" i="105"/>
  <c r="J88" i="105"/>
  <c r="K88" i="105" s="1"/>
  <c r="Q88" i="105"/>
  <c r="R88" i="105"/>
  <c r="S88" i="105"/>
  <c r="T88" i="105"/>
  <c r="J89" i="105"/>
  <c r="K89" i="105" s="1"/>
  <c r="Q89" i="105"/>
  <c r="R89" i="105"/>
  <c r="S89" i="105"/>
  <c r="T89" i="105"/>
  <c r="J90" i="105"/>
  <c r="K90" i="105" s="1"/>
  <c r="Q90" i="105"/>
  <c r="R90" i="105"/>
  <c r="S90" i="105"/>
  <c r="T90" i="105"/>
  <c r="J91" i="105"/>
  <c r="K91" i="105" s="1"/>
  <c r="Q91" i="105"/>
  <c r="R91" i="105"/>
  <c r="S91" i="105"/>
  <c r="T91" i="105"/>
  <c r="J92" i="105"/>
  <c r="K92" i="105" s="1"/>
  <c r="Q92" i="105"/>
  <c r="R92" i="105"/>
  <c r="S92" i="105"/>
  <c r="T92" i="105"/>
  <c r="J93" i="105"/>
  <c r="K93" i="105" s="1"/>
  <c r="Q93" i="105"/>
  <c r="R93" i="105"/>
  <c r="S93" i="105"/>
  <c r="T93" i="105"/>
  <c r="J94" i="105"/>
  <c r="K94" i="105" s="1"/>
  <c r="Q94" i="105"/>
  <c r="R94" i="105"/>
  <c r="S94" i="105"/>
  <c r="T94" i="105"/>
  <c r="J95" i="105"/>
  <c r="K95" i="105" s="1"/>
  <c r="Q95" i="105"/>
  <c r="R95" i="105"/>
  <c r="S95" i="105"/>
  <c r="T95" i="105"/>
  <c r="J96" i="105"/>
  <c r="K96" i="105" s="1"/>
  <c r="Q96" i="105"/>
  <c r="R96" i="105"/>
  <c r="S96" i="105"/>
  <c r="T96" i="105"/>
  <c r="J97" i="105"/>
  <c r="K97" i="105" s="1"/>
  <c r="Q97" i="105"/>
  <c r="R97" i="105"/>
  <c r="S97" i="105"/>
  <c r="T97" i="105"/>
  <c r="J98" i="105"/>
  <c r="K98" i="105" s="1"/>
  <c r="Q98" i="105"/>
  <c r="R98" i="105"/>
  <c r="S98" i="105"/>
  <c r="T98" i="105"/>
  <c r="J99" i="105"/>
  <c r="K99" i="105"/>
  <c r="Q99" i="105"/>
  <c r="R99" i="105"/>
  <c r="S99" i="105"/>
  <c r="T99" i="105"/>
  <c r="J100" i="105"/>
  <c r="K100" i="105" s="1"/>
  <c r="Q100" i="105"/>
  <c r="R100" i="105"/>
  <c r="S100" i="105"/>
  <c r="T100" i="105"/>
  <c r="J101" i="105"/>
  <c r="K101" i="105" s="1"/>
  <c r="Q101" i="105"/>
  <c r="R101" i="105"/>
  <c r="S101" i="105"/>
  <c r="T101" i="105"/>
  <c r="J102" i="105"/>
  <c r="K102" i="105"/>
  <c r="Q102" i="105"/>
  <c r="R102" i="105"/>
  <c r="S102" i="105"/>
  <c r="T102" i="105"/>
  <c r="J103" i="105"/>
  <c r="K103" i="105" s="1"/>
  <c r="Q103" i="105"/>
  <c r="R103" i="105"/>
  <c r="S103" i="105"/>
  <c r="T103" i="105"/>
  <c r="J104" i="105"/>
  <c r="K104" i="105" s="1"/>
  <c r="Q104" i="105"/>
  <c r="R104" i="105"/>
  <c r="S104" i="105"/>
  <c r="T104" i="105"/>
  <c r="J105" i="105"/>
  <c r="K105" i="105" s="1"/>
  <c r="Q105" i="105"/>
  <c r="R105" i="105"/>
  <c r="S105" i="105"/>
  <c r="T105" i="105"/>
  <c r="J106" i="105"/>
  <c r="K106" i="105" s="1"/>
  <c r="Q106" i="105"/>
  <c r="R106" i="105"/>
  <c r="S106" i="105"/>
  <c r="T106" i="105"/>
  <c r="J107" i="105"/>
  <c r="K107" i="105" s="1"/>
  <c r="Q107" i="105"/>
  <c r="R107" i="105"/>
  <c r="S107" i="105"/>
  <c r="T107" i="105"/>
  <c r="J108" i="105"/>
  <c r="K108" i="105" s="1"/>
  <c r="Q108" i="105"/>
  <c r="R108" i="105"/>
  <c r="S108" i="105"/>
  <c r="T108" i="105"/>
  <c r="J109" i="105"/>
  <c r="K109" i="105" s="1"/>
  <c r="Q109" i="105"/>
  <c r="R109" i="105"/>
  <c r="S109" i="105"/>
  <c r="T109" i="105"/>
  <c r="J110" i="105"/>
  <c r="K110" i="105" s="1"/>
  <c r="Q110" i="105"/>
  <c r="R110" i="105"/>
  <c r="S110" i="105"/>
  <c r="T110" i="105"/>
  <c r="J111" i="105"/>
  <c r="K111" i="105" s="1"/>
  <c r="Q111" i="105"/>
  <c r="R111" i="105"/>
  <c r="S111" i="105"/>
  <c r="T111" i="105"/>
  <c r="J112" i="105"/>
  <c r="K112" i="105" s="1"/>
  <c r="Q112" i="105"/>
  <c r="R112" i="105"/>
  <c r="S112" i="105"/>
  <c r="T112" i="105"/>
  <c r="J113" i="105"/>
  <c r="K113" i="105" s="1"/>
  <c r="Q113" i="105"/>
  <c r="R113" i="105"/>
  <c r="S113" i="105"/>
  <c r="T113" i="105"/>
  <c r="J114" i="105"/>
  <c r="K114" i="105" s="1"/>
  <c r="Q114" i="105"/>
  <c r="R114" i="105"/>
  <c r="S114" i="105"/>
  <c r="T114" i="105"/>
  <c r="J115" i="105"/>
  <c r="K115" i="105"/>
  <c r="Q115" i="105"/>
  <c r="R115" i="105"/>
  <c r="S115" i="105"/>
  <c r="T115" i="105"/>
  <c r="J116" i="105"/>
  <c r="K116" i="105" s="1"/>
  <c r="Q116" i="105"/>
  <c r="R116" i="105"/>
  <c r="S116" i="105"/>
  <c r="T116" i="105"/>
  <c r="J117" i="105"/>
  <c r="K117" i="105" s="1"/>
  <c r="Q117" i="105"/>
  <c r="R117" i="105"/>
  <c r="S117" i="105"/>
  <c r="T117" i="105"/>
  <c r="J118" i="105"/>
  <c r="K118" i="105"/>
  <c r="Q118" i="105"/>
  <c r="R118" i="105"/>
  <c r="S118" i="105"/>
  <c r="T118" i="105"/>
  <c r="J119" i="105"/>
  <c r="K119" i="105" s="1"/>
  <c r="Q119" i="105"/>
  <c r="R119" i="105"/>
  <c r="S119" i="105"/>
  <c r="T119" i="105"/>
  <c r="J120" i="105"/>
  <c r="K120" i="105" s="1"/>
  <c r="Q120" i="105"/>
  <c r="R120" i="105"/>
  <c r="S120" i="105"/>
  <c r="T120" i="105"/>
  <c r="J121" i="105"/>
  <c r="K121" i="105" s="1"/>
  <c r="Q121" i="105"/>
  <c r="R121" i="105"/>
  <c r="S121" i="105"/>
  <c r="T121" i="105"/>
  <c r="J122" i="105"/>
  <c r="K122" i="105" s="1"/>
  <c r="Q122" i="105"/>
  <c r="R122" i="105"/>
  <c r="S122" i="105"/>
  <c r="T122" i="105"/>
  <c r="J123" i="105"/>
  <c r="K123" i="105" s="1"/>
  <c r="Q123" i="105"/>
  <c r="R123" i="105"/>
  <c r="S123" i="105"/>
  <c r="T123" i="105"/>
  <c r="J124" i="105"/>
  <c r="K124" i="105" s="1"/>
  <c r="Q124" i="105"/>
  <c r="R124" i="105"/>
  <c r="S124" i="105"/>
  <c r="T124" i="105"/>
  <c r="J125" i="105"/>
  <c r="K125" i="105" s="1"/>
  <c r="Q125" i="105"/>
  <c r="R125" i="105"/>
  <c r="S125" i="105"/>
  <c r="T125" i="105"/>
  <c r="J126" i="105"/>
  <c r="K126" i="105" s="1"/>
  <c r="Q126" i="105"/>
  <c r="R126" i="105"/>
  <c r="S126" i="105"/>
  <c r="T126" i="105"/>
  <c r="J127" i="105"/>
  <c r="K127" i="105" s="1"/>
  <c r="Q127" i="105"/>
  <c r="R127" i="105"/>
  <c r="S127" i="105"/>
  <c r="T127" i="105"/>
  <c r="J128" i="105"/>
  <c r="K128" i="105" s="1"/>
  <c r="Q128" i="105"/>
  <c r="R128" i="105"/>
  <c r="S128" i="105"/>
  <c r="T128" i="105"/>
  <c r="J129" i="105"/>
  <c r="K129" i="105" s="1"/>
  <c r="Q129" i="105"/>
  <c r="R129" i="105"/>
  <c r="S129" i="105"/>
  <c r="T129" i="105"/>
  <c r="J130" i="105"/>
  <c r="K130" i="105" s="1"/>
  <c r="Q130" i="105"/>
  <c r="R130" i="105"/>
  <c r="S130" i="105"/>
  <c r="T130" i="105"/>
  <c r="J131" i="105"/>
  <c r="K131" i="105"/>
  <c r="Q131" i="105"/>
  <c r="R131" i="105"/>
  <c r="S131" i="105"/>
  <c r="T131" i="105"/>
  <c r="J132" i="105"/>
  <c r="K132" i="105" s="1"/>
  <c r="Q132" i="105"/>
  <c r="R132" i="105"/>
  <c r="S132" i="105"/>
  <c r="T132" i="105"/>
  <c r="J133" i="105"/>
  <c r="K133" i="105" s="1"/>
  <c r="Q133" i="105"/>
  <c r="R133" i="105"/>
  <c r="S133" i="105"/>
  <c r="T133" i="105"/>
  <c r="J134" i="105"/>
  <c r="K134" i="105"/>
  <c r="Q134" i="105"/>
  <c r="R134" i="105"/>
  <c r="S134" i="105"/>
  <c r="T134" i="105"/>
  <c r="J135" i="105"/>
  <c r="K135" i="105" s="1"/>
  <c r="Q135" i="105"/>
  <c r="R135" i="105"/>
  <c r="S135" i="105"/>
  <c r="T135" i="105"/>
  <c r="J136" i="105"/>
  <c r="K136" i="105" s="1"/>
  <c r="Q136" i="105"/>
  <c r="R136" i="105"/>
  <c r="S136" i="105"/>
  <c r="T136" i="105"/>
  <c r="J137" i="105"/>
  <c r="K137" i="105" s="1"/>
  <c r="Q137" i="105"/>
  <c r="R137" i="105"/>
  <c r="S137" i="105"/>
  <c r="T137" i="105"/>
  <c r="J138" i="105"/>
  <c r="K138" i="105" s="1"/>
  <c r="Q138" i="105"/>
  <c r="R138" i="105"/>
  <c r="S138" i="105"/>
  <c r="T138" i="105"/>
  <c r="J139" i="105"/>
  <c r="K139" i="105" s="1"/>
  <c r="Q139" i="105"/>
  <c r="R139" i="105"/>
  <c r="S139" i="105"/>
  <c r="T139" i="105"/>
  <c r="J140" i="105"/>
  <c r="K140" i="105" s="1"/>
  <c r="Q140" i="105"/>
  <c r="R140" i="105"/>
  <c r="S140" i="105"/>
  <c r="T140" i="105"/>
  <c r="J141" i="105"/>
  <c r="K141" i="105" s="1"/>
  <c r="Q141" i="105"/>
  <c r="R141" i="105"/>
  <c r="S141" i="105"/>
  <c r="T141" i="105"/>
  <c r="J142" i="105"/>
  <c r="K142" i="105" s="1"/>
  <c r="Q142" i="105"/>
  <c r="R142" i="105"/>
  <c r="S142" i="105"/>
  <c r="T142" i="105"/>
  <c r="J143" i="105"/>
  <c r="K143" i="105" s="1"/>
  <c r="Q143" i="105"/>
  <c r="R143" i="105"/>
  <c r="S143" i="105"/>
  <c r="T143" i="105"/>
  <c r="J144" i="105"/>
  <c r="K144" i="105" s="1"/>
  <c r="Q144" i="105"/>
  <c r="R144" i="105"/>
  <c r="S144" i="105"/>
  <c r="T144" i="105"/>
  <c r="J145" i="105"/>
  <c r="K145" i="105" s="1"/>
  <c r="Q145" i="105"/>
  <c r="R145" i="105"/>
  <c r="S145" i="105"/>
  <c r="T145" i="105"/>
  <c r="J146" i="105"/>
  <c r="K146" i="105" s="1"/>
  <c r="Q146" i="105"/>
  <c r="R146" i="105"/>
  <c r="S146" i="105"/>
  <c r="T146" i="105"/>
  <c r="J147" i="105"/>
  <c r="K147" i="105"/>
  <c r="Q147" i="105"/>
  <c r="R147" i="105"/>
  <c r="S147" i="105"/>
  <c r="T147" i="105"/>
  <c r="J148" i="105"/>
  <c r="K148" i="105" s="1"/>
  <c r="Q148" i="105"/>
  <c r="R148" i="105"/>
  <c r="S148" i="105"/>
  <c r="T148" i="105"/>
  <c r="J149" i="105"/>
  <c r="K149" i="105" s="1"/>
  <c r="Q149" i="105"/>
  <c r="R149" i="105"/>
  <c r="S149" i="105"/>
  <c r="T149" i="105"/>
  <c r="J150" i="105"/>
  <c r="K150" i="105"/>
  <c r="Q150" i="105"/>
  <c r="R150" i="105"/>
  <c r="S150" i="105"/>
  <c r="T150" i="105"/>
  <c r="J151" i="105"/>
  <c r="K151" i="105" s="1"/>
  <c r="Q151" i="105"/>
  <c r="R151" i="105"/>
  <c r="S151" i="105"/>
  <c r="T151" i="105"/>
  <c r="J152" i="105"/>
  <c r="K152" i="105" s="1"/>
  <c r="Q152" i="105"/>
  <c r="R152" i="105"/>
  <c r="S152" i="105"/>
  <c r="T152" i="105"/>
  <c r="J153" i="105"/>
  <c r="K153" i="105" s="1"/>
  <c r="Q153" i="105"/>
  <c r="R153" i="105"/>
  <c r="S153" i="105"/>
  <c r="T153" i="105"/>
  <c r="J154" i="105"/>
  <c r="K154" i="105" s="1"/>
  <c r="Q154" i="105"/>
  <c r="R154" i="105"/>
  <c r="S154" i="105"/>
  <c r="T154" i="105"/>
  <c r="J155" i="105"/>
  <c r="K155" i="105" s="1"/>
  <c r="Q155" i="105"/>
  <c r="R155" i="105"/>
  <c r="S155" i="105"/>
  <c r="T155" i="105"/>
  <c r="J156" i="105"/>
  <c r="K156" i="105" s="1"/>
  <c r="Q156" i="105"/>
  <c r="R156" i="105"/>
  <c r="S156" i="105"/>
  <c r="T156" i="105"/>
  <c r="J157" i="105"/>
  <c r="K157" i="105" s="1"/>
  <c r="Q157" i="105"/>
  <c r="R157" i="105"/>
  <c r="S157" i="105"/>
  <c r="T157" i="105"/>
  <c r="J158" i="105"/>
  <c r="K158" i="105" s="1"/>
  <c r="Q158" i="105"/>
  <c r="R158" i="105"/>
  <c r="S158" i="105"/>
  <c r="T158" i="105"/>
  <c r="J159" i="105"/>
  <c r="K159" i="105" s="1"/>
  <c r="Q159" i="105"/>
  <c r="R159" i="105"/>
  <c r="S159" i="105"/>
  <c r="T159" i="105"/>
  <c r="J160" i="105"/>
  <c r="K160" i="105" s="1"/>
  <c r="Q160" i="105"/>
  <c r="R160" i="105"/>
  <c r="S160" i="105"/>
  <c r="T160" i="105"/>
  <c r="J161" i="105"/>
  <c r="K161" i="105" s="1"/>
  <c r="Q161" i="105"/>
  <c r="R161" i="105"/>
  <c r="S161" i="105"/>
  <c r="T161" i="105"/>
  <c r="J162" i="105"/>
  <c r="K162" i="105" s="1"/>
  <c r="Q162" i="105"/>
  <c r="R162" i="105"/>
  <c r="S162" i="105"/>
  <c r="T162" i="105"/>
  <c r="J163" i="105"/>
  <c r="K163" i="105"/>
  <c r="Q163" i="105"/>
  <c r="R163" i="105"/>
  <c r="S163" i="105"/>
  <c r="T163" i="105"/>
  <c r="J164" i="105"/>
  <c r="K164" i="105" s="1"/>
  <c r="Q164" i="105"/>
  <c r="R164" i="105"/>
  <c r="S164" i="105"/>
  <c r="T164" i="105"/>
  <c r="J165" i="105"/>
  <c r="K165" i="105" s="1"/>
  <c r="Q165" i="105"/>
  <c r="R165" i="105"/>
  <c r="S165" i="105"/>
  <c r="T165" i="105"/>
  <c r="J166" i="105"/>
  <c r="K166" i="105"/>
  <c r="Q166" i="105"/>
  <c r="R166" i="105"/>
  <c r="S166" i="105"/>
  <c r="T166" i="105"/>
  <c r="J167" i="105"/>
  <c r="K167" i="105" s="1"/>
  <c r="Q167" i="105"/>
  <c r="R167" i="105"/>
  <c r="S167" i="105"/>
  <c r="T167" i="105"/>
  <c r="J168" i="105"/>
  <c r="K168" i="105" s="1"/>
  <c r="Q168" i="105"/>
  <c r="R168" i="105"/>
  <c r="S168" i="105"/>
  <c r="T168" i="105"/>
  <c r="J169" i="105"/>
  <c r="K169" i="105" s="1"/>
  <c r="Q169" i="105"/>
  <c r="R169" i="105"/>
  <c r="S169" i="105"/>
  <c r="T169" i="105"/>
  <c r="J170" i="105"/>
  <c r="K170" i="105" s="1"/>
  <c r="Q170" i="105"/>
  <c r="R170" i="105"/>
  <c r="S170" i="105"/>
  <c r="T170" i="105"/>
  <c r="J171" i="105"/>
  <c r="K171" i="105" s="1"/>
  <c r="Q171" i="105"/>
  <c r="R171" i="105"/>
  <c r="S171" i="105"/>
  <c r="T171" i="105"/>
  <c r="J172" i="105"/>
  <c r="K172" i="105" s="1"/>
  <c r="Q172" i="105"/>
  <c r="R172" i="105"/>
  <c r="S172" i="105"/>
  <c r="T172" i="105"/>
  <c r="J173" i="105"/>
  <c r="K173" i="105" s="1"/>
  <c r="Q173" i="105"/>
  <c r="R173" i="105"/>
  <c r="S173" i="105"/>
  <c r="T173" i="105"/>
  <c r="J174" i="105"/>
  <c r="K174" i="105" s="1"/>
  <c r="Q174" i="105"/>
  <c r="R174" i="105"/>
  <c r="S174" i="105"/>
  <c r="T174" i="105"/>
  <c r="J175" i="105"/>
  <c r="K175" i="105" s="1"/>
  <c r="Q175" i="105"/>
  <c r="R175" i="105"/>
  <c r="S175" i="105"/>
  <c r="T175" i="105"/>
  <c r="J176" i="105"/>
  <c r="K176" i="105" s="1"/>
  <c r="Q176" i="105"/>
  <c r="R176" i="105"/>
  <c r="S176" i="105"/>
  <c r="T176" i="105"/>
  <c r="J177" i="105"/>
  <c r="K177" i="105" s="1"/>
  <c r="Q177" i="105"/>
  <c r="R177" i="105"/>
  <c r="S177" i="105"/>
  <c r="T177" i="105"/>
  <c r="J178" i="105"/>
  <c r="K178" i="105" s="1"/>
  <c r="Q178" i="105"/>
  <c r="R178" i="105"/>
  <c r="S178" i="105"/>
  <c r="T178" i="105"/>
  <c r="J179" i="105"/>
  <c r="K179" i="105"/>
  <c r="Q179" i="105"/>
  <c r="R179" i="105"/>
  <c r="S179" i="105"/>
  <c r="T179" i="105"/>
  <c r="J180" i="105"/>
  <c r="K180" i="105" s="1"/>
  <c r="Q180" i="105"/>
  <c r="R180" i="105"/>
  <c r="S180" i="105"/>
  <c r="T180" i="105"/>
  <c r="J181" i="105"/>
  <c r="K181" i="105" s="1"/>
  <c r="Q181" i="105"/>
  <c r="R181" i="105"/>
  <c r="S181" i="105"/>
  <c r="T181" i="105"/>
  <c r="J182" i="105"/>
  <c r="K182" i="105"/>
  <c r="Q182" i="105"/>
  <c r="R182" i="105"/>
  <c r="S182" i="105"/>
  <c r="T182" i="105"/>
  <c r="J183" i="105"/>
  <c r="K183" i="105" s="1"/>
  <c r="Q183" i="105"/>
  <c r="R183" i="105"/>
  <c r="S183" i="105"/>
  <c r="T183" i="105"/>
  <c r="J184" i="105"/>
  <c r="K184" i="105" s="1"/>
  <c r="Q184" i="105"/>
  <c r="R184" i="105"/>
  <c r="S184" i="105"/>
  <c r="T184" i="105"/>
  <c r="J185" i="105"/>
  <c r="K185" i="105" s="1"/>
  <c r="Q185" i="105"/>
  <c r="R185" i="105"/>
  <c r="S185" i="105"/>
  <c r="T185" i="105"/>
  <c r="J186" i="105"/>
  <c r="K186" i="105" s="1"/>
  <c r="Q186" i="105"/>
  <c r="R186" i="105"/>
  <c r="S186" i="105"/>
  <c r="T186" i="105"/>
  <c r="J187" i="105"/>
  <c r="K187" i="105" s="1"/>
  <c r="Q187" i="105"/>
  <c r="R187" i="105"/>
  <c r="S187" i="105"/>
  <c r="T187" i="105"/>
  <c r="J188" i="105"/>
  <c r="K188" i="105" s="1"/>
  <c r="Q188" i="105"/>
  <c r="R188" i="105"/>
  <c r="S188" i="105"/>
  <c r="T188" i="105"/>
  <c r="J189" i="105"/>
  <c r="K189" i="105" s="1"/>
  <c r="Q189" i="105"/>
  <c r="R189" i="105"/>
  <c r="S189" i="105"/>
  <c r="T189" i="105"/>
  <c r="J190" i="105"/>
  <c r="K190" i="105" s="1"/>
  <c r="Q190" i="105"/>
  <c r="R190" i="105"/>
  <c r="S190" i="105"/>
  <c r="T190" i="105"/>
  <c r="J191" i="105"/>
  <c r="K191" i="105" s="1"/>
  <c r="Q191" i="105"/>
  <c r="R191" i="105"/>
  <c r="S191" i="105"/>
  <c r="T191" i="105"/>
  <c r="J192" i="105"/>
  <c r="K192" i="105" s="1"/>
  <c r="Q192" i="105"/>
  <c r="R192" i="105"/>
  <c r="S192" i="105"/>
  <c r="T192" i="105"/>
  <c r="J193" i="105"/>
  <c r="K193" i="105" s="1"/>
  <c r="Q193" i="105"/>
  <c r="R193" i="105"/>
  <c r="S193" i="105"/>
  <c r="T193" i="105"/>
  <c r="J194" i="105"/>
  <c r="K194" i="105" s="1"/>
  <c r="Q194" i="105"/>
  <c r="R194" i="105"/>
  <c r="S194" i="105"/>
  <c r="T194" i="105"/>
  <c r="J195" i="105"/>
  <c r="K195" i="105"/>
  <c r="Q195" i="105"/>
  <c r="R195" i="105"/>
  <c r="S195" i="105"/>
  <c r="T195" i="105"/>
  <c r="J196" i="105"/>
  <c r="K196" i="105" s="1"/>
  <c r="Q196" i="105"/>
  <c r="R196" i="105"/>
  <c r="S196" i="105"/>
  <c r="T196" i="105"/>
  <c r="J197" i="105"/>
  <c r="K197" i="105" s="1"/>
  <c r="Q197" i="105"/>
  <c r="R197" i="105"/>
  <c r="S197" i="105"/>
  <c r="T197" i="105"/>
  <c r="J198" i="105"/>
  <c r="K198" i="105"/>
  <c r="Q198" i="105"/>
  <c r="R198" i="105"/>
  <c r="S198" i="105"/>
  <c r="T198" i="105"/>
  <c r="J199" i="105"/>
  <c r="K199" i="105" s="1"/>
  <c r="Q199" i="105"/>
  <c r="R199" i="105"/>
  <c r="S199" i="105"/>
  <c r="T199" i="105"/>
  <c r="J200" i="105"/>
  <c r="K200" i="105" s="1"/>
  <c r="Q200" i="105"/>
  <c r="R200" i="105"/>
  <c r="S200" i="105"/>
  <c r="T200" i="105"/>
  <c r="J201" i="105"/>
  <c r="K201" i="105" s="1"/>
  <c r="Q201" i="105"/>
  <c r="R201" i="105"/>
  <c r="S201" i="105"/>
  <c r="T201" i="105"/>
  <c r="J202" i="105"/>
  <c r="K202" i="105" s="1"/>
  <c r="Q202" i="105"/>
  <c r="R202" i="105"/>
  <c r="S202" i="105"/>
  <c r="T202" i="105"/>
  <c r="J203" i="105"/>
  <c r="K203" i="105" s="1"/>
  <c r="Q203" i="105"/>
  <c r="R203" i="105"/>
  <c r="S203" i="105"/>
  <c r="T203" i="105"/>
  <c r="J64" i="106"/>
  <c r="K64" i="106" s="1"/>
  <c r="Q64" i="106"/>
  <c r="R64" i="106"/>
  <c r="S64" i="106"/>
  <c r="T64" i="106"/>
  <c r="J65" i="106"/>
  <c r="K65" i="106" s="1"/>
  <c r="Q65" i="106"/>
  <c r="R65" i="106"/>
  <c r="S65" i="106"/>
  <c r="T65" i="106"/>
  <c r="J66" i="106"/>
  <c r="K66" i="106" s="1"/>
  <c r="Q66" i="106"/>
  <c r="R66" i="106"/>
  <c r="S66" i="106"/>
  <c r="T66" i="106"/>
  <c r="J67" i="106"/>
  <c r="K67" i="106" s="1"/>
  <c r="Q67" i="106"/>
  <c r="R67" i="106"/>
  <c r="S67" i="106"/>
  <c r="T67" i="106"/>
  <c r="J68" i="106"/>
  <c r="K68" i="106" s="1"/>
  <c r="Q68" i="106"/>
  <c r="R68" i="106"/>
  <c r="S68" i="106"/>
  <c r="T68" i="106"/>
  <c r="J69" i="106"/>
  <c r="K69" i="106" s="1"/>
  <c r="Q69" i="106"/>
  <c r="R69" i="106"/>
  <c r="S69" i="106"/>
  <c r="T69" i="106"/>
  <c r="J70" i="106"/>
  <c r="K70" i="106" s="1"/>
  <c r="Q70" i="106"/>
  <c r="R70" i="106"/>
  <c r="S70" i="106"/>
  <c r="T70" i="106"/>
  <c r="J71" i="106"/>
  <c r="K71" i="106" s="1"/>
  <c r="Q71" i="106"/>
  <c r="R71" i="106"/>
  <c r="S71" i="106"/>
  <c r="T71" i="106"/>
  <c r="J72" i="106"/>
  <c r="K72" i="106" s="1"/>
  <c r="Q72" i="106"/>
  <c r="R72" i="106"/>
  <c r="S72" i="106"/>
  <c r="T72" i="106"/>
  <c r="J73" i="106"/>
  <c r="K73" i="106" s="1"/>
  <c r="Q73" i="106"/>
  <c r="R73" i="106"/>
  <c r="S73" i="106"/>
  <c r="T73" i="106"/>
  <c r="J74" i="106"/>
  <c r="K74" i="106" s="1"/>
  <c r="Q74" i="106"/>
  <c r="R74" i="106"/>
  <c r="S74" i="106"/>
  <c r="T74" i="106"/>
  <c r="J75" i="106"/>
  <c r="K75" i="106" s="1"/>
  <c r="Q75" i="106"/>
  <c r="R75" i="106"/>
  <c r="S75" i="106"/>
  <c r="T75" i="106"/>
  <c r="J76" i="106"/>
  <c r="K76" i="106" s="1"/>
  <c r="Q76" i="106"/>
  <c r="R76" i="106"/>
  <c r="S76" i="106"/>
  <c r="T76" i="106"/>
  <c r="J77" i="106"/>
  <c r="K77" i="106" s="1"/>
  <c r="Q77" i="106"/>
  <c r="R77" i="106"/>
  <c r="S77" i="106"/>
  <c r="T77" i="106"/>
  <c r="J78" i="106"/>
  <c r="K78" i="106" s="1"/>
  <c r="Q78" i="106"/>
  <c r="R78" i="106"/>
  <c r="S78" i="106"/>
  <c r="T78" i="106"/>
  <c r="J79" i="106"/>
  <c r="K79" i="106" s="1"/>
  <c r="Q79" i="106"/>
  <c r="R79" i="106"/>
  <c r="S79" i="106"/>
  <c r="T79" i="106"/>
  <c r="J80" i="106"/>
  <c r="K80" i="106" s="1"/>
  <c r="Q80" i="106"/>
  <c r="R80" i="106"/>
  <c r="S80" i="106"/>
  <c r="T80" i="106"/>
  <c r="J81" i="106"/>
  <c r="K81" i="106" s="1"/>
  <c r="Q81" i="106"/>
  <c r="R81" i="106"/>
  <c r="S81" i="106"/>
  <c r="T81" i="106"/>
  <c r="J82" i="106"/>
  <c r="K82" i="106" s="1"/>
  <c r="Q82" i="106"/>
  <c r="R82" i="106"/>
  <c r="S82" i="106"/>
  <c r="T82" i="106"/>
  <c r="J83" i="106"/>
  <c r="K83" i="106" s="1"/>
  <c r="Q83" i="106"/>
  <c r="R83" i="106"/>
  <c r="S83" i="106"/>
  <c r="T83" i="106"/>
  <c r="J84" i="106"/>
  <c r="K84" i="106" s="1"/>
  <c r="Q84" i="106"/>
  <c r="R84" i="106"/>
  <c r="S84" i="106"/>
  <c r="T84" i="106"/>
  <c r="J85" i="106"/>
  <c r="K85" i="106" s="1"/>
  <c r="Q85" i="106"/>
  <c r="R85" i="106"/>
  <c r="S85" i="106"/>
  <c r="T85" i="106"/>
  <c r="J86" i="106"/>
  <c r="K86" i="106" s="1"/>
  <c r="Q86" i="106"/>
  <c r="R86" i="106"/>
  <c r="S86" i="106"/>
  <c r="T86" i="106"/>
  <c r="J87" i="106"/>
  <c r="K87" i="106" s="1"/>
  <c r="Q87" i="106"/>
  <c r="R87" i="106"/>
  <c r="S87" i="106"/>
  <c r="T87" i="106"/>
  <c r="J88" i="106"/>
  <c r="K88" i="106" s="1"/>
  <c r="Q88" i="106"/>
  <c r="R88" i="106"/>
  <c r="S88" i="106"/>
  <c r="T88" i="106"/>
  <c r="J89" i="106"/>
  <c r="K89" i="106" s="1"/>
  <c r="Q89" i="106"/>
  <c r="R89" i="106"/>
  <c r="S89" i="106"/>
  <c r="T89" i="106"/>
  <c r="J90" i="106"/>
  <c r="K90" i="106" s="1"/>
  <c r="Q90" i="106"/>
  <c r="R90" i="106"/>
  <c r="S90" i="106"/>
  <c r="T90" i="106"/>
  <c r="J91" i="106"/>
  <c r="K91" i="106" s="1"/>
  <c r="Q91" i="106"/>
  <c r="R91" i="106"/>
  <c r="S91" i="106"/>
  <c r="T91" i="106"/>
  <c r="J92" i="106"/>
  <c r="K92" i="106" s="1"/>
  <c r="Q92" i="106"/>
  <c r="R92" i="106"/>
  <c r="S92" i="106"/>
  <c r="T92" i="106"/>
  <c r="J93" i="106"/>
  <c r="K93" i="106" s="1"/>
  <c r="Q93" i="106"/>
  <c r="R93" i="106"/>
  <c r="S93" i="106"/>
  <c r="T93" i="106"/>
  <c r="J94" i="106"/>
  <c r="K94" i="106" s="1"/>
  <c r="Q94" i="106"/>
  <c r="R94" i="106"/>
  <c r="S94" i="106"/>
  <c r="T94" i="106"/>
  <c r="J95" i="106"/>
  <c r="K95" i="106" s="1"/>
  <c r="Q95" i="106"/>
  <c r="R95" i="106"/>
  <c r="S95" i="106"/>
  <c r="T95" i="106"/>
  <c r="J96" i="106"/>
  <c r="K96" i="106" s="1"/>
  <c r="Q96" i="106"/>
  <c r="R96" i="106"/>
  <c r="S96" i="106"/>
  <c r="T96" i="106"/>
  <c r="J97" i="106"/>
  <c r="K97" i="106" s="1"/>
  <c r="Q97" i="106"/>
  <c r="R97" i="106"/>
  <c r="S97" i="106"/>
  <c r="T97" i="106"/>
  <c r="J98" i="106"/>
  <c r="K98" i="106" s="1"/>
  <c r="Q98" i="106"/>
  <c r="R98" i="106"/>
  <c r="S98" i="106"/>
  <c r="T98" i="106"/>
  <c r="J99" i="106"/>
  <c r="K99" i="106" s="1"/>
  <c r="Q99" i="106"/>
  <c r="R99" i="106"/>
  <c r="S99" i="106"/>
  <c r="T99" i="106"/>
  <c r="J100" i="106"/>
  <c r="K100" i="106" s="1"/>
  <c r="Q100" i="106"/>
  <c r="R100" i="106"/>
  <c r="S100" i="106"/>
  <c r="T100" i="106"/>
  <c r="J101" i="106"/>
  <c r="K101" i="106" s="1"/>
  <c r="Q101" i="106"/>
  <c r="R101" i="106"/>
  <c r="S101" i="106"/>
  <c r="T101" i="106"/>
  <c r="J102" i="106"/>
  <c r="K102" i="106" s="1"/>
  <c r="Q102" i="106"/>
  <c r="R102" i="106"/>
  <c r="S102" i="106"/>
  <c r="T102" i="106"/>
  <c r="J103" i="106"/>
  <c r="K103" i="106" s="1"/>
  <c r="Q103" i="106"/>
  <c r="R103" i="106"/>
  <c r="S103" i="106"/>
  <c r="T103" i="106"/>
  <c r="J104" i="106"/>
  <c r="K104" i="106" s="1"/>
  <c r="Q104" i="106"/>
  <c r="R104" i="106"/>
  <c r="S104" i="106"/>
  <c r="T104" i="106"/>
  <c r="J105" i="106"/>
  <c r="K105" i="106" s="1"/>
  <c r="Q105" i="106"/>
  <c r="R105" i="106"/>
  <c r="S105" i="106"/>
  <c r="T105" i="106"/>
  <c r="J106" i="106"/>
  <c r="K106" i="106" s="1"/>
  <c r="Q106" i="106"/>
  <c r="R106" i="106"/>
  <c r="S106" i="106"/>
  <c r="T106" i="106"/>
  <c r="J107" i="106"/>
  <c r="K107" i="106" s="1"/>
  <c r="Q107" i="106"/>
  <c r="R107" i="106"/>
  <c r="S107" i="106"/>
  <c r="T107" i="106"/>
  <c r="J108" i="106"/>
  <c r="K108" i="106" s="1"/>
  <c r="Q108" i="106"/>
  <c r="R108" i="106"/>
  <c r="S108" i="106"/>
  <c r="T108" i="106"/>
  <c r="J109" i="106"/>
  <c r="K109" i="106" s="1"/>
  <c r="Q109" i="106"/>
  <c r="R109" i="106"/>
  <c r="S109" i="106"/>
  <c r="T109" i="106"/>
  <c r="J110" i="106"/>
  <c r="K110" i="106" s="1"/>
  <c r="Q110" i="106"/>
  <c r="R110" i="106"/>
  <c r="S110" i="106"/>
  <c r="T110" i="106"/>
  <c r="J111" i="106"/>
  <c r="K111" i="106" s="1"/>
  <c r="Q111" i="106"/>
  <c r="R111" i="106"/>
  <c r="S111" i="106"/>
  <c r="T111" i="106"/>
  <c r="J112" i="106"/>
  <c r="K112" i="106" s="1"/>
  <c r="Q112" i="106"/>
  <c r="R112" i="106"/>
  <c r="S112" i="106"/>
  <c r="T112" i="106"/>
  <c r="J113" i="106"/>
  <c r="K113" i="106" s="1"/>
  <c r="Q113" i="106"/>
  <c r="R113" i="106"/>
  <c r="S113" i="106"/>
  <c r="T113" i="106"/>
  <c r="J114" i="106"/>
  <c r="K114" i="106" s="1"/>
  <c r="Q114" i="106"/>
  <c r="R114" i="106"/>
  <c r="S114" i="106"/>
  <c r="T114" i="106"/>
  <c r="J115" i="106"/>
  <c r="K115" i="106" s="1"/>
  <c r="Q115" i="106"/>
  <c r="R115" i="106"/>
  <c r="S115" i="106"/>
  <c r="T115" i="106"/>
  <c r="J116" i="106"/>
  <c r="K116" i="106" s="1"/>
  <c r="Q116" i="106"/>
  <c r="R116" i="106"/>
  <c r="S116" i="106"/>
  <c r="T116" i="106"/>
  <c r="J117" i="106"/>
  <c r="K117" i="106" s="1"/>
  <c r="Q117" i="106"/>
  <c r="R117" i="106"/>
  <c r="S117" i="106"/>
  <c r="T117" i="106"/>
  <c r="J118" i="106"/>
  <c r="K118" i="106" s="1"/>
  <c r="Q118" i="106"/>
  <c r="R118" i="106"/>
  <c r="S118" i="106"/>
  <c r="T118" i="106"/>
  <c r="J119" i="106"/>
  <c r="K119" i="106" s="1"/>
  <c r="Q119" i="106"/>
  <c r="R119" i="106"/>
  <c r="S119" i="106"/>
  <c r="T119" i="106"/>
  <c r="J120" i="106"/>
  <c r="K120" i="106" s="1"/>
  <c r="Q120" i="106"/>
  <c r="R120" i="106"/>
  <c r="S120" i="106"/>
  <c r="T120" i="106"/>
  <c r="J121" i="106"/>
  <c r="K121" i="106" s="1"/>
  <c r="Q121" i="106"/>
  <c r="R121" i="106"/>
  <c r="S121" i="106"/>
  <c r="T121" i="106"/>
  <c r="J122" i="106"/>
  <c r="K122" i="106" s="1"/>
  <c r="Q122" i="106"/>
  <c r="R122" i="106"/>
  <c r="S122" i="106"/>
  <c r="T122" i="106"/>
  <c r="J123" i="106"/>
  <c r="K123" i="106" s="1"/>
  <c r="Q123" i="106"/>
  <c r="R123" i="106"/>
  <c r="S123" i="106"/>
  <c r="T123" i="106"/>
  <c r="J124" i="106"/>
  <c r="K124" i="106" s="1"/>
  <c r="Q124" i="106"/>
  <c r="R124" i="106"/>
  <c r="S124" i="106"/>
  <c r="T124" i="106"/>
  <c r="J125" i="106"/>
  <c r="K125" i="106" s="1"/>
  <c r="Q125" i="106"/>
  <c r="R125" i="106"/>
  <c r="S125" i="106"/>
  <c r="T125" i="106"/>
  <c r="J126" i="106"/>
  <c r="K126" i="106" s="1"/>
  <c r="Q126" i="106"/>
  <c r="R126" i="106"/>
  <c r="S126" i="106"/>
  <c r="T126" i="106"/>
  <c r="J127" i="106"/>
  <c r="K127" i="106" s="1"/>
  <c r="Q127" i="106"/>
  <c r="R127" i="106"/>
  <c r="S127" i="106"/>
  <c r="T127" i="106"/>
  <c r="J128" i="106"/>
  <c r="K128" i="106" s="1"/>
  <c r="Q128" i="106"/>
  <c r="R128" i="106"/>
  <c r="S128" i="106"/>
  <c r="T128" i="106"/>
  <c r="J129" i="106"/>
  <c r="K129" i="106" s="1"/>
  <c r="Q129" i="106"/>
  <c r="R129" i="106"/>
  <c r="S129" i="106"/>
  <c r="T129" i="106"/>
  <c r="J130" i="106"/>
  <c r="K130" i="106" s="1"/>
  <c r="Q130" i="106"/>
  <c r="R130" i="106"/>
  <c r="S130" i="106"/>
  <c r="T130" i="106"/>
  <c r="J131" i="106"/>
  <c r="K131" i="106" s="1"/>
  <c r="Q131" i="106"/>
  <c r="R131" i="106"/>
  <c r="S131" i="106"/>
  <c r="T131" i="106"/>
  <c r="J132" i="106"/>
  <c r="K132" i="106" s="1"/>
  <c r="Q132" i="106"/>
  <c r="R132" i="106"/>
  <c r="S132" i="106"/>
  <c r="T132" i="106"/>
  <c r="J133" i="106"/>
  <c r="K133" i="106" s="1"/>
  <c r="Q133" i="106"/>
  <c r="R133" i="106"/>
  <c r="S133" i="106"/>
  <c r="T133" i="106"/>
  <c r="J134" i="106"/>
  <c r="K134" i="106" s="1"/>
  <c r="Q134" i="106"/>
  <c r="R134" i="106"/>
  <c r="S134" i="106"/>
  <c r="T134" i="106"/>
  <c r="J135" i="106"/>
  <c r="K135" i="106" s="1"/>
  <c r="Q135" i="106"/>
  <c r="R135" i="106"/>
  <c r="S135" i="106"/>
  <c r="T135" i="106"/>
  <c r="J136" i="106"/>
  <c r="K136" i="106" s="1"/>
  <c r="Q136" i="106"/>
  <c r="R136" i="106"/>
  <c r="S136" i="106"/>
  <c r="T136" i="106"/>
  <c r="J137" i="106"/>
  <c r="K137" i="106" s="1"/>
  <c r="Q137" i="106"/>
  <c r="R137" i="106"/>
  <c r="S137" i="106"/>
  <c r="T137" i="106"/>
  <c r="J138" i="106"/>
  <c r="K138" i="106" s="1"/>
  <c r="Q138" i="106"/>
  <c r="R138" i="106"/>
  <c r="S138" i="106"/>
  <c r="T138" i="106"/>
  <c r="J139" i="106"/>
  <c r="K139" i="106" s="1"/>
  <c r="Q139" i="106"/>
  <c r="R139" i="106"/>
  <c r="S139" i="106"/>
  <c r="T139" i="106"/>
  <c r="J140" i="106"/>
  <c r="K140" i="106" s="1"/>
  <c r="Q140" i="106"/>
  <c r="R140" i="106"/>
  <c r="S140" i="106"/>
  <c r="T140" i="106"/>
  <c r="J141" i="106"/>
  <c r="K141" i="106" s="1"/>
  <c r="Q141" i="106"/>
  <c r="R141" i="106"/>
  <c r="S141" i="106"/>
  <c r="T141" i="106"/>
  <c r="J142" i="106"/>
  <c r="K142" i="106" s="1"/>
  <c r="Q142" i="106"/>
  <c r="R142" i="106"/>
  <c r="S142" i="106"/>
  <c r="T142" i="106"/>
  <c r="J143" i="106"/>
  <c r="K143" i="106" s="1"/>
  <c r="Q143" i="106"/>
  <c r="R143" i="106"/>
  <c r="S143" i="106"/>
  <c r="T143" i="106"/>
  <c r="J144" i="106"/>
  <c r="K144" i="106" s="1"/>
  <c r="Q144" i="106"/>
  <c r="R144" i="106"/>
  <c r="S144" i="106"/>
  <c r="T144" i="106"/>
  <c r="J145" i="106"/>
  <c r="K145" i="106" s="1"/>
  <c r="Q145" i="106"/>
  <c r="R145" i="106"/>
  <c r="S145" i="106"/>
  <c r="T145" i="106"/>
  <c r="J146" i="106"/>
  <c r="K146" i="106" s="1"/>
  <c r="Q146" i="106"/>
  <c r="R146" i="106"/>
  <c r="S146" i="106"/>
  <c r="T146" i="106"/>
  <c r="J147" i="106"/>
  <c r="K147" i="106" s="1"/>
  <c r="Q147" i="106"/>
  <c r="R147" i="106"/>
  <c r="S147" i="106"/>
  <c r="T147" i="106"/>
  <c r="J148" i="106"/>
  <c r="K148" i="106" s="1"/>
  <c r="Q148" i="106"/>
  <c r="R148" i="106"/>
  <c r="S148" i="106"/>
  <c r="T148" i="106"/>
  <c r="J149" i="106"/>
  <c r="K149" i="106" s="1"/>
  <c r="Q149" i="106"/>
  <c r="R149" i="106"/>
  <c r="S149" i="106"/>
  <c r="T149" i="106"/>
  <c r="J150" i="106"/>
  <c r="K150" i="106" s="1"/>
  <c r="Q150" i="106"/>
  <c r="R150" i="106"/>
  <c r="S150" i="106"/>
  <c r="T150" i="106"/>
  <c r="J151" i="106"/>
  <c r="K151" i="106" s="1"/>
  <c r="Q151" i="106"/>
  <c r="R151" i="106"/>
  <c r="S151" i="106"/>
  <c r="T151" i="106"/>
  <c r="J152" i="106"/>
  <c r="K152" i="106" s="1"/>
  <c r="Q152" i="106"/>
  <c r="R152" i="106"/>
  <c r="S152" i="106"/>
  <c r="T152" i="106"/>
  <c r="J153" i="106"/>
  <c r="K153" i="106" s="1"/>
  <c r="Q153" i="106"/>
  <c r="R153" i="106"/>
  <c r="S153" i="106"/>
  <c r="T153" i="106"/>
  <c r="J154" i="106"/>
  <c r="K154" i="106" s="1"/>
  <c r="Q154" i="106"/>
  <c r="R154" i="106"/>
  <c r="S154" i="106"/>
  <c r="T154" i="106"/>
  <c r="J155" i="106"/>
  <c r="K155" i="106" s="1"/>
  <c r="Q155" i="106"/>
  <c r="R155" i="106"/>
  <c r="S155" i="106"/>
  <c r="T155" i="106"/>
  <c r="J156" i="106"/>
  <c r="K156" i="106" s="1"/>
  <c r="Q156" i="106"/>
  <c r="R156" i="106"/>
  <c r="S156" i="106"/>
  <c r="T156" i="106"/>
  <c r="J157" i="106"/>
  <c r="K157" i="106" s="1"/>
  <c r="Q157" i="106"/>
  <c r="R157" i="106"/>
  <c r="S157" i="106"/>
  <c r="T157" i="106"/>
  <c r="J158" i="106"/>
  <c r="K158" i="106" s="1"/>
  <c r="Q158" i="106"/>
  <c r="R158" i="106"/>
  <c r="S158" i="106"/>
  <c r="T158" i="106"/>
  <c r="J159" i="106"/>
  <c r="K159" i="106" s="1"/>
  <c r="Q159" i="106"/>
  <c r="R159" i="106"/>
  <c r="S159" i="106"/>
  <c r="T159" i="106"/>
  <c r="J160" i="106"/>
  <c r="K160" i="106" s="1"/>
  <c r="Q160" i="106"/>
  <c r="R160" i="106"/>
  <c r="S160" i="106"/>
  <c r="T160" i="106"/>
  <c r="J161" i="106"/>
  <c r="K161" i="106" s="1"/>
  <c r="Q161" i="106"/>
  <c r="R161" i="106"/>
  <c r="S161" i="106"/>
  <c r="T161" i="106"/>
  <c r="J162" i="106"/>
  <c r="K162" i="106" s="1"/>
  <c r="Q162" i="106"/>
  <c r="R162" i="106"/>
  <c r="S162" i="106"/>
  <c r="T162" i="106"/>
  <c r="J163" i="106"/>
  <c r="K163" i="106" s="1"/>
  <c r="Q163" i="106"/>
  <c r="R163" i="106"/>
  <c r="S163" i="106"/>
  <c r="T163" i="106"/>
  <c r="J164" i="106"/>
  <c r="K164" i="106" s="1"/>
  <c r="Q164" i="106"/>
  <c r="R164" i="106"/>
  <c r="S164" i="106"/>
  <c r="T164" i="106"/>
  <c r="J165" i="106"/>
  <c r="K165" i="106" s="1"/>
  <c r="Q165" i="106"/>
  <c r="R165" i="106"/>
  <c r="S165" i="106"/>
  <c r="T165" i="106"/>
  <c r="J166" i="106"/>
  <c r="K166" i="106" s="1"/>
  <c r="Q166" i="106"/>
  <c r="R166" i="106"/>
  <c r="S166" i="106"/>
  <c r="T166" i="106"/>
  <c r="J167" i="106"/>
  <c r="K167" i="106" s="1"/>
  <c r="Q167" i="106"/>
  <c r="R167" i="106"/>
  <c r="S167" i="106"/>
  <c r="T167" i="106"/>
  <c r="J168" i="106"/>
  <c r="K168" i="106" s="1"/>
  <c r="Q168" i="106"/>
  <c r="R168" i="106"/>
  <c r="S168" i="106"/>
  <c r="T168" i="106"/>
  <c r="J169" i="106"/>
  <c r="K169" i="106" s="1"/>
  <c r="Q169" i="106"/>
  <c r="R169" i="106"/>
  <c r="S169" i="106"/>
  <c r="T169" i="106"/>
  <c r="J170" i="106"/>
  <c r="K170" i="106" s="1"/>
  <c r="Q170" i="106"/>
  <c r="R170" i="106"/>
  <c r="S170" i="106"/>
  <c r="T170" i="106"/>
  <c r="J171" i="106"/>
  <c r="K171" i="106" s="1"/>
  <c r="Q171" i="106"/>
  <c r="R171" i="106"/>
  <c r="S171" i="106"/>
  <c r="T171" i="106"/>
  <c r="J172" i="106"/>
  <c r="K172" i="106" s="1"/>
  <c r="Q172" i="106"/>
  <c r="R172" i="106"/>
  <c r="S172" i="106"/>
  <c r="T172" i="106"/>
  <c r="J173" i="106"/>
  <c r="K173" i="106" s="1"/>
  <c r="Q173" i="106"/>
  <c r="R173" i="106"/>
  <c r="S173" i="106"/>
  <c r="T173" i="106"/>
  <c r="J174" i="106"/>
  <c r="K174" i="106" s="1"/>
  <c r="Q174" i="106"/>
  <c r="R174" i="106"/>
  <c r="S174" i="106"/>
  <c r="T174" i="106"/>
  <c r="J175" i="106"/>
  <c r="K175" i="106" s="1"/>
  <c r="Q175" i="106"/>
  <c r="R175" i="106"/>
  <c r="S175" i="106"/>
  <c r="T175" i="106"/>
  <c r="J176" i="106"/>
  <c r="K176" i="106" s="1"/>
  <c r="Q176" i="106"/>
  <c r="R176" i="106"/>
  <c r="S176" i="106"/>
  <c r="T176" i="106"/>
  <c r="J177" i="106"/>
  <c r="K177" i="106" s="1"/>
  <c r="Q177" i="106"/>
  <c r="R177" i="106"/>
  <c r="S177" i="106"/>
  <c r="T177" i="106"/>
  <c r="J178" i="106"/>
  <c r="K178" i="106" s="1"/>
  <c r="Q178" i="106"/>
  <c r="R178" i="106"/>
  <c r="S178" i="106"/>
  <c r="T178" i="106"/>
  <c r="J179" i="106"/>
  <c r="K179" i="106" s="1"/>
  <c r="Q179" i="106"/>
  <c r="R179" i="106"/>
  <c r="S179" i="106"/>
  <c r="T179" i="106"/>
  <c r="J180" i="106"/>
  <c r="K180" i="106" s="1"/>
  <c r="Q180" i="106"/>
  <c r="R180" i="106"/>
  <c r="S180" i="106"/>
  <c r="T180" i="106"/>
  <c r="J181" i="106"/>
  <c r="K181" i="106" s="1"/>
  <c r="Q181" i="106"/>
  <c r="R181" i="106"/>
  <c r="S181" i="106"/>
  <c r="T181" i="106"/>
  <c r="J182" i="106"/>
  <c r="K182" i="106" s="1"/>
  <c r="Q182" i="106"/>
  <c r="R182" i="106"/>
  <c r="S182" i="106"/>
  <c r="T182" i="106"/>
  <c r="J183" i="106"/>
  <c r="K183" i="106" s="1"/>
  <c r="Q183" i="106"/>
  <c r="R183" i="106"/>
  <c r="S183" i="106"/>
  <c r="T183" i="106"/>
  <c r="J184" i="106"/>
  <c r="K184" i="106" s="1"/>
  <c r="Q184" i="106"/>
  <c r="R184" i="106"/>
  <c r="S184" i="106"/>
  <c r="T184" i="106"/>
  <c r="J185" i="106"/>
  <c r="K185" i="106" s="1"/>
  <c r="Q185" i="106"/>
  <c r="R185" i="106"/>
  <c r="S185" i="106"/>
  <c r="T185" i="106"/>
  <c r="J186" i="106"/>
  <c r="K186" i="106" s="1"/>
  <c r="Q186" i="106"/>
  <c r="R186" i="106"/>
  <c r="S186" i="106"/>
  <c r="T186" i="106"/>
  <c r="J187" i="106"/>
  <c r="K187" i="106" s="1"/>
  <c r="Q187" i="106"/>
  <c r="R187" i="106"/>
  <c r="S187" i="106"/>
  <c r="T187" i="106"/>
  <c r="J188" i="106"/>
  <c r="K188" i="106" s="1"/>
  <c r="Q188" i="106"/>
  <c r="R188" i="106"/>
  <c r="S188" i="106"/>
  <c r="T188" i="106"/>
  <c r="J189" i="106"/>
  <c r="K189" i="106" s="1"/>
  <c r="Q189" i="106"/>
  <c r="R189" i="106"/>
  <c r="S189" i="106"/>
  <c r="T189" i="106"/>
  <c r="J190" i="106"/>
  <c r="K190" i="106" s="1"/>
  <c r="Q190" i="106"/>
  <c r="R190" i="106"/>
  <c r="S190" i="106"/>
  <c r="T190" i="106"/>
  <c r="J191" i="106"/>
  <c r="K191" i="106" s="1"/>
  <c r="Q191" i="106"/>
  <c r="R191" i="106"/>
  <c r="S191" i="106"/>
  <c r="T191" i="106"/>
  <c r="J192" i="106"/>
  <c r="K192" i="106" s="1"/>
  <c r="Q192" i="106"/>
  <c r="R192" i="106"/>
  <c r="S192" i="106"/>
  <c r="T192" i="106"/>
  <c r="J193" i="106"/>
  <c r="K193" i="106" s="1"/>
  <c r="Q193" i="106"/>
  <c r="R193" i="106"/>
  <c r="S193" i="106"/>
  <c r="T193" i="106"/>
  <c r="J194" i="106"/>
  <c r="K194" i="106" s="1"/>
  <c r="Q194" i="106"/>
  <c r="R194" i="106"/>
  <c r="S194" i="106"/>
  <c r="T194" i="106"/>
  <c r="J195" i="106"/>
  <c r="K195" i="106" s="1"/>
  <c r="Q195" i="106"/>
  <c r="R195" i="106"/>
  <c r="S195" i="106"/>
  <c r="T195" i="106"/>
  <c r="J196" i="106"/>
  <c r="K196" i="106" s="1"/>
  <c r="Q196" i="106"/>
  <c r="R196" i="106"/>
  <c r="S196" i="106"/>
  <c r="T196" i="106"/>
  <c r="J197" i="106"/>
  <c r="K197" i="106" s="1"/>
  <c r="Q197" i="106"/>
  <c r="R197" i="106"/>
  <c r="S197" i="106"/>
  <c r="T197" i="106"/>
  <c r="J198" i="106"/>
  <c r="K198" i="106" s="1"/>
  <c r="Q198" i="106"/>
  <c r="R198" i="106"/>
  <c r="S198" i="106"/>
  <c r="T198" i="106"/>
  <c r="J199" i="106"/>
  <c r="K199" i="106" s="1"/>
  <c r="Q199" i="106"/>
  <c r="R199" i="106"/>
  <c r="S199" i="106"/>
  <c r="T199" i="106"/>
  <c r="J200" i="106"/>
  <c r="K200" i="106" s="1"/>
  <c r="Q200" i="106"/>
  <c r="R200" i="106"/>
  <c r="S200" i="106"/>
  <c r="T200" i="106"/>
  <c r="J201" i="106"/>
  <c r="K201" i="106" s="1"/>
  <c r="Q201" i="106"/>
  <c r="R201" i="106"/>
  <c r="S201" i="106"/>
  <c r="T201" i="106"/>
  <c r="J202" i="106"/>
  <c r="K202" i="106" s="1"/>
  <c r="Q202" i="106"/>
  <c r="R202" i="106"/>
  <c r="S202" i="106"/>
  <c r="T202" i="106"/>
  <c r="J203" i="106"/>
  <c r="K203" i="106" s="1"/>
  <c r="Q203" i="106"/>
  <c r="R203" i="106"/>
  <c r="S203" i="106"/>
  <c r="T203" i="106"/>
  <c r="J64" i="107"/>
  <c r="K64" i="107" s="1"/>
  <c r="Q64" i="107"/>
  <c r="R64" i="107"/>
  <c r="S64" i="107"/>
  <c r="T64" i="107"/>
  <c r="J65" i="107"/>
  <c r="K65" i="107" s="1"/>
  <c r="Q65" i="107"/>
  <c r="R65" i="107"/>
  <c r="S65" i="107"/>
  <c r="T65" i="107"/>
  <c r="J66" i="107"/>
  <c r="K66" i="107" s="1"/>
  <c r="Q66" i="107"/>
  <c r="R66" i="107"/>
  <c r="S66" i="107"/>
  <c r="T66" i="107"/>
  <c r="J67" i="107"/>
  <c r="K67" i="107" s="1"/>
  <c r="Q67" i="107"/>
  <c r="R67" i="107"/>
  <c r="S67" i="107"/>
  <c r="T67" i="107"/>
  <c r="J68" i="107"/>
  <c r="K68" i="107" s="1"/>
  <c r="Q68" i="107"/>
  <c r="R68" i="107"/>
  <c r="S68" i="107"/>
  <c r="T68" i="107"/>
  <c r="J69" i="107"/>
  <c r="K69" i="107" s="1"/>
  <c r="Q69" i="107"/>
  <c r="R69" i="107"/>
  <c r="S69" i="107"/>
  <c r="T69" i="107"/>
  <c r="J70" i="107"/>
  <c r="K70" i="107" s="1"/>
  <c r="Q70" i="107"/>
  <c r="R70" i="107"/>
  <c r="S70" i="107"/>
  <c r="T70" i="107"/>
  <c r="J71" i="107"/>
  <c r="K71" i="107" s="1"/>
  <c r="Q71" i="107"/>
  <c r="R71" i="107"/>
  <c r="S71" i="107"/>
  <c r="T71" i="107"/>
  <c r="J72" i="107"/>
  <c r="K72" i="107" s="1"/>
  <c r="Q72" i="107"/>
  <c r="R72" i="107"/>
  <c r="S72" i="107"/>
  <c r="T72" i="107"/>
  <c r="J73" i="107"/>
  <c r="K73" i="107" s="1"/>
  <c r="Q73" i="107"/>
  <c r="R73" i="107"/>
  <c r="S73" i="107"/>
  <c r="T73" i="107"/>
  <c r="J74" i="107"/>
  <c r="K74" i="107" s="1"/>
  <c r="Q74" i="107"/>
  <c r="R74" i="107"/>
  <c r="S74" i="107"/>
  <c r="T74" i="107"/>
  <c r="J75" i="107"/>
  <c r="K75" i="107" s="1"/>
  <c r="Q75" i="107"/>
  <c r="R75" i="107"/>
  <c r="S75" i="107"/>
  <c r="T75" i="107"/>
  <c r="J76" i="107"/>
  <c r="K76" i="107" s="1"/>
  <c r="Q76" i="107"/>
  <c r="R76" i="107"/>
  <c r="S76" i="107"/>
  <c r="T76" i="107"/>
  <c r="J77" i="107"/>
  <c r="K77" i="107" s="1"/>
  <c r="Q77" i="107"/>
  <c r="R77" i="107"/>
  <c r="S77" i="107"/>
  <c r="T77" i="107"/>
  <c r="J78" i="107"/>
  <c r="K78" i="107" s="1"/>
  <c r="Q78" i="107"/>
  <c r="R78" i="107"/>
  <c r="S78" i="107"/>
  <c r="T78" i="107"/>
  <c r="J79" i="107"/>
  <c r="K79" i="107" s="1"/>
  <c r="Q79" i="107"/>
  <c r="R79" i="107"/>
  <c r="S79" i="107"/>
  <c r="T79" i="107"/>
  <c r="J80" i="107"/>
  <c r="K80" i="107" s="1"/>
  <c r="Q80" i="107"/>
  <c r="R80" i="107"/>
  <c r="S80" i="107"/>
  <c r="T80" i="107"/>
  <c r="J81" i="107"/>
  <c r="K81" i="107" s="1"/>
  <c r="Q81" i="107"/>
  <c r="R81" i="107"/>
  <c r="S81" i="107"/>
  <c r="T81" i="107"/>
  <c r="J82" i="107"/>
  <c r="K82" i="107" s="1"/>
  <c r="Q82" i="107"/>
  <c r="R82" i="107"/>
  <c r="S82" i="107"/>
  <c r="T82" i="107"/>
  <c r="J83" i="107"/>
  <c r="K83" i="107" s="1"/>
  <c r="Q83" i="107"/>
  <c r="R83" i="107"/>
  <c r="S83" i="107"/>
  <c r="T83" i="107"/>
  <c r="J84" i="107"/>
  <c r="K84" i="107" s="1"/>
  <c r="Q84" i="107"/>
  <c r="R84" i="107"/>
  <c r="S84" i="107"/>
  <c r="T84" i="107"/>
  <c r="J85" i="107"/>
  <c r="K85" i="107" s="1"/>
  <c r="Q85" i="107"/>
  <c r="R85" i="107"/>
  <c r="S85" i="107"/>
  <c r="T85" i="107"/>
  <c r="J86" i="107"/>
  <c r="K86" i="107" s="1"/>
  <c r="Q86" i="107"/>
  <c r="R86" i="107"/>
  <c r="S86" i="107"/>
  <c r="T86" i="107"/>
  <c r="J87" i="107"/>
  <c r="K87" i="107" s="1"/>
  <c r="Q87" i="107"/>
  <c r="R87" i="107"/>
  <c r="S87" i="107"/>
  <c r="T87" i="107"/>
  <c r="J88" i="107"/>
  <c r="K88" i="107" s="1"/>
  <c r="Q88" i="107"/>
  <c r="R88" i="107"/>
  <c r="S88" i="107"/>
  <c r="T88" i="107"/>
  <c r="J89" i="107"/>
  <c r="K89" i="107" s="1"/>
  <c r="Q89" i="107"/>
  <c r="R89" i="107"/>
  <c r="S89" i="107"/>
  <c r="T89" i="107"/>
  <c r="J90" i="107"/>
  <c r="K90" i="107" s="1"/>
  <c r="Q90" i="107"/>
  <c r="R90" i="107"/>
  <c r="S90" i="107"/>
  <c r="T90" i="107"/>
  <c r="J91" i="107"/>
  <c r="K91" i="107" s="1"/>
  <c r="Q91" i="107"/>
  <c r="R91" i="107"/>
  <c r="S91" i="107"/>
  <c r="T91" i="107"/>
  <c r="J92" i="107"/>
  <c r="K92" i="107" s="1"/>
  <c r="Q92" i="107"/>
  <c r="R92" i="107"/>
  <c r="S92" i="107"/>
  <c r="T92" i="107"/>
  <c r="J93" i="107"/>
  <c r="K93" i="107" s="1"/>
  <c r="Q93" i="107"/>
  <c r="R93" i="107"/>
  <c r="S93" i="107"/>
  <c r="T93" i="107"/>
  <c r="J94" i="107"/>
  <c r="K94" i="107" s="1"/>
  <c r="Q94" i="107"/>
  <c r="R94" i="107"/>
  <c r="S94" i="107"/>
  <c r="T94" i="107"/>
  <c r="J95" i="107"/>
  <c r="K95" i="107" s="1"/>
  <c r="Q95" i="107"/>
  <c r="R95" i="107"/>
  <c r="S95" i="107"/>
  <c r="T95" i="107"/>
  <c r="J96" i="107"/>
  <c r="K96" i="107" s="1"/>
  <c r="Q96" i="107"/>
  <c r="R96" i="107"/>
  <c r="S96" i="107"/>
  <c r="T96" i="107"/>
  <c r="J97" i="107"/>
  <c r="K97" i="107" s="1"/>
  <c r="Q97" i="107"/>
  <c r="R97" i="107"/>
  <c r="S97" i="107"/>
  <c r="T97" i="107"/>
  <c r="J98" i="107"/>
  <c r="K98" i="107" s="1"/>
  <c r="Q98" i="107"/>
  <c r="R98" i="107"/>
  <c r="S98" i="107"/>
  <c r="T98" i="107"/>
  <c r="J99" i="107"/>
  <c r="K99" i="107" s="1"/>
  <c r="Q99" i="107"/>
  <c r="R99" i="107"/>
  <c r="S99" i="107"/>
  <c r="T99" i="107"/>
  <c r="J100" i="107"/>
  <c r="K100" i="107" s="1"/>
  <c r="Q100" i="107"/>
  <c r="R100" i="107"/>
  <c r="S100" i="107"/>
  <c r="T100" i="107"/>
  <c r="J101" i="107"/>
  <c r="K101" i="107" s="1"/>
  <c r="Q101" i="107"/>
  <c r="R101" i="107"/>
  <c r="S101" i="107"/>
  <c r="T101" i="107"/>
  <c r="J102" i="107"/>
  <c r="K102" i="107" s="1"/>
  <c r="Q102" i="107"/>
  <c r="R102" i="107"/>
  <c r="S102" i="107"/>
  <c r="T102" i="107"/>
  <c r="J103" i="107"/>
  <c r="K103" i="107" s="1"/>
  <c r="Q103" i="107"/>
  <c r="R103" i="107"/>
  <c r="S103" i="107"/>
  <c r="T103" i="107"/>
  <c r="J104" i="107"/>
  <c r="K104" i="107" s="1"/>
  <c r="Q104" i="107"/>
  <c r="R104" i="107"/>
  <c r="S104" i="107"/>
  <c r="T104" i="107"/>
  <c r="J105" i="107"/>
  <c r="K105" i="107" s="1"/>
  <c r="Q105" i="107"/>
  <c r="R105" i="107"/>
  <c r="S105" i="107"/>
  <c r="T105" i="107"/>
  <c r="J106" i="107"/>
  <c r="K106" i="107" s="1"/>
  <c r="Q106" i="107"/>
  <c r="R106" i="107"/>
  <c r="S106" i="107"/>
  <c r="T106" i="107"/>
  <c r="J107" i="107"/>
  <c r="K107" i="107" s="1"/>
  <c r="Q107" i="107"/>
  <c r="R107" i="107"/>
  <c r="S107" i="107"/>
  <c r="T107" i="107"/>
  <c r="J108" i="107"/>
  <c r="K108" i="107" s="1"/>
  <c r="Q108" i="107"/>
  <c r="R108" i="107"/>
  <c r="S108" i="107"/>
  <c r="T108" i="107"/>
  <c r="J109" i="107"/>
  <c r="K109" i="107" s="1"/>
  <c r="Q109" i="107"/>
  <c r="R109" i="107"/>
  <c r="S109" i="107"/>
  <c r="T109" i="107"/>
  <c r="J110" i="107"/>
  <c r="K110" i="107" s="1"/>
  <c r="Q110" i="107"/>
  <c r="R110" i="107"/>
  <c r="S110" i="107"/>
  <c r="T110" i="107"/>
  <c r="J111" i="107"/>
  <c r="K111" i="107" s="1"/>
  <c r="Q111" i="107"/>
  <c r="R111" i="107"/>
  <c r="S111" i="107"/>
  <c r="T111" i="107"/>
  <c r="J112" i="107"/>
  <c r="K112" i="107" s="1"/>
  <c r="Q112" i="107"/>
  <c r="R112" i="107"/>
  <c r="S112" i="107"/>
  <c r="T112" i="107"/>
  <c r="J113" i="107"/>
  <c r="K113" i="107" s="1"/>
  <c r="Q113" i="107"/>
  <c r="R113" i="107"/>
  <c r="S113" i="107"/>
  <c r="T113" i="107"/>
  <c r="J114" i="107"/>
  <c r="K114" i="107" s="1"/>
  <c r="Q114" i="107"/>
  <c r="R114" i="107"/>
  <c r="S114" i="107"/>
  <c r="T114" i="107"/>
  <c r="J115" i="107"/>
  <c r="K115" i="107" s="1"/>
  <c r="Q115" i="107"/>
  <c r="R115" i="107"/>
  <c r="S115" i="107"/>
  <c r="T115" i="107"/>
  <c r="J116" i="107"/>
  <c r="K116" i="107" s="1"/>
  <c r="Q116" i="107"/>
  <c r="R116" i="107"/>
  <c r="S116" i="107"/>
  <c r="T116" i="107"/>
  <c r="J117" i="107"/>
  <c r="K117" i="107" s="1"/>
  <c r="Q117" i="107"/>
  <c r="R117" i="107"/>
  <c r="S117" i="107"/>
  <c r="T117" i="107"/>
  <c r="J118" i="107"/>
  <c r="K118" i="107" s="1"/>
  <c r="Q118" i="107"/>
  <c r="R118" i="107"/>
  <c r="S118" i="107"/>
  <c r="T118" i="107"/>
  <c r="J119" i="107"/>
  <c r="K119" i="107" s="1"/>
  <c r="Q119" i="107"/>
  <c r="R119" i="107"/>
  <c r="S119" i="107"/>
  <c r="T119" i="107"/>
  <c r="J120" i="107"/>
  <c r="K120" i="107" s="1"/>
  <c r="Q120" i="107"/>
  <c r="R120" i="107"/>
  <c r="S120" i="107"/>
  <c r="T120" i="107"/>
  <c r="J121" i="107"/>
  <c r="K121" i="107" s="1"/>
  <c r="Q121" i="107"/>
  <c r="R121" i="107"/>
  <c r="S121" i="107"/>
  <c r="T121" i="107"/>
  <c r="J122" i="107"/>
  <c r="K122" i="107" s="1"/>
  <c r="Q122" i="107"/>
  <c r="R122" i="107"/>
  <c r="S122" i="107"/>
  <c r="T122" i="107"/>
  <c r="J123" i="107"/>
  <c r="K123" i="107" s="1"/>
  <c r="Q123" i="107"/>
  <c r="R123" i="107"/>
  <c r="S123" i="107"/>
  <c r="T123" i="107"/>
  <c r="J124" i="107"/>
  <c r="K124" i="107" s="1"/>
  <c r="Q124" i="107"/>
  <c r="R124" i="107"/>
  <c r="S124" i="107"/>
  <c r="T124" i="107"/>
  <c r="J125" i="107"/>
  <c r="K125" i="107" s="1"/>
  <c r="Q125" i="107"/>
  <c r="R125" i="107"/>
  <c r="S125" i="107"/>
  <c r="T125" i="107"/>
  <c r="J126" i="107"/>
  <c r="K126" i="107" s="1"/>
  <c r="Q126" i="107"/>
  <c r="R126" i="107"/>
  <c r="S126" i="107"/>
  <c r="T126" i="107"/>
  <c r="J127" i="107"/>
  <c r="K127" i="107" s="1"/>
  <c r="Q127" i="107"/>
  <c r="R127" i="107"/>
  <c r="S127" i="107"/>
  <c r="T127" i="107"/>
  <c r="J128" i="107"/>
  <c r="K128" i="107" s="1"/>
  <c r="Q128" i="107"/>
  <c r="R128" i="107"/>
  <c r="S128" i="107"/>
  <c r="T128" i="107"/>
  <c r="J129" i="107"/>
  <c r="K129" i="107" s="1"/>
  <c r="Q129" i="107"/>
  <c r="R129" i="107"/>
  <c r="S129" i="107"/>
  <c r="T129" i="107"/>
  <c r="J130" i="107"/>
  <c r="K130" i="107" s="1"/>
  <c r="Q130" i="107"/>
  <c r="R130" i="107"/>
  <c r="S130" i="107"/>
  <c r="T130" i="107"/>
  <c r="J131" i="107"/>
  <c r="K131" i="107" s="1"/>
  <c r="Q131" i="107"/>
  <c r="R131" i="107"/>
  <c r="S131" i="107"/>
  <c r="T131" i="107"/>
  <c r="J132" i="107"/>
  <c r="K132" i="107" s="1"/>
  <c r="Q132" i="107"/>
  <c r="R132" i="107"/>
  <c r="S132" i="107"/>
  <c r="T132" i="107"/>
  <c r="J133" i="107"/>
  <c r="K133" i="107" s="1"/>
  <c r="Q133" i="107"/>
  <c r="R133" i="107"/>
  <c r="S133" i="107"/>
  <c r="T133" i="107"/>
  <c r="J134" i="107"/>
  <c r="K134" i="107" s="1"/>
  <c r="Q134" i="107"/>
  <c r="R134" i="107"/>
  <c r="S134" i="107"/>
  <c r="T134" i="107"/>
  <c r="J135" i="107"/>
  <c r="K135" i="107" s="1"/>
  <c r="Q135" i="107"/>
  <c r="R135" i="107"/>
  <c r="S135" i="107"/>
  <c r="T135" i="107"/>
  <c r="J136" i="107"/>
  <c r="K136" i="107" s="1"/>
  <c r="Q136" i="107"/>
  <c r="R136" i="107"/>
  <c r="S136" i="107"/>
  <c r="T136" i="107"/>
  <c r="J137" i="107"/>
  <c r="K137" i="107" s="1"/>
  <c r="Q137" i="107"/>
  <c r="R137" i="107"/>
  <c r="S137" i="107"/>
  <c r="T137" i="107"/>
  <c r="J138" i="107"/>
  <c r="K138" i="107" s="1"/>
  <c r="Q138" i="107"/>
  <c r="R138" i="107"/>
  <c r="S138" i="107"/>
  <c r="T138" i="107"/>
  <c r="J139" i="107"/>
  <c r="K139" i="107" s="1"/>
  <c r="Q139" i="107"/>
  <c r="R139" i="107"/>
  <c r="S139" i="107"/>
  <c r="T139" i="107"/>
  <c r="J140" i="107"/>
  <c r="K140" i="107" s="1"/>
  <c r="Q140" i="107"/>
  <c r="R140" i="107"/>
  <c r="S140" i="107"/>
  <c r="T140" i="107"/>
  <c r="J141" i="107"/>
  <c r="K141" i="107" s="1"/>
  <c r="Q141" i="107"/>
  <c r="R141" i="107"/>
  <c r="S141" i="107"/>
  <c r="T141" i="107"/>
  <c r="J142" i="107"/>
  <c r="K142" i="107" s="1"/>
  <c r="Q142" i="107"/>
  <c r="R142" i="107"/>
  <c r="S142" i="107"/>
  <c r="T142" i="107"/>
  <c r="J143" i="107"/>
  <c r="K143" i="107" s="1"/>
  <c r="Q143" i="107"/>
  <c r="R143" i="107"/>
  <c r="S143" i="107"/>
  <c r="T143" i="107"/>
  <c r="J144" i="107"/>
  <c r="K144" i="107" s="1"/>
  <c r="Q144" i="107"/>
  <c r="R144" i="107"/>
  <c r="S144" i="107"/>
  <c r="T144" i="107"/>
  <c r="J145" i="107"/>
  <c r="K145" i="107" s="1"/>
  <c r="Q145" i="107"/>
  <c r="R145" i="107"/>
  <c r="S145" i="107"/>
  <c r="T145" i="107"/>
  <c r="J146" i="107"/>
  <c r="K146" i="107" s="1"/>
  <c r="Q146" i="107"/>
  <c r="R146" i="107"/>
  <c r="S146" i="107"/>
  <c r="T146" i="107"/>
  <c r="J147" i="107"/>
  <c r="K147" i="107" s="1"/>
  <c r="Q147" i="107"/>
  <c r="R147" i="107"/>
  <c r="S147" i="107"/>
  <c r="T147" i="107"/>
  <c r="J148" i="107"/>
  <c r="K148" i="107" s="1"/>
  <c r="Q148" i="107"/>
  <c r="R148" i="107"/>
  <c r="S148" i="107"/>
  <c r="T148" i="107"/>
  <c r="J149" i="107"/>
  <c r="K149" i="107" s="1"/>
  <c r="Q149" i="107"/>
  <c r="R149" i="107"/>
  <c r="S149" i="107"/>
  <c r="T149" i="107"/>
  <c r="J150" i="107"/>
  <c r="K150" i="107" s="1"/>
  <c r="Q150" i="107"/>
  <c r="R150" i="107"/>
  <c r="S150" i="107"/>
  <c r="T150" i="107"/>
  <c r="J151" i="107"/>
  <c r="K151" i="107" s="1"/>
  <c r="Q151" i="107"/>
  <c r="R151" i="107"/>
  <c r="S151" i="107"/>
  <c r="T151" i="107"/>
  <c r="J152" i="107"/>
  <c r="K152" i="107" s="1"/>
  <c r="Q152" i="107"/>
  <c r="R152" i="107"/>
  <c r="S152" i="107"/>
  <c r="T152" i="107"/>
  <c r="J153" i="107"/>
  <c r="K153" i="107" s="1"/>
  <c r="Q153" i="107"/>
  <c r="R153" i="107"/>
  <c r="S153" i="107"/>
  <c r="T153" i="107"/>
  <c r="J154" i="107"/>
  <c r="K154" i="107" s="1"/>
  <c r="Q154" i="107"/>
  <c r="R154" i="107"/>
  <c r="S154" i="107"/>
  <c r="T154" i="107"/>
  <c r="J155" i="107"/>
  <c r="K155" i="107" s="1"/>
  <c r="Q155" i="107"/>
  <c r="R155" i="107"/>
  <c r="S155" i="107"/>
  <c r="T155" i="107"/>
  <c r="J156" i="107"/>
  <c r="K156" i="107" s="1"/>
  <c r="Q156" i="107"/>
  <c r="R156" i="107"/>
  <c r="S156" i="107"/>
  <c r="T156" i="107"/>
  <c r="J157" i="107"/>
  <c r="K157" i="107" s="1"/>
  <c r="Q157" i="107"/>
  <c r="R157" i="107"/>
  <c r="S157" i="107"/>
  <c r="T157" i="107"/>
  <c r="J158" i="107"/>
  <c r="K158" i="107" s="1"/>
  <c r="Q158" i="107"/>
  <c r="R158" i="107"/>
  <c r="S158" i="107"/>
  <c r="T158" i="107"/>
  <c r="J159" i="107"/>
  <c r="K159" i="107" s="1"/>
  <c r="Q159" i="107"/>
  <c r="R159" i="107"/>
  <c r="S159" i="107"/>
  <c r="T159" i="107"/>
  <c r="J160" i="107"/>
  <c r="K160" i="107" s="1"/>
  <c r="Q160" i="107"/>
  <c r="R160" i="107"/>
  <c r="S160" i="107"/>
  <c r="T160" i="107"/>
  <c r="J161" i="107"/>
  <c r="K161" i="107" s="1"/>
  <c r="Q161" i="107"/>
  <c r="R161" i="107"/>
  <c r="S161" i="107"/>
  <c r="T161" i="107"/>
  <c r="J162" i="107"/>
  <c r="K162" i="107" s="1"/>
  <c r="Q162" i="107"/>
  <c r="R162" i="107"/>
  <c r="S162" i="107"/>
  <c r="T162" i="107"/>
  <c r="J163" i="107"/>
  <c r="K163" i="107" s="1"/>
  <c r="Q163" i="107"/>
  <c r="R163" i="107"/>
  <c r="S163" i="107"/>
  <c r="T163" i="107"/>
  <c r="J164" i="107"/>
  <c r="K164" i="107" s="1"/>
  <c r="Q164" i="107"/>
  <c r="R164" i="107"/>
  <c r="S164" i="107"/>
  <c r="T164" i="107"/>
  <c r="J165" i="107"/>
  <c r="K165" i="107" s="1"/>
  <c r="Q165" i="107"/>
  <c r="R165" i="107"/>
  <c r="S165" i="107"/>
  <c r="T165" i="107"/>
  <c r="J166" i="107"/>
  <c r="K166" i="107" s="1"/>
  <c r="Q166" i="107"/>
  <c r="R166" i="107"/>
  <c r="S166" i="107"/>
  <c r="T166" i="107"/>
  <c r="J167" i="107"/>
  <c r="K167" i="107" s="1"/>
  <c r="Q167" i="107"/>
  <c r="R167" i="107"/>
  <c r="S167" i="107"/>
  <c r="T167" i="107"/>
  <c r="J168" i="107"/>
  <c r="K168" i="107" s="1"/>
  <c r="Q168" i="107"/>
  <c r="R168" i="107"/>
  <c r="S168" i="107"/>
  <c r="T168" i="107"/>
  <c r="J169" i="107"/>
  <c r="K169" i="107" s="1"/>
  <c r="Q169" i="107"/>
  <c r="R169" i="107"/>
  <c r="S169" i="107"/>
  <c r="T169" i="107"/>
  <c r="J170" i="107"/>
  <c r="K170" i="107" s="1"/>
  <c r="Q170" i="107"/>
  <c r="R170" i="107"/>
  <c r="S170" i="107"/>
  <c r="T170" i="107"/>
  <c r="J171" i="107"/>
  <c r="K171" i="107" s="1"/>
  <c r="Q171" i="107"/>
  <c r="R171" i="107"/>
  <c r="S171" i="107"/>
  <c r="T171" i="107"/>
  <c r="J172" i="107"/>
  <c r="K172" i="107" s="1"/>
  <c r="Q172" i="107"/>
  <c r="R172" i="107"/>
  <c r="S172" i="107"/>
  <c r="T172" i="107"/>
  <c r="J173" i="107"/>
  <c r="K173" i="107" s="1"/>
  <c r="Q173" i="107"/>
  <c r="R173" i="107"/>
  <c r="S173" i="107"/>
  <c r="T173" i="107"/>
  <c r="J174" i="107"/>
  <c r="K174" i="107" s="1"/>
  <c r="Q174" i="107"/>
  <c r="R174" i="107"/>
  <c r="S174" i="107"/>
  <c r="T174" i="107"/>
  <c r="J175" i="107"/>
  <c r="K175" i="107" s="1"/>
  <c r="Q175" i="107"/>
  <c r="R175" i="107"/>
  <c r="S175" i="107"/>
  <c r="T175" i="107"/>
  <c r="J176" i="107"/>
  <c r="K176" i="107" s="1"/>
  <c r="Q176" i="107"/>
  <c r="R176" i="107"/>
  <c r="S176" i="107"/>
  <c r="T176" i="107"/>
  <c r="J177" i="107"/>
  <c r="K177" i="107" s="1"/>
  <c r="Q177" i="107"/>
  <c r="R177" i="107"/>
  <c r="S177" i="107"/>
  <c r="T177" i="107"/>
  <c r="J178" i="107"/>
  <c r="K178" i="107" s="1"/>
  <c r="Q178" i="107"/>
  <c r="R178" i="107"/>
  <c r="S178" i="107"/>
  <c r="T178" i="107"/>
  <c r="J179" i="107"/>
  <c r="K179" i="107" s="1"/>
  <c r="Q179" i="107"/>
  <c r="R179" i="107"/>
  <c r="S179" i="107"/>
  <c r="T179" i="107"/>
  <c r="J180" i="107"/>
  <c r="K180" i="107" s="1"/>
  <c r="Q180" i="107"/>
  <c r="R180" i="107"/>
  <c r="S180" i="107"/>
  <c r="T180" i="107"/>
  <c r="J181" i="107"/>
  <c r="K181" i="107" s="1"/>
  <c r="Q181" i="107"/>
  <c r="R181" i="107"/>
  <c r="S181" i="107"/>
  <c r="T181" i="107"/>
  <c r="J182" i="107"/>
  <c r="K182" i="107" s="1"/>
  <c r="Q182" i="107"/>
  <c r="R182" i="107"/>
  <c r="S182" i="107"/>
  <c r="T182" i="107"/>
  <c r="J183" i="107"/>
  <c r="K183" i="107" s="1"/>
  <c r="Q183" i="107"/>
  <c r="R183" i="107"/>
  <c r="S183" i="107"/>
  <c r="T183" i="107"/>
  <c r="J184" i="107"/>
  <c r="K184" i="107" s="1"/>
  <c r="Q184" i="107"/>
  <c r="R184" i="107"/>
  <c r="S184" i="107"/>
  <c r="T184" i="107"/>
  <c r="J185" i="107"/>
  <c r="K185" i="107" s="1"/>
  <c r="Q185" i="107"/>
  <c r="R185" i="107"/>
  <c r="S185" i="107"/>
  <c r="T185" i="107"/>
  <c r="J186" i="107"/>
  <c r="K186" i="107" s="1"/>
  <c r="Q186" i="107"/>
  <c r="R186" i="107"/>
  <c r="S186" i="107"/>
  <c r="T186" i="107"/>
  <c r="J187" i="107"/>
  <c r="K187" i="107" s="1"/>
  <c r="Q187" i="107"/>
  <c r="R187" i="107"/>
  <c r="S187" i="107"/>
  <c r="T187" i="107"/>
  <c r="J188" i="107"/>
  <c r="K188" i="107" s="1"/>
  <c r="Q188" i="107"/>
  <c r="R188" i="107"/>
  <c r="S188" i="107"/>
  <c r="T188" i="107"/>
  <c r="J189" i="107"/>
  <c r="K189" i="107" s="1"/>
  <c r="Q189" i="107"/>
  <c r="R189" i="107"/>
  <c r="S189" i="107"/>
  <c r="T189" i="107"/>
  <c r="J190" i="107"/>
  <c r="K190" i="107" s="1"/>
  <c r="Q190" i="107"/>
  <c r="R190" i="107"/>
  <c r="S190" i="107"/>
  <c r="T190" i="107"/>
  <c r="J191" i="107"/>
  <c r="K191" i="107" s="1"/>
  <c r="Q191" i="107"/>
  <c r="R191" i="107"/>
  <c r="S191" i="107"/>
  <c r="T191" i="107"/>
  <c r="J192" i="107"/>
  <c r="K192" i="107" s="1"/>
  <c r="Q192" i="107"/>
  <c r="R192" i="107"/>
  <c r="S192" i="107"/>
  <c r="T192" i="107"/>
  <c r="J193" i="107"/>
  <c r="K193" i="107" s="1"/>
  <c r="Q193" i="107"/>
  <c r="R193" i="107"/>
  <c r="S193" i="107"/>
  <c r="T193" i="107"/>
  <c r="J194" i="107"/>
  <c r="K194" i="107" s="1"/>
  <c r="Q194" i="107"/>
  <c r="R194" i="107"/>
  <c r="S194" i="107"/>
  <c r="T194" i="107"/>
  <c r="J195" i="107"/>
  <c r="K195" i="107" s="1"/>
  <c r="Q195" i="107"/>
  <c r="R195" i="107"/>
  <c r="S195" i="107"/>
  <c r="T195" i="107"/>
  <c r="J196" i="107"/>
  <c r="K196" i="107" s="1"/>
  <c r="Q196" i="107"/>
  <c r="R196" i="107"/>
  <c r="S196" i="107"/>
  <c r="T196" i="107"/>
  <c r="J197" i="107"/>
  <c r="K197" i="107" s="1"/>
  <c r="Q197" i="107"/>
  <c r="R197" i="107"/>
  <c r="S197" i="107"/>
  <c r="T197" i="107"/>
  <c r="J198" i="107"/>
  <c r="K198" i="107" s="1"/>
  <c r="Q198" i="107"/>
  <c r="R198" i="107"/>
  <c r="S198" i="107"/>
  <c r="T198" i="107"/>
  <c r="J199" i="107"/>
  <c r="K199" i="107" s="1"/>
  <c r="Q199" i="107"/>
  <c r="R199" i="107"/>
  <c r="S199" i="107"/>
  <c r="T199" i="107"/>
  <c r="J200" i="107"/>
  <c r="K200" i="107" s="1"/>
  <c r="Q200" i="107"/>
  <c r="R200" i="107"/>
  <c r="S200" i="107"/>
  <c r="T200" i="107"/>
  <c r="J201" i="107"/>
  <c r="K201" i="107" s="1"/>
  <c r="Q201" i="107"/>
  <c r="R201" i="107"/>
  <c r="S201" i="107"/>
  <c r="T201" i="107"/>
  <c r="J202" i="107"/>
  <c r="K202" i="107" s="1"/>
  <c r="Q202" i="107"/>
  <c r="R202" i="107"/>
  <c r="S202" i="107"/>
  <c r="T202" i="107"/>
  <c r="J203" i="107"/>
  <c r="K203" i="107" s="1"/>
  <c r="Q203" i="107"/>
  <c r="R203" i="107"/>
  <c r="S203" i="107"/>
  <c r="T203" i="107"/>
  <c r="J64" i="108"/>
  <c r="K64" i="108" s="1"/>
  <c r="Q64" i="108"/>
  <c r="R64" i="108"/>
  <c r="S64" i="108"/>
  <c r="T64" i="108"/>
  <c r="J65" i="108"/>
  <c r="K65" i="108" s="1"/>
  <c r="Q65" i="108"/>
  <c r="R65" i="108"/>
  <c r="S65" i="108"/>
  <c r="T65" i="108"/>
  <c r="J66" i="108"/>
  <c r="K66" i="108" s="1"/>
  <c r="Q66" i="108"/>
  <c r="R66" i="108"/>
  <c r="S66" i="108"/>
  <c r="T66" i="108"/>
  <c r="J67" i="108"/>
  <c r="K67" i="108" s="1"/>
  <c r="Q67" i="108"/>
  <c r="R67" i="108"/>
  <c r="S67" i="108"/>
  <c r="T67" i="108"/>
  <c r="J68" i="108"/>
  <c r="K68" i="108" s="1"/>
  <c r="Q68" i="108"/>
  <c r="R68" i="108"/>
  <c r="S68" i="108"/>
  <c r="T68" i="108"/>
  <c r="J69" i="108"/>
  <c r="K69" i="108" s="1"/>
  <c r="Q69" i="108"/>
  <c r="R69" i="108"/>
  <c r="S69" i="108"/>
  <c r="T69" i="108"/>
  <c r="J70" i="108"/>
  <c r="K70" i="108" s="1"/>
  <c r="Q70" i="108"/>
  <c r="R70" i="108"/>
  <c r="S70" i="108"/>
  <c r="T70" i="108"/>
  <c r="J71" i="108"/>
  <c r="K71" i="108" s="1"/>
  <c r="Q71" i="108"/>
  <c r="R71" i="108"/>
  <c r="S71" i="108"/>
  <c r="T71" i="108"/>
  <c r="J72" i="108"/>
  <c r="K72" i="108" s="1"/>
  <c r="Q72" i="108"/>
  <c r="R72" i="108"/>
  <c r="S72" i="108"/>
  <c r="T72" i="108"/>
  <c r="J73" i="108"/>
  <c r="K73" i="108" s="1"/>
  <c r="Q73" i="108"/>
  <c r="R73" i="108"/>
  <c r="S73" i="108"/>
  <c r="T73" i="108"/>
  <c r="J74" i="108"/>
  <c r="K74" i="108" s="1"/>
  <c r="Q74" i="108"/>
  <c r="R74" i="108"/>
  <c r="S74" i="108"/>
  <c r="T74" i="108"/>
  <c r="J75" i="108"/>
  <c r="K75" i="108" s="1"/>
  <c r="Q75" i="108"/>
  <c r="R75" i="108"/>
  <c r="S75" i="108"/>
  <c r="T75" i="108"/>
  <c r="J76" i="108"/>
  <c r="K76" i="108" s="1"/>
  <c r="Q76" i="108"/>
  <c r="R76" i="108"/>
  <c r="S76" i="108"/>
  <c r="T76" i="108"/>
  <c r="J77" i="108"/>
  <c r="K77" i="108" s="1"/>
  <c r="Q77" i="108"/>
  <c r="R77" i="108"/>
  <c r="S77" i="108"/>
  <c r="T77" i="108"/>
  <c r="J78" i="108"/>
  <c r="K78" i="108" s="1"/>
  <c r="Q78" i="108"/>
  <c r="R78" i="108"/>
  <c r="S78" i="108"/>
  <c r="T78" i="108"/>
  <c r="J79" i="108"/>
  <c r="K79" i="108" s="1"/>
  <c r="Q79" i="108"/>
  <c r="R79" i="108"/>
  <c r="S79" i="108"/>
  <c r="T79" i="108"/>
  <c r="J80" i="108"/>
  <c r="K80" i="108" s="1"/>
  <c r="Q80" i="108"/>
  <c r="R80" i="108"/>
  <c r="S80" i="108"/>
  <c r="T80" i="108"/>
  <c r="J81" i="108"/>
  <c r="K81" i="108" s="1"/>
  <c r="Q81" i="108"/>
  <c r="R81" i="108"/>
  <c r="S81" i="108"/>
  <c r="T81" i="108"/>
  <c r="J82" i="108"/>
  <c r="K82" i="108" s="1"/>
  <c r="Q82" i="108"/>
  <c r="R82" i="108"/>
  <c r="S82" i="108"/>
  <c r="T82" i="108"/>
  <c r="J83" i="108"/>
  <c r="K83" i="108" s="1"/>
  <c r="Q83" i="108"/>
  <c r="R83" i="108"/>
  <c r="S83" i="108"/>
  <c r="T83" i="108"/>
  <c r="J84" i="108"/>
  <c r="K84" i="108" s="1"/>
  <c r="Q84" i="108"/>
  <c r="R84" i="108"/>
  <c r="S84" i="108"/>
  <c r="T84" i="108"/>
  <c r="J85" i="108"/>
  <c r="K85" i="108" s="1"/>
  <c r="Q85" i="108"/>
  <c r="R85" i="108"/>
  <c r="S85" i="108"/>
  <c r="T85" i="108"/>
  <c r="J86" i="108"/>
  <c r="K86" i="108" s="1"/>
  <c r="Q86" i="108"/>
  <c r="R86" i="108"/>
  <c r="S86" i="108"/>
  <c r="T86" i="108"/>
  <c r="J87" i="108"/>
  <c r="K87" i="108" s="1"/>
  <c r="Q87" i="108"/>
  <c r="R87" i="108"/>
  <c r="S87" i="108"/>
  <c r="T87" i="108"/>
  <c r="J88" i="108"/>
  <c r="K88" i="108" s="1"/>
  <c r="Q88" i="108"/>
  <c r="R88" i="108"/>
  <c r="S88" i="108"/>
  <c r="T88" i="108"/>
  <c r="J89" i="108"/>
  <c r="K89" i="108" s="1"/>
  <c r="Q89" i="108"/>
  <c r="R89" i="108"/>
  <c r="S89" i="108"/>
  <c r="T89" i="108"/>
  <c r="J90" i="108"/>
  <c r="K90" i="108" s="1"/>
  <c r="Q90" i="108"/>
  <c r="R90" i="108"/>
  <c r="S90" i="108"/>
  <c r="T90" i="108"/>
  <c r="J91" i="108"/>
  <c r="K91" i="108" s="1"/>
  <c r="Q91" i="108"/>
  <c r="R91" i="108"/>
  <c r="S91" i="108"/>
  <c r="T91" i="108"/>
  <c r="J92" i="108"/>
  <c r="K92" i="108" s="1"/>
  <c r="Q92" i="108"/>
  <c r="R92" i="108"/>
  <c r="S92" i="108"/>
  <c r="T92" i="108"/>
  <c r="J93" i="108"/>
  <c r="K93" i="108" s="1"/>
  <c r="Q93" i="108"/>
  <c r="R93" i="108"/>
  <c r="S93" i="108"/>
  <c r="T93" i="108"/>
  <c r="J94" i="108"/>
  <c r="K94" i="108" s="1"/>
  <c r="Q94" i="108"/>
  <c r="R94" i="108"/>
  <c r="S94" i="108"/>
  <c r="T94" i="108"/>
  <c r="J95" i="108"/>
  <c r="K95" i="108" s="1"/>
  <c r="Q95" i="108"/>
  <c r="R95" i="108"/>
  <c r="S95" i="108"/>
  <c r="T95" i="108"/>
  <c r="J96" i="108"/>
  <c r="K96" i="108" s="1"/>
  <c r="Q96" i="108"/>
  <c r="R96" i="108"/>
  <c r="S96" i="108"/>
  <c r="T96" i="108"/>
  <c r="J97" i="108"/>
  <c r="K97" i="108" s="1"/>
  <c r="Q97" i="108"/>
  <c r="R97" i="108"/>
  <c r="S97" i="108"/>
  <c r="T97" i="108"/>
  <c r="J98" i="108"/>
  <c r="K98" i="108" s="1"/>
  <c r="Q98" i="108"/>
  <c r="R98" i="108"/>
  <c r="S98" i="108"/>
  <c r="T98" i="108"/>
  <c r="J99" i="108"/>
  <c r="K99" i="108" s="1"/>
  <c r="Q99" i="108"/>
  <c r="R99" i="108"/>
  <c r="S99" i="108"/>
  <c r="T99" i="108"/>
  <c r="J100" i="108"/>
  <c r="K100" i="108" s="1"/>
  <c r="Q100" i="108"/>
  <c r="R100" i="108"/>
  <c r="S100" i="108"/>
  <c r="T100" i="108"/>
  <c r="J101" i="108"/>
  <c r="K101" i="108" s="1"/>
  <c r="Q101" i="108"/>
  <c r="R101" i="108"/>
  <c r="S101" i="108"/>
  <c r="T101" i="108"/>
  <c r="J102" i="108"/>
  <c r="K102" i="108" s="1"/>
  <c r="Q102" i="108"/>
  <c r="R102" i="108"/>
  <c r="S102" i="108"/>
  <c r="T102" i="108"/>
  <c r="J103" i="108"/>
  <c r="K103" i="108" s="1"/>
  <c r="Q103" i="108"/>
  <c r="R103" i="108"/>
  <c r="S103" i="108"/>
  <c r="T103" i="108"/>
  <c r="J104" i="108"/>
  <c r="K104" i="108" s="1"/>
  <c r="Q104" i="108"/>
  <c r="R104" i="108"/>
  <c r="S104" i="108"/>
  <c r="T104" i="108"/>
  <c r="J105" i="108"/>
  <c r="K105" i="108" s="1"/>
  <c r="Q105" i="108"/>
  <c r="R105" i="108"/>
  <c r="S105" i="108"/>
  <c r="T105" i="108"/>
  <c r="J106" i="108"/>
  <c r="K106" i="108" s="1"/>
  <c r="Q106" i="108"/>
  <c r="R106" i="108"/>
  <c r="S106" i="108"/>
  <c r="T106" i="108"/>
  <c r="J107" i="108"/>
  <c r="K107" i="108" s="1"/>
  <c r="Q107" i="108"/>
  <c r="R107" i="108"/>
  <c r="S107" i="108"/>
  <c r="T107" i="108"/>
  <c r="J108" i="108"/>
  <c r="K108" i="108" s="1"/>
  <c r="Q108" i="108"/>
  <c r="R108" i="108"/>
  <c r="S108" i="108"/>
  <c r="T108" i="108"/>
  <c r="J109" i="108"/>
  <c r="K109" i="108" s="1"/>
  <c r="Q109" i="108"/>
  <c r="R109" i="108"/>
  <c r="S109" i="108"/>
  <c r="T109" i="108"/>
  <c r="J110" i="108"/>
  <c r="K110" i="108" s="1"/>
  <c r="Q110" i="108"/>
  <c r="R110" i="108"/>
  <c r="S110" i="108"/>
  <c r="T110" i="108"/>
  <c r="J111" i="108"/>
  <c r="K111" i="108" s="1"/>
  <c r="Q111" i="108"/>
  <c r="R111" i="108"/>
  <c r="S111" i="108"/>
  <c r="T111" i="108"/>
  <c r="J112" i="108"/>
  <c r="K112" i="108" s="1"/>
  <c r="Q112" i="108"/>
  <c r="R112" i="108"/>
  <c r="S112" i="108"/>
  <c r="T112" i="108"/>
  <c r="J113" i="108"/>
  <c r="K113" i="108" s="1"/>
  <c r="Q113" i="108"/>
  <c r="R113" i="108"/>
  <c r="S113" i="108"/>
  <c r="T113" i="108"/>
  <c r="J114" i="108"/>
  <c r="K114" i="108" s="1"/>
  <c r="Q114" i="108"/>
  <c r="R114" i="108"/>
  <c r="S114" i="108"/>
  <c r="T114" i="108"/>
  <c r="J115" i="108"/>
  <c r="K115" i="108" s="1"/>
  <c r="Q115" i="108"/>
  <c r="R115" i="108"/>
  <c r="S115" i="108"/>
  <c r="T115" i="108"/>
  <c r="J116" i="108"/>
  <c r="K116" i="108" s="1"/>
  <c r="Q116" i="108"/>
  <c r="R116" i="108"/>
  <c r="S116" i="108"/>
  <c r="T116" i="108"/>
  <c r="J117" i="108"/>
  <c r="K117" i="108" s="1"/>
  <c r="Q117" i="108"/>
  <c r="R117" i="108"/>
  <c r="S117" i="108"/>
  <c r="T117" i="108"/>
  <c r="J118" i="108"/>
  <c r="K118" i="108" s="1"/>
  <c r="Q118" i="108"/>
  <c r="R118" i="108"/>
  <c r="S118" i="108"/>
  <c r="T118" i="108"/>
  <c r="J119" i="108"/>
  <c r="K119" i="108" s="1"/>
  <c r="Q119" i="108"/>
  <c r="R119" i="108"/>
  <c r="S119" i="108"/>
  <c r="T119" i="108"/>
  <c r="J120" i="108"/>
  <c r="K120" i="108" s="1"/>
  <c r="Q120" i="108"/>
  <c r="R120" i="108"/>
  <c r="S120" i="108"/>
  <c r="T120" i="108"/>
  <c r="J121" i="108"/>
  <c r="K121" i="108" s="1"/>
  <c r="Q121" i="108"/>
  <c r="R121" i="108"/>
  <c r="S121" i="108"/>
  <c r="T121" i="108"/>
  <c r="J122" i="108"/>
  <c r="K122" i="108" s="1"/>
  <c r="Q122" i="108"/>
  <c r="R122" i="108"/>
  <c r="S122" i="108"/>
  <c r="T122" i="108"/>
  <c r="J123" i="108"/>
  <c r="K123" i="108" s="1"/>
  <c r="Q123" i="108"/>
  <c r="R123" i="108"/>
  <c r="S123" i="108"/>
  <c r="T123" i="108"/>
  <c r="J124" i="108"/>
  <c r="K124" i="108" s="1"/>
  <c r="Q124" i="108"/>
  <c r="R124" i="108"/>
  <c r="S124" i="108"/>
  <c r="T124" i="108"/>
  <c r="J125" i="108"/>
  <c r="K125" i="108" s="1"/>
  <c r="Q125" i="108"/>
  <c r="R125" i="108"/>
  <c r="S125" i="108"/>
  <c r="T125" i="108"/>
  <c r="J126" i="108"/>
  <c r="K126" i="108" s="1"/>
  <c r="Q126" i="108"/>
  <c r="R126" i="108"/>
  <c r="S126" i="108"/>
  <c r="T126" i="108"/>
  <c r="J127" i="108"/>
  <c r="K127" i="108" s="1"/>
  <c r="Q127" i="108"/>
  <c r="R127" i="108"/>
  <c r="S127" i="108"/>
  <c r="T127" i="108"/>
  <c r="J128" i="108"/>
  <c r="K128" i="108" s="1"/>
  <c r="Q128" i="108"/>
  <c r="R128" i="108"/>
  <c r="S128" i="108"/>
  <c r="T128" i="108"/>
  <c r="J129" i="108"/>
  <c r="K129" i="108" s="1"/>
  <c r="Q129" i="108"/>
  <c r="R129" i="108"/>
  <c r="S129" i="108"/>
  <c r="T129" i="108"/>
  <c r="J130" i="108"/>
  <c r="K130" i="108" s="1"/>
  <c r="Q130" i="108"/>
  <c r="R130" i="108"/>
  <c r="S130" i="108"/>
  <c r="T130" i="108"/>
  <c r="J131" i="108"/>
  <c r="K131" i="108" s="1"/>
  <c r="Q131" i="108"/>
  <c r="R131" i="108"/>
  <c r="S131" i="108"/>
  <c r="T131" i="108"/>
  <c r="J132" i="108"/>
  <c r="K132" i="108" s="1"/>
  <c r="Q132" i="108"/>
  <c r="R132" i="108"/>
  <c r="S132" i="108"/>
  <c r="T132" i="108"/>
  <c r="J133" i="108"/>
  <c r="K133" i="108" s="1"/>
  <c r="Q133" i="108"/>
  <c r="R133" i="108"/>
  <c r="S133" i="108"/>
  <c r="T133" i="108"/>
  <c r="J134" i="108"/>
  <c r="K134" i="108" s="1"/>
  <c r="Q134" i="108"/>
  <c r="R134" i="108"/>
  <c r="S134" i="108"/>
  <c r="T134" i="108"/>
  <c r="J135" i="108"/>
  <c r="K135" i="108" s="1"/>
  <c r="Q135" i="108"/>
  <c r="R135" i="108"/>
  <c r="S135" i="108"/>
  <c r="T135" i="108"/>
  <c r="J136" i="108"/>
  <c r="K136" i="108" s="1"/>
  <c r="Q136" i="108"/>
  <c r="R136" i="108"/>
  <c r="S136" i="108"/>
  <c r="T136" i="108"/>
  <c r="J137" i="108"/>
  <c r="K137" i="108" s="1"/>
  <c r="Q137" i="108"/>
  <c r="R137" i="108"/>
  <c r="S137" i="108"/>
  <c r="T137" i="108"/>
  <c r="J138" i="108"/>
  <c r="K138" i="108" s="1"/>
  <c r="Q138" i="108"/>
  <c r="R138" i="108"/>
  <c r="S138" i="108"/>
  <c r="T138" i="108"/>
  <c r="J139" i="108"/>
  <c r="K139" i="108" s="1"/>
  <c r="Q139" i="108"/>
  <c r="R139" i="108"/>
  <c r="S139" i="108"/>
  <c r="T139" i="108"/>
  <c r="J140" i="108"/>
  <c r="K140" i="108" s="1"/>
  <c r="Q140" i="108"/>
  <c r="R140" i="108"/>
  <c r="S140" i="108"/>
  <c r="T140" i="108"/>
  <c r="J141" i="108"/>
  <c r="K141" i="108" s="1"/>
  <c r="Q141" i="108"/>
  <c r="R141" i="108"/>
  <c r="S141" i="108"/>
  <c r="T141" i="108"/>
  <c r="J142" i="108"/>
  <c r="K142" i="108" s="1"/>
  <c r="Q142" i="108"/>
  <c r="R142" i="108"/>
  <c r="S142" i="108"/>
  <c r="T142" i="108"/>
  <c r="J143" i="108"/>
  <c r="K143" i="108" s="1"/>
  <c r="Q143" i="108"/>
  <c r="R143" i="108"/>
  <c r="S143" i="108"/>
  <c r="T143" i="108"/>
  <c r="J144" i="108"/>
  <c r="K144" i="108" s="1"/>
  <c r="Q144" i="108"/>
  <c r="R144" i="108"/>
  <c r="S144" i="108"/>
  <c r="T144" i="108"/>
  <c r="J145" i="108"/>
  <c r="K145" i="108" s="1"/>
  <c r="Q145" i="108"/>
  <c r="R145" i="108"/>
  <c r="S145" i="108"/>
  <c r="T145" i="108"/>
  <c r="J146" i="108"/>
  <c r="K146" i="108" s="1"/>
  <c r="Q146" i="108"/>
  <c r="R146" i="108"/>
  <c r="S146" i="108"/>
  <c r="T146" i="108"/>
  <c r="J147" i="108"/>
  <c r="K147" i="108" s="1"/>
  <c r="Q147" i="108"/>
  <c r="R147" i="108"/>
  <c r="S147" i="108"/>
  <c r="T147" i="108"/>
  <c r="J148" i="108"/>
  <c r="K148" i="108" s="1"/>
  <c r="Q148" i="108"/>
  <c r="R148" i="108"/>
  <c r="S148" i="108"/>
  <c r="T148" i="108"/>
  <c r="J149" i="108"/>
  <c r="K149" i="108" s="1"/>
  <c r="Q149" i="108"/>
  <c r="R149" i="108"/>
  <c r="S149" i="108"/>
  <c r="T149" i="108"/>
  <c r="J150" i="108"/>
  <c r="K150" i="108" s="1"/>
  <c r="Q150" i="108"/>
  <c r="R150" i="108"/>
  <c r="S150" i="108"/>
  <c r="T150" i="108"/>
  <c r="J151" i="108"/>
  <c r="K151" i="108" s="1"/>
  <c r="Q151" i="108"/>
  <c r="R151" i="108"/>
  <c r="S151" i="108"/>
  <c r="T151" i="108"/>
  <c r="J152" i="108"/>
  <c r="K152" i="108" s="1"/>
  <c r="Q152" i="108"/>
  <c r="R152" i="108"/>
  <c r="S152" i="108"/>
  <c r="T152" i="108"/>
  <c r="J153" i="108"/>
  <c r="K153" i="108" s="1"/>
  <c r="Q153" i="108"/>
  <c r="R153" i="108"/>
  <c r="S153" i="108"/>
  <c r="T153" i="108"/>
  <c r="J154" i="108"/>
  <c r="K154" i="108" s="1"/>
  <c r="Q154" i="108"/>
  <c r="R154" i="108"/>
  <c r="S154" i="108"/>
  <c r="T154" i="108"/>
  <c r="J155" i="108"/>
  <c r="K155" i="108" s="1"/>
  <c r="Q155" i="108"/>
  <c r="R155" i="108"/>
  <c r="S155" i="108"/>
  <c r="T155" i="108"/>
  <c r="J156" i="108"/>
  <c r="K156" i="108" s="1"/>
  <c r="Q156" i="108"/>
  <c r="R156" i="108"/>
  <c r="S156" i="108"/>
  <c r="T156" i="108"/>
  <c r="J157" i="108"/>
  <c r="K157" i="108" s="1"/>
  <c r="Q157" i="108"/>
  <c r="R157" i="108"/>
  <c r="S157" i="108"/>
  <c r="T157" i="108"/>
  <c r="J158" i="108"/>
  <c r="K158" i="108" s="1"/>
  <c r="Q158" i="108"/>
  <c r="R158" i="108"/>
  <c r="S158" i="108"/>
  <c r="T158" i="108"/>
  <c r="J159" i="108"/>
  <c r="K159" i="108" s="1"/>
  <c r="Q159" i="108"/>
  <c r="R159" i="108"/>
  <c r="S159" i="108"/>
  <c r="T159" i="108"/>
  <c r="J160" i="108"/>
  <c r="K160" i="108" s="1"/>
  <c r="Q160" i="108"/>
  <c r="R160" i="108"/>
  <c r="S160" i="108"/>
  <c r="T160" i="108"/>
  <c r="J161" i="108"/>
  <c r="K161" i="108" s="1"/>
  <c r="Q161" i="108"/>
  <c r="R161" i="108"/>
  <c r="S161" i="108"/>
  <c r="T161" i="108"/>
  <c r="J162" i="108"/>
  <c r="K162" i="108" s="1"/>
  <c r="Q162" i="108"/>
  <c r="R162" i="108"/>
  <c r="S162" i="108"/>
  <c r="T162" i="108"/>
  <c r="J163" i="108"/>
  <c r="K163" i="108" s="1"/>
  <c r="Q163" i="108"/>
  <c r="R163" i="108"/>
  <c r="S163" i="108"/>
  <c r="T163" i="108"/>
  <c r="J164" i="108"/>
  <c r="K164" i="108" s="1"/>
  <c r="Q164" i="108"/>
  <c r="R164" i="108"/>
  <c r="S164" i="108"/>
  <c r="T164" i="108"/>
  <c r="J165" i="108"/>
  <c r="K165" i="108" s="1"/>
  <c r="Q165" i="108"/>
  <c r="R165" i="108"/>
  <c r="S165" i="108"/>
  <c r="T165" i="108"/>
  <c r="J166" i="108"/>
  <c r="K166" i="108" s="1"/>
  <c r="Q166" i="108"/>
  <c r="R166" i="108"/>
  <c r="S166" i="108"/>
  <c r="T166" i="108"/>
  <c r="J167" i="108"/>
  <c r="K167" i="108" s="1"/>
  <c r="Q167" i="108"/>
  <c r="R167" i="108"/>
  <c r="S167" i="108"/>
  <c r="T167" i="108"/>
  <c r="J168" i="108"/>
  <c r="K168" i="108" s="1"/>
  <c r="Q168" i="108"/>
  <c r="R168" i="108"/>
  <c r="S168" i="108"/>
  <c r="T168" i="108"/>
  <c r="J169" i="108"/>
  <c r="K169" i="108" s="1"/>
  <c r="Q169" i="108"/>
  <c r="R169" i="108"/>
  <c r="S169" i="108"/>
  <c r="T169" i="108"/>
  <c r="J170" i="108"/>
  <c r="K170" i="108" s="1"/>
  <c r="Q170" i="108"/>
  <c r="R170" i="108"/>
  <c r="S170" i="108"/>
  <c r="T170" i="108"/>
  <c r="J171" i="108"/>
  <c r="K171" i="108" s="1"/>
  <c r="Q171" i="108"/>
  <c r="R171" i="108"/>
  <c r="S171" i="108"/>
  <c r="T171" i="108"/>
  <c r="J172" i="108"/>
  <c r="K172" i="108" s="1"/>
  <c r="Q172" i="108"/>
  <c r="R172" i="108"/>
  <c r="S172" i="108"/>
  <c r="T172" i="108"/>
  <c r="J173" i="108"/>
  <c r="K173" i="108" s="1"/>
  <c r="Q173" i="108"/>
  <c r="R173" i="108"/>
  <c r="S173" i="108"/>
  <c r="T173" i="108"/>
  <c r="J174" i="108"/>
  <c r="K174" i="108" s="1"/>
  <c r="Q174" i="108"/>
  <c r="R174" i="108"/>
  <c r="S174" i="108"/>
  <c r="T174" i="108"/>
  <c r="J175" i="108"/>
  <c r="K175" i="108" s="1"/>
  <c r="Q175" i="108"/>
  <c r="R175" i="108"/>
  <c r="S175" i="108"/>
  <c r="T175" i="108"/>
  <c r="J176" i="108"/>
  <c r="K176" i="108" s="1"/>
  <c r="Q176" i="108"/>
  <c r="R176" i="108"/>
  <c r="S176" i="108"/>
  <c r="T176" i="108"/>
  <c r="J177" i="108"/>
  <c r="K177" i="108" s="1"/>
  <c r="Q177" i="108"/>
  <c r="R177" i="108"/>
  <c r="S177" i="108"/>
  <c r="T177" i="108"/>
  <c r="J178" i="108"/>
  <c r="K178" i="108" s="1"/>
  <c r="Q178" i="108"/>
  <c r="R178" i="108"/>
  <c r="S178" i="108"/>
  <c r="T178" i="108"/>
  <c r="J179" i="108"/>
  <c r="K179" i="108" s="1"/>
  <c r="Q179" i="108"/>
  <c r="R179" i="108"/>
  <c r="S179" i="108"/>
  <c r="T179" i="108"/>
  <c r="J180" i="108"/>
  <c r="K180" i="108" s="1"/>
  <c r="Q180" i="108"/>
  <c r="R180" i="108"/>
  <c r="S180" i="108"/>
  <c r="T180" i="108"/>
  <c r="J181" i="108"/>
  <c r="K181" i="108" s="1"/>
  <c r="Q181" i="108"/>
  <c r="R181" i="108"/>
  <c r="S181" i="108"/>
  <c r="T181" i="108"/>
  <c r="J182" i="108"/>
  <c r="K182" i="108" s="1"/>
  <c r="Q182" i="108"/>
  <c r="R182" i="108"/>
  <c r="S182" i="108"/>
  <c r="T182" i="108"/>
  <c r="J183" i="108"/>
  <c r="K183" i="108" s="1"/>
  <c r="Q183" i="108"/>
  <c r="R183" i="108"/>
  <c r="S183" i="108"/>
  <c r="T183" i="108"/>
  <c r="J184" i="108"/>
  <c r="K184" i="108" s="1"/>
  <c r="Q184" i="108"/>
  <c r="R184" i="108"/>
  <c r="S184" i="108"/>
  <c r="T184" i="108"/>
  <c r="J185" i="108"/>
  <c r="K185" i="108" s="1"/>
  <c r="Q185" i="108"/>
  <c r="R185" i="108"/>
  <c r="S185" i="108"/>
  <c r="T185" i="108"/>
  <c r="J186" i="108"/>
  <c r="K186" i="108" s="1"/>
  <c r="Q186" i="108"/>
  <c r="R186" i="108"/>
  <c r="S186" i="108"/>
  <c r="T186" i="108"/>
  <c r="J187" i="108"/>
  <c r="K187" i="108" s="1"/>
  <c r="Q187" i="108"/>
  <c r="R187" i="108"/>
  <c r="S187" i="108"/>
  <c r="T187" i="108"/>
  <c r="J188" i="108"/>
  <c r="K188" i="108" s="1"/>
  <c r="Q188" i="108"/>
  <c r="R188" i="108"/>
  <c r="S188" i="108"/>
  <c r="T188" i="108"/>
  <c r="J189" i="108"/>
  <c r="K189" i="108" s="1"/>
  <c r="Q189" i="108"/>
  <c r="R189" i="108"/>
  <c r="S189" i="108"/>
  <c r="T189" i="108"/>
  <c r="J190" i="108"/>
  <c r="K190" i="108" s="1"/>
  <c r="Q190" i="108"/>
  <c r="R190" i="108"/>
  <c r="S190" i="108"/>
  <c r="T190" i="108"/>
  <c r="J191" i="108"/>
  <c r="K191" i="108" s="1"/>
  <c r="Q191" i="108"/>
  <c r="R191" i="108"/>
  <c r="S191" i="108"/>
  <c r="T191" i="108"/>
  <c r="J192" i="108"/>
  <c r="K192" i="108" s="1"/>
  <c r="Q192" i="108"/>
  <c r="R192" i="108"/>
  <c r="S192" i="108"/>
  <c r="T192" i="108"/>
  <c r="J193" i="108"/>
  <c r="K193" i="108" s="1"/>
  <c r="Q193" i="108"/>
  <c r="R193" i="108"/>
  <c r="S193" i="108"/>
  <c r="T193" i="108"/>
  <c r="J194" i="108"/>
  <c r="K194" i="108" s="1"/>
  <c r="Q194" i="108"/>
  <c r="R194" i="108"/>
  <c r="S194" i="108"/>
  <c r="T194" i="108"/>
  <c r="J195" i="108"/>
  <c r="K195" i="108" s="1"/>
  <c r="Q195" i="108"/>
  <c r="R195" i="108"/>
  <c r="S195" i="108"/>
  <c r="T195" i="108"/>
  <c r="J196" i="108"/>
  <c r="K196" i="108" s="1"/>
  <c r="Q196" i="108"/>
  <c r="R196" i="108"/>
  <c r="S196" i="108"/>
  <c r="T196" i="108"/>
  <c r="J197" i="108"/>
  <c r="K197" i="108" s="1"/>
  <c r="Q197" i="108"/>
  <c r="R197" i="108"/>
  <c r="S197" i="108"/>
  <c r="T197" i="108"/>
  <c r="J198" i="108"/>
  <c r="K198" i="108" s="1"/>
  <c r="Q198" i="108"/>
  <c r="R198" i="108"/>
  <c r="S198" i="108"/>
  <c r="T198" i="108"/>
  <c r="J199" i="108"/>
  <c r="K199" i="108" s="1"/>
  <c r="Q199" i="108"/>
  <c r="R199" i="108"/>
  <c r="S199" i="108"/>
  <c r="T199" i="108"/>
  <c r="J200" i="108"/>
  <c r="K200" i="108"/>
  <c r="Q200" i="108"/>
  <c r="R200" i="108"/>
  <c r="S200" i="108"/>
  <c r="T200" i="108"/>
  <c r="J201" i="108"/>
  <c r="K201" i="108" s="1"/>
  <c r="Q201" i="108"/>
  <c r="R201" i="108"/>
  <c r="S201" i="108"/>
  <c r="T201" i="108"/>
  <c r="J202" i="108"/>
  <c r="K202" i="108" s="1"/>
  <c r="Q202" i="108"/>
  <c r="R202" i="108"/>
  <c r="S202" i="108"/>
  <c r="T202" i="108"/>
  <c r="J203" i="108"/>
  <c r="K203" i="108" s="1"/>
  <c r="Q203" i="108"/>
  <c r="R203" i="108"/>
  <c r="S203" i="108"/>
  <c r="T203" i="108"/>
  <c r="J64" i="3"/>
  <c r="K64" i="3" s="1"/>
  <c r="Q64" i="3"/>
  <c r="R64" i="3"/>
  <c r="S64" i="3"/>
  <c r="T64" i="3"/>
  <c r="J65" i="3"/>
  <c r="K65" i="3" s="1"/>
  <c r="Q65" i="3"/>
  <c r="R65" i="3"/>
  <c r="S65" i="3"/>
  <c r="T65" i="3"/>
  <c r="J66" i="3"/>
  <c r="K66" i="3" s="1"/>
  <c r="Q66" i="3"/>
  <c r="R66" i="3"/>
  <c r="S66" i="3"/>
  <c r="T66" i="3"/>
  <c r="J67" i="3"/>
  <c r="K67" i="3" s="1"/>
  <c r="Q67" i="3"/>
  <c r="R67" i="3"/>
  <c r="S67" i="3"/>
  <c r="T67" i="3"/>
  <c r="J68" i="3"/>
  <c r="K68" i="3" s="1"/>
  <c r="Q68" i="3"/>
  <c r="R68" i="3"/>
  <c r="S68" i="3"/>
  <c r="T68" i="3"/>
  <c r="J69" i="3"/>
  <c r="K69" i="3" s="1"/>
  <c r="Q69" i="3"/>
  <c r="R69" i="3"/>
  <c r="S69" i="3"/>
  <c r="T69" i="3"/>
  <c r="J70" i="3"/>
  <c r="K70" i="3" s="1"/>
  <c r="Q70" i="3"/>
  <c r="R70" i="3"/>
  <c r="S70" i="3"/>
  <c r="T70" i="3"/>
  <c r="J71" i="3"/>
  <c r="K71" i="3" s="1"/>
  <c r="Q71" i="3"/>
  <c r="R71" i="3"/>
  <c r="S71" i="3"/>
  <c r="T71" i="3"/>
  <c r="J72" i="3"/>
  <c r="K72" i="3" s="1"/>
  <c r="Q72" i="3"/>
  <c r="R72" i="3"/>
  <c r="S72" i="3"/>
  <c r="T72" i="3"/>
  <c r="J73" i="3"/>
  <c r="K73" i="3" s="1"/>
  <c r="Q73" i="3"/>
  <c r="R73" i="3"/>
  <c r="S73" i="3"/>
  <c r="T73" i="3"/>
  <c r="J74" i="3"/>
  <c r="K74" i="3" s="1"/>
  <c r="Q74" i="3"/>
  <c r="R74" i="3"/>
  <c r="S74" i="3"/>
  <c r="T74" i="3"/>
  <c r="J75" i="3"/>
  <c r="K75" i="3" s="1"/>
  <c r="Q75" i="3"/>
  <c r="R75" i="3"/>
  <c r="S75" i="3"/>
  <c r="T75" i="3"/>
  <c r="J76" i="3"/>
  <c r="K76" i="3" s="1"/>
  <c r="Q76" i="3"/>
  <c r="R76" i="3"/>
  <c r="S76" i="3"/>
  <c r="T76" i="3"/>
  <c r="J77" i="3"/>
  <c r="K77" i="3" s="1"/>
  <c r="Q77" i="3"/>
  <c r="R77" i="3"/>
  <c r="S77" i="3"/>
  <c r="T77" i="3"/>
  <c r="J78" i="3"/>
  <c r="K78" i="3" s="1"/>
  <c r="Q78" i="3"/>
  <c r="R78" i="3"/>
  <c r="S78" i="3"/>
  <c r="T78" i="3"/>
  <c r="J79" i="3"/>
  <c r="K79" i="3" s="1"/>
  <c r="Q79" i="3"/>
  <c r="R79" i="3"/>
  <c r="S79" i="3"/>
  <c r="T79" i="3"/>
  <c r="J80" i="3"/>
  <c r="K80" i="3" s="1"/>
  <c r="Q80" i="3"/>
  <c r="R80" i="3"/>
  <c r="S80" i="3"/>
  <c r="T80" i="3"/>
  <c r="J81" i="3"/>
  <c r="K81" i="3" s="1"/>
  <c r="Q81" i="3"/>
  <c r="R81" i="3"/>
  <c r="S81" i="3"/>
  <c r="T81" i="3"/>
  <c r="J82" i="3"/>
  <c r="K82" i="3" s="1"/>
  <c r="Q82" i="3"/>
  <c r="R82" i="3"/>
  <c r="S82" i="3"/>
  <c r="T82" i="3"/>
  <c r="J83" i="3"/>
  <c r="K83" i="3" s="1"/>
  <c r="Q83" i="3"/>
  <c r="R83" i="3"/>
  <c r="S83" i="3"/>
  <c r="T83" i="3"/>
  <c r="J84" i="3"/>
  <c r="K84" i="3" s="1"/>
  <c r="Q84" i="3"/>
  <c r="R84" i="3"/>
  <c r="S84" i="3"/>
  <c r="T84" i="3"/>
  <c r="J85" i="3"/>
  <c r="K85" i="3" s="1"/>
  <c r="Q85" i="3"/>
  <c r="R85" i="3"/>
  <c r="S85" i="3"/>
  <c r="T85" i="3"/>
  <c r="J86" i="3"/>
  <c r="K86" i="3" s="1"/>
  <c r="Q86" i="3"/>
  <c r="R86" i="3"/>
  <c r="S86" i="3"/>
  <c r="T86" i="3"/>
  <c r="J87" i="3"/>
  <c r="K87" i="3" s="1"/>
  <c r="Q87" i="3"/>
  <c r="R87" i="3"/>
  <c r="S87" i="3"/>
  <c r="T87" i="3"/>
  <c r="J88" i="3"/>
  <c r="K88" i="3" s="1"/>
  <c r="Q88" i="3"/>
  <c r="R88" i="3"/>
  <c r="S88" i="3"/>
  <c r="T88" i="3"/>
  <c r="J89" i="3"/>
  <c r="K89" i="3" s="1"/>
  <c r="Q89" i="3"/>
  <c r="R89" i="3"/>
  <c r="S89" i="3"/>
  <c r="T89" i="3"/>
  <c r="J90" i="3"/>
  <c r="K90" i="3" s="1"/>
  <c r="Q90" i="3"/>
  <c r="R90" i="3"/>
  <c r="S90" i="3"/>
  <c r="T90" i="3"/>
  <c r="J91" i="3"/>
  <c r="K91" i="3" s="1"/>
  <c r="Q91" i="3"/>
  <c r="R91" i="3"/>
  <c r="S91" i="3"/>
  <c r="T91" i="3"/>
  <c r="J92" i="3"/>
  <c r="K92" i="3" s="1"/>
  <c r="Q92" i="3"/>
  <c r="R92" i="3"/>
  <c r="S92" i="3"/>
  <c r="T92" i="3"/>
  <c r="J93" i="3"/>
  <c r="K93" i="3" s="1"/>
  <c r="Q93" i="3"/>
  <c r="R93" i="3"/>
  <c r="S93" i="3"/>
  <c r="T93" i="3"/>
  <c r="J94" i="3"/>
  <c r="K94" i="3" s="1"/>
  <c r="Q94" i="3"/>
  <c r="R94" i="3"/>
  <c r="S94" i="3"/>
  <c r="T94" i="3"/>
  <c r="J95" i="3"/>
  <c r="K95" i="3" s="1"/>
  <c r="Q95" i="3"/>
  <c r="R95" i="3"/>
  <c r="S95" i="3"/>
  <c r="T95" i="3"/>
  <c r="J96" i="3"/>
  <c r="K96" i="3" s="1"/>
  <c r="Q96" i="3"/>
  <c r="R96" i="3"/>
  <c r="S96" i="3"/>
  <c r="T96" i="3"/>
  <c r="J97" i="3"/>
  <c r="K97" i="3" s="1"/>
  <c r="Q97" i="3"/>
  <c r="R97" i="3"/>
  <c r="S97" i="3"/>
  <c r="T97" i="3"/>
  <c r="J98" i="3"/>
  <c r="K98" i="3" s="1"/>
  <c r="Q98" i="3"/>
  <c r="R98" i="3"/>
  <c r="S98" i="3"/>
  <c r="T98" i="3"/>
  <c r="J99" i="3"/>
  <c r="K99" i="3" s="1"/>
  <c r="Q99" i="3"/>
  <c r="R99" i="3"/>
  <c r="S99" i="3"/>
  <c r="T99" i="3"/>
  <c r="J100" i="3"/>
  <c r="K100" i="3" s="1"/>
  <c r="Q100" i="3"/>
  <c r="R100" i="3"/>
  <c r="S100" i="3"/>
  <c r="T100" i="3"/>
  <c r="J101" i="3"/>
  <c r="K101" i="3" s="1"/>
  <c r="Q101" i="3"/>
  <c r="R101" i="3"/>
  <c r="S101" i="3"/>
  <c r="T101" i="3"/>
  <c r="J102" i="3"/>
  <c r="K102" i="3" s="1"/>
  <c r="Q102" i="3"/>
  <c r="R102" i="3"/>
  <c r="S102" i="3"/>
  <c r="T102" i="3"/>
  <c r="J103" i="3"/>
  <c r="K103" i="3" s="1"/>
  <c r="Q103" i="3"/>
  <c r="R103" i="3"/>
  <c r="S103" i="3"/>
  <c r="T103" i="3"/>
  <c r="J104" i="3"/>
  <c r="K104" i="3" s="1"/>
  <c r="Q104" i="3"/>
  <c r="R104" i="3"/>
  <c r="S104" i="3"/>
  <c r="T104" i="3"/>
  <c r="J105" i="3"/>
  <c r="K105" i="3" s="1"/>
  <c r="Q105" i="3"/>
  <c r="R105" i="3"/>
  <c r="S105" i="3"/>
  <c r="T105" i="3"/>
  <c r="J106" i="3"/>
  <c r="K106" i="3" s="1"/>
  <c r="Q106" i="3"/>
  <c r="R106" i="3"/>
  <c r="S106" i="3"/>
  <c r="T106" i="3"/>
  <c r="J107" i="3"/>
  <c r="K107" i="3" s="1"/>
  <c r="Q107" i="3"/>
  <c r="R107" i="3"/>
  <c r="S107" i="3"/>
  <c r="T107" i="3"/>
  <c r="J108" i="3"/>
  <c r="K108" i="3" s="1"/>
  <c r="Q108" i="3"/>
  <c r="R108" i="3"/>
  <c r="S108" i="3"/>
  <c r="T108" i="3"/>
  <c r="J109" i="3"/>
  <c r="K109" i="3" s="1"/>
  <c r="Q109" i="3"/>
  <c r="R109" i="3"/>
  <c r="S109" i="3"/>
  <c r="T109" i="3"/>
  <c r="J110" i="3"/>
  <c r="K110" i="3" s="1"/>
  <c r="Q110" i="3"/>
  <c r="R110" i="3"/>
  <c r="S110" i="3"/>
  <c r="T110" i="3"/>
  <c r="J111" i="3"/>
  <c r="K111" i="3" s="1"/>
  <c r="Q111" i="3"/>
  <c r="R111" i="3"/>
  <c r="S111" i="3"/>
  <c r="T111" i="3"/>
  <c r="J112" i="3"/>
  <c r="K112" i="3" s="1"/>
  <c r="Q112" i="3"/>
  <c r="R112" i="3"/>
  <c r="S112" i="3"/>
  <c r="T112" i="3"/>
  <c r="J113" i="3"/>
  <c r="K113" i="3" s="1"/>
  <c r="Q113" i="3"/>
  <c r="R113" i="3"/>
  <c r="S113" i="3"/>
  <c r="T113" i="3"/>
  <c r="J114" i="3"/>
  <c r="K114" i="3" s="1"/>
  <c r="Q114" i="3"/>
  <c r="R114" i="3"/>
  <c r="S114" i="3"/>
  <c r="T114" i="3"/>
  <c r="J115" i="3"/>
  <c r="K115" i="3" s="1"/>
  <c r="Q115" i="3"/>
  <c r="R115" i="3"/>
  <c r="S115" i="3"/>
  <c r="T115" i="3"/>
  <c r="J116" i="3"/>
  <c r="K116" i="3" s="1"/>
  <c r="Q116" i="3"/>
  <c r="R116" i="3"/>
  <c r="S116" i="3"/>
  <c r="T116" i="3"/>
  <c r="J117" i="3"/>
  <c r="K117" i="3" s="1"/>
  <c r="Q117" i="3"/>
  <c r="R117" i="3"/>
  <c r="S117" i="3"/>
  <c r="T117" i="3"/>
  <c r="J118" i="3"/>
  <c r="K118" i="3" s="1"/>
  <c r="Q118" i="3"/>
  <c r="R118" i="3"/>
  <c r="S118" i="3"/>
  <c r="T118" i="3"/>
  <c r="J119" i="3"/>
  <c r="K119" i="3" s="1"/>
  <c r="Q119" i="3"/>
  <c r="R119" i="3"/>
  <c r="S119" i="3"/>
  <c r="T119" i="3"/>
  <c r="J120" i="3"/>
  <c r="K120" i="3" s="1"/>
  <c r="Q120" i="3"/>
  <c r="R120" i="3"/>
  <c r="S120" i="3"/>
  <c r="T120" i="3"/>
  <c r="J121" i="3"/>
  <c r="K121" i="3" s="1"/>
  <c r="Q121" i="3"/>
  <c r="R121" i="3"/>
  <c r="S121" i="3"/>
  <c r="T121" i="3"/>
  <c r="J122" i="3"/>
  <c r="K122" i="3" s="1"/>
  <c r="Q122" i="3"/>
  <c r="R122" i="3"/>
  <c r="S122" i="3"/>
  <c r="T122" i="3"/>
  <c r="J123" i="3"/>
  <c r="K123" i="3" s="1"/>
  <c r="Q123" i="3"/>
  <c r="R123" i="3"/>
  <c r="S123" i="3"/>
  <c r="T123" i="3"/>
  <c r="J124" i="3"/>
  <c r="K124" i="3" s="1"/>
  <c r="Q124" i="3"/>
  <c r="R124" i="3"/>
  <c r="S124" i="3"/>
  <c r="T124" i="3"/>
  <c r="J125" i="3"/>
  <c r="K125" i="3" s="1"/>
  <c r="Q125" i="3"/>
  <c r="R125" i="3"/>
  <c r="S125" i="3"/>
  <c r="T125" i="3"/>
  <c r="J126" i="3"/>
  <c r="K126" i="3" s="1"/>
  <c r="Q126" i="3"/>
  <c r="R126" i="3"/>
  <c r="S126" i="3"/>
  <c r="T126" i="3"/>
  <c r="J127" i="3"/>
  <c r="K127" i="3" s="1"/>
  <c r="Q127" i="3"/>
  <c r="R127" i="3"/>
  <c r="S127" i="3"/>
  <c r="T127" i="3"/>
  <c r="J128" i="3"/>
  <c r="K128" i="3" s="1"/>
  <c r="Q128" i="3"/>
  <c r="R128" i="3"/>
  <c r="S128" i="3"/>
  <c r="T128" i="3"/>
  <c r="J129" i="3"/>
  <c r="K129" i="3" s="1"/>
  <c r="Q129" i="3"/>
  <c r="R129" i="3"/>
  <c r="S129" i="3"/>
  <c r="T129" i="3"/>
  <c r="J130" i="3"/>
  <c r="K130" i="3" s="1"/>
  <c r="Q130" i="3"/>
  <c r="R130" i="3"/>
  <c r="S130" i="3"/>
  <c r="T130" i="3"/>
  <c r="J131" i="3"/>
  <c r="K131" i="3" s="1"/>
  <c r="Q131" i="3"/>
  <c r="R131" i="3"/>
  <c r="S131" i="3"/>
  <c r="T131" i="3"/>
  <c r="J132" i="3"/>
  <c r="K132" i="3" s="1"/>
  <c r="Q132" i="3"/>
  <c r="R132" i="3"/>
  <c r="S132" i="3"/>
  <c r="T132" i="3"/>
  <c r="J133" i="3"/>
  <c r="K133" i="3" s="1"/>
  <c r="Q133" i="3"/>
  <c r="R133" i="3"/>
  <c r="S133" i="3"/>
  <c r="T133" i="3"/>
  <c r="J134" i="3"/>
  <c r="K134" i="3" s="1"/>
  <c r="Q134" i="3"/>
  <c r="R134" i="3"/>
  <c r="S134" i="3"/>
  <c r="T134" i="3"/>
  <c r="J135" i="3"/>
  <c r="K135" i="3" s="1"/>
  <c r="Q135" i="3"/>
  <c r="R135" i="3"/>
  <c r="S135" i="3"/>
  <c r="T135" i="3"/>
  <c r="J136" i="3"/>
  <c r="K136" i="3" s="1"/>
  <c r="Q136" i="3"/>
  <c r="R136" i="3"/>
  <c r="S136" i="3"/>
  <c r="T136" i="3"/>
  <c r="J137" i="3"/>
  <c r="K137" i="3" s="1"/>
  <c r="Q137" i="3"/>
  <c r="R137" i="3"/>
  <c r="S137" i="3"/>
  <c r="T137" i="3"/>
  <c r="J138" i="3"/>
  <c r="K138" i="3" s="1"/>
  <c r="Q138" i="3"/>
  <c r="R138" i="3"/>
  <c r="S138" i="3"/>
  <c r="T138" i="3"/>
  <c r="J139" i="3"/>
  <c r="K139" i="3" s="1"/>
  <c r="Q139" i="3"/>
  <c r="R139" i="3"/>
  <c r="S139" i="3"/>
  <c r="T139" i="3"/>
  <c r="J140" i="3"/>
  <c r="K140" i="3" s="1"/>
  <c r="Q140" i="3"/>
  <c r="R140" i="3"/>
  <c r="S140" i="3"/>
  <c r="T140" i="3"/>
  <c r="J141" i="3"/>
  <c r="K141" i="3" s="1"/>
  <c r="Q141" i="3"/>
  <c r="R141" i="3"/>
  <c r="S141" i="3"/>
  <c r="T141" i="3"/>
  <c r="J142" i="3"/>
  <c r="K142" i="3" s="1"/>
  <c r="Q142" i="3"/>
  <c r="R142" i="3"/>
  <c r="S142" i="3"/>
  <c r="T142" i="3"/>
  <c r="J143" i="3"/>
  <c r="K143" i="3" s="1"/>
  <c r="Q143" i="3"/>
  <c r="R143" i="3"/>
  <c r="S143" i="3"/>
  <c r="T143" i="3"/>
  <c r="J144" i="3"/>
  <c r="K144" i="3" s="1"/>
  <c r="Q144" i="3"/>
  <c r="R144" i="3"/>
  <c r="S144" i="3"/>
  <c r="T144" i="3"/>
  <c r="J145" i="3"/>
  <c r="K145" i="3" s="1"/>
  <c r="Q145" i="3"/>
  <c r="R145" i="3"/>
  <c r="S145" i="3"/>
  <c r="T145" i="3"/>
  <c r="J146" i="3"/>
  <c r="K146" i="3" s="1"/>
  <c r="Q146" i="3"/>
  <c r="R146" i="3"/>
  <c r="S146" i="3"/>
  <c r="T146" i="3"/>
  <c r="J147" i="3"/>
  <c r="K147" i="3" s="1"/>
  <c r="Q147" i="3"/>
  <c r="R147" i="3"/>
  <c r="S147" i="3"/>
  <c r="T147" i="3"/>
  <c r="J148" i="3"/>
  <c r="K148" i="3" s="1"/>
  <c r="Q148" i="3"/>
  <c r="R148" i="3"/>
  <c r="S148" i="3"/>
  <c r="T148" i="3"/>
  <c r="J149" i="3"/>
  <c r="K149" i="3" s="1"/>
  <c r="Q149" i="3"/>
  <c r="R149" i="3"/>
  <c r="S149" i="3"/>
  <c r="T149" i="3"/>
  <c r="J150" i="3"/>
  <c r="K150" i="3" s="1"/>
  <c r="Q150" i="3"/>
  <c r="R150" i="3"/>
  <c r="S150" i="3"/>
  <c r="T150" i="3"/>
  <c r="J151" i="3"/>
  <c r="K151" i="3" s="1"/>
  <c r="Q151" i="3"/>
  <c r="R151" i="3"/>
  <c r="S151" i="3"/>
  <c r="T151" i="3"/>
  <c r="J152" i="3"/>
  <c r="K152" i="3" s="1"/>
  <c r="Q152" i="3"/>
  <c r="R152" i="3"/>
  <c r="S152" i="3"/>
  <c r="T152" i="3"/>
  <c r="J153" i="3"/>
  <c r="K153" i="3" s="1"/>
  <c r="Q153" i="3"/>
  <c r="R153" i="3"/>
  <c r="S153" i="3"/>
  <c r="T153" i="3"/>
  <c r="J154" i="3"/>
  <c r="K154" i="3" s="1"/>
  <c r="Q154" i="3"/>
  <c r="R154" i="3"/>
  <c r="S154" i="3"/>
  <c r="T154" i="3"/>
  <c r="J155" i="3"/>
  <c r="K155" i="3" s="1"/>
  <c r="Q155" i="3"/>
  <c r="R155" i="3"/>
  <c r="S155" i="3"/>
  <c r="T155" i="3"/>
  <c r="J156" i="3"/>
  <c r="K156" i="3" s="1"/>
  <c r="Q156" i="3"/>
  <c r="R156" i="3"/>
  <c r="S156" i="3"/>
  <c r="T156" i="3"/>
  <c r="J157" i="3"/>
  <c r="K157" i="3" s="1"/>
  <c r="Q157" i="3"/>
  <c r="R157" i="3"/>
  <c r="S157" i="3"/>
  <c r="T157" i="3"/>
  <c r="J158" i="3"/>
  <c r="K158" i="3" s="1"/>
  <c r="Q158" i="3"/>
  <c r="R158" i="3"/>
  <c r="S158" i="3"/>
  <c r="T158" i="3"/>
  <c r="J159" i="3"/>
  <c r="K159" i="3" s="1"/>
  <c r="Q159" i="3"/>
  <c r="R159" i="3"/>
  <c r="S159" i="3"/>
  <c r="T159" i="3"/>
  <c r="J160" i="3"/>
  <c r="K160" i="3" s="1"/>
  <c r="Q160" i="3"/>
  <c r="R160" i="3"/>
  <c r="S160" i="3"/>
  <c r="T160" i="3"/>
  <c r="J161" i="3"/>
  <c r="K161" i="3" s="1"/>
  <c r="Q161" i="3"/>
  <c r="R161" i="3"/>
  <c r="S161" i="3"/>
  <c r="T161" i="3"/>
  <c r="J162" i="3"/>
  <c r="K162" i="3" s="1"/>
  <c r="Q162" i="3"/>
  <c r="R162" i="3"/>
  <c r="S162" i="3"/>
  <c r="T162" i="3"/>
  <c r="J163" i="3"/>
  <c r="K163" i="3" s="1"/>
  <c r="Q163" i="3"/>
  <c r="R163" i="3"/>
  <c r="S163" i="3"/>
  <c r="T163" i="3"/>
  <c r="J164" i="3"/>
  <c r="K164" i="3" s="1"/>
  <c r="Q164" i="3"/>
  <c r="R164" i="3"/>
  <c r="S164" i="3"/>
  <c r="T164" i="3"/>
  <c r="J165" i="3"/>
  <c r="K165" i="3" s="1"/>
  <c r="Q165" i="3"/>
  <c r="R165" i="3"/>
  <c r="S165" i="3"/>
  <c r="T165" i="3"/>
  <c r="J166" i="3"/>
  <c r="K166" i="3" s="1"/>
  <c r="Q166" i="3"/>
  <c r="R166" i="3"/>
  <c r="S166" i="3"/>
  <c r="T166" i="3"/>
  <c r="J167" i="3"/>
  <c r="K167" i="3" s="1"/>
  <c r="Q167" i="3"/>
  <c r="R167" i="3"/>
  <c r="S167" i="3"/>
  <c r="T167" i="3"/>
  <c r="J168" i="3"/>
  <c r="K168" i="3" s="1"/>
  <c r="Q168" i="3"/>
  <c r="R168" i="3"/>
  <c r="S168" i="3"/>
  <c r="T168" i="3"/>
  <c r="J169" i="3"/>
  <c r="K169" i="3" s="1"/>
  <c r="Q169" i="3"/>
  <c r="R169" i="3"/>
  <c r="S169" i="3"/>
  <c r="T169" i="3"/>
  <c r="J170" i="3"/>
  <c r="K170" i="3" s="1"/>
  <c r="Q170" i="3"/>
  <c r="R170" i="3"/>
  <c r="S170" i="3"/>
  <c r="T170" i="3"/>
  <c r="J171" i="3"/>
  <c r="K171" i="3" s="1"/>
  <c r="Q171" i="3"/>
  <c r="R171" i="3"/>
  <c r="S171" i="3"/>
  <c r="T171" i="3"/>
  <c r="J172" i="3"/>
  <c r="K172" i="3" s="1"/>
  <c r="Q172" i="3"/>
  <c r="R172" i="3"/>
  <c r="S172" i="3"/>
  <c r="T172" i="3"/>
  <c r="J173" i="3"/>
  <c r="K173" i="3" s="1"/>
  <c r="Q173" i="3"/>
  <c r="R173" i="3"/>
  <c r="S173" i="3"/>
  <c r="T173" i="3"/>
  <c r="J174" i="3"/>
  <c r="K174" i="3" s="1"/>
  <c r="Q174" i="3"/>
  <c r="R174" i="3"/>
  <c r="S174" i="3"/>
  <c r="T174" i="3"/>
  <c r="J175" i="3"/>
  <c r="K175" i="3" s="1"/>
  <c r="Q175" i="3"/>
  <c r="R175" i="3"/>
  <c r="S175" i="3"/>
  <c r="T175" i="3"/>
  <c r="J176" i="3"/>
  <c r="K176" i="3" s="1"/>
  <c r="Q176" i="3"/>
  <c r="R176" i="3"/>
  <c r="S176" i="3"/>
  <c r="T176" i="3"/>
  <c r="J177" i="3"/>
  <c r="K177" i="3" s="1"/>
  <c r="Q177" i="3"/>
  <c r="R177" i="3"/>
  <c r="S177" i="3"/>
  <c r="T177" i="3"/>
  <c r="J178" i="3"/>
  <c r="K178" i="3" s="1"/>
  <c r="Q178" i="3"/>
  <c r="R178" i="3"/>
  <c r="S178" i="3"/>
  <c r="T178" i="3"/>
  <c r="J179" i="3"/>
  <c r="K179" i="3" s="1"/>
  <c r="Q179" i="3"/>
  <c r="R179" i="3"/>
  <c r="S179" i="3"/>
  <c r="T179" i="3"/>
  <c r="J180" i="3"/>
  <c r="K180" i="3" s="1"/>
  <c r="Q180" i="3"/>
  <c r="R180" i="3"/>
  <c r="S180" i="3"/>
  <c r="T180" i="3"/>
  <c r="J181" i="3"/>
  <c r="K181" i="3" s="1"/>
  <c r="Q181" i="3"/>
  <c r="R181" i="3"/>
  <c r="S181" i="3"/>
  <c r="T181" i="3"/>
  <c r="J182" i="3"/>
  <c r="K182" i="3" s="1"/>
  <c r="Q182" i="3"/>
  <c r="R182" i="3"/>
  <c r="S182" i="3"/>
  <c r="T182" i="3"/>
  <c r="J183" i="3"/>
  <c r="K183" i="3" s="1"/>
  <c r="Q183" i="3"/>
  <c r="R183" i="3"/>
  <c r="S183" i="3"/>
  <c r="T183" i="3"/>
  <c r="J184" i="3"/>
  <c r="K184" i="3" s="1"/>
  <c r="Q184" i="3"/>
  <c r="R184" i="3"/>
  <c r="S184" i="3"/>
  <c r="T184" i="3"/>
  <c r="J185" i="3"/>
  <c r="K185" i="3" s="1"/>
  <c r="Q185" i="3"/>
  <c r="R185" i="3"/>
  <c r="S185" i="3"/>
  <c r="T185" i="3"/>
  <c r="J186" i="3"/>
  <c r="K186" i="3" s="1"/>
  <c r="Q186" i="3"/>
  <c r="R186" i="3"/>
  <c r="S186" i="3"/>
  <c r="T186" i="3"/>
  <c r="J187" i="3"/>
  <c r="K187" i="3" s="1"/>
  <c r="Q187" i="3"/>
  <c r="R187" i="3"/>
  <c r="S187" i="3"/>
  <c r="T187" i="3"/>
  <c r="J188" i="3"/>
  <c r="K188" i="3" s="1"/>
  <c r="Q188" i="3"/>
  <c r="R188" i="3"/>
  <c r="S188" i="3"/>
  <c r="T188" i="3"/>
  <c r="J189" i="3"/>
  <c r="K189" i="3" s="1"/>
  <c r="Q189" i="3"/>
  <c r="R189" i="3"/>
  <c r="S189" i="3"/>
  <c r="T189" i="3"/>
  <c r="J190" i="3"/>
  <c r="K190" i="3" s="1"/>
  <c r="Q190" i="3"/>
  <c r="R190" i="3"/>
  <c r="S190" i="3"/>
  <c r="T190" i="3"/>
  <c r="J191" i="3"/>
  <c r="K191" i="3" s="1"/>
  <c r="Q191" i="3"/>
  <c r="R191" i="3"/>
  <c r="S191" i="3"/>
  <c r="T191" i="3"/>
  <c r="J192" i="3"/>
  <c r="K192" i="3" s="1"/>
  <c r="Q192" i="3"/>
  <c r="R192" i="3"/>
  <c r="S192" i="3"/>
  <c r="T192" i="3"/>
  <c r="J193" i="3"/>
  <c r="K193" i="3" s="1"/>
  <c r="Q193" i="3"/>
  <c r="R193" i="3"/>
  <c r="S193" i="3"/>
  <c r="T193" i="3"/>
  <c r="J194" i="3"/>
  <c r="K194" i="3" s="1"/>
  <c r="Q194" i="3"/>
  <c r="R194" i="3"/>
  <c r="S194" i="3"/>
  <c r="T194" i="3"/>
  <c r="J195" i="3"/>
  <c r="K195" i="3" s="1"/>
  <c r="Q195" i="3"/>
  <c r="R195" i="3"/>
  <c r="S195" i="3"/>
  <c r="T195" i="3"/>
  <c r="J196" i="3"/>
  <c r="K196" i="3" s="1"/>
  <c r="Q196" i="3"/>
  <c r="R196" i="3"/>
  <c r="S196" i="3"/>
  <c r="T196" i="3"/>
  <c r="J197" i="3"/>
  <c r="K197" i="3" s="1"/>
  <c r="Q197" i="3"/>
  <c r="R197" i="3"/>
  <c r="S197" i="3"/>
  <c r="T197" i="3"/>
  <c r="J198" i="3"/>
  <c r="K198" i="3" s="1"/>
  <c r="Q198" i="3"/>
  <c r="R198" i="3"/>
  <c r="S198" i="3"/>
  <c r="T198" i="3"/>
  <c r="J199" i="3"/>
  <c r="K199" i="3" s="1"/>
  <c r="Q199" i="3"/>
  <c r="R199" i="3"/>
  <c r="S199" i="3"/>
  <c r="T199" i="3"/>
  <c r="J200" i="3"/>
  <c r="K200" i="3" s="1"/>
  <c r="Q200" i="3"/>
  <c r="R200" i="3"/>
  <c r="S200" i="3"/>
  <c r="T200" i="3"/>
  <c r="J201" i="3"/>
  <c r="K201" i="3" s="1"/>
  <c r="Q201" i="3"/>
  <c r="R201" i="3"/>
  <c r="S201" i="3"/>
  <c r="T201" i="3"/>
  <c r="J202" i="3"/>
  <c r="K202" i="3" s="1"/>
  <c r="Q202" i="3"/>
  <c r="R202" i="3"/>
  <c r="S202" i="3"/>
  <c r="T202" i="3"/>
  <c r="J203" i="3"/>
  <c r="K203" i="3" s="1"/>
  <c r="Q203" i="3"/>
  <c r="R203" i="3"/>
  <c r="S203" i="3"/>
  <c r="T203" i="3"/>
  <c r="T63" i="105" l="1"/>
  <c r="S63" i="105"/>
  <c r="R63" i="105"/>
  <c r="Q63" i="105"/>
  <c r="J63" i="105"/>
  <c r="K63" i="105" s="1"/>
  <c r="T62" i="105"/>
  <c r="S62" i="105"/>
  <c r="R62" i="105"/>
  <c r="Q62" i="105"/>
  <c r="J62" i="105"/>
  <c r="K62" i="105" s="1"/>
  <c r="T61" i="105"/>
  <c r="S61" i="105"/>
  <c r="R61" i="105"/>
  <c r="Q61" i="105"/>
  <c r="J61" i="105"/>
  <c r="K61" i="105" s="1"/>
  <c r="T60" i="105"/>
  <c r="S60" i="105"/>
  <c r="R60" i="105"/>
  <c r="Q60" i="105"/>
  <c r="J60" i="105"/>
  <c r="K60" i="105" s="1"/>
  <c r="T59" i="105"/>
  <c r="S59" i="105"/>
  <c r="R59" i="105"/>
  <c r="Q59" i="105"/>
  <c r="J59" i="105"/>
  <c r="K59" i="105" s="1"/>
  <c r="T58" i="105"/>
  <c r="S58" i="105"/>
  <c r="R58" i="105"/>
  <c r="Q58" i="105"/>
  <c r="J58" i="105"/>
  <c r="K58" i="105" s="1"/>
  <c r="T57" i="105"/>
  <c r="S57" i="105"/>
  <c r="R57" i="105"/>
  <c r="Q57" i="105"/>
  <c r="J57" i="105"/>
  <c r="K57" i="105" s="1"/>
  <c r="T56" i="105"/>
  <c r="S56" i="105"/>
  <c r="R56" i="105"/>
  <c r="Q56" i="105"/>
  <c r="J56" i="105"/>
  <c r="K56" i="105" s="1"/>
  <c r="T55" i="105"/>
  <c r="S55" i="105"/>
  <c r="R55" i="105"/>
  <c r="Q55" i="105"/>
  <c r="J55" i="105"/>
  <c r="K55" i="105" s="1"/>
  <c r="T54" i="105"/>
  <c r="S54" i="105"/>
  <c r="R54" i="105"/>
  <c r="Q54" i="105"/>
  <c r="J54" i="105"/>
  <c r="K54" i="105" s="1"/>
  <c r="T53" i="105"/>
  <c r="S53" i="105"/>
  <c r="R53" i="105"/>
  <c r="Q53" i="105"/>
  <c r="J53" i="105"/>
  <c r="K53" i="105" s="1"/>
  <c r="T52" i="105"/>
  <c r="S52" i="105"/>
  <c r="R52" i="105"/>
  <c r="Q52" i="105"/>
  <c r="J52" i="105"/>
  <c r="K52" i="105" s="1"/>
  <c r="T51" i="105"/>
  <c r="S51" i="105"/>
  <c r="R51" i="105"/>
  <c r="Q51" i="105"/>
  <c r="J51" i="105"/>
  <c r="K51" i="105" s="1"/>
  <c r="T50" i="105"/>
  <c r="S50" i="105"/>
  <c r="R50" i="105"/>
  <c r="Q50" i="105"/>
  <c r="J50" i="105"/>
  <c r="K50" i="105" s="1"/>
  <c r="T49" i="105"/>
  <c r="S49" i="105"/>
  <c r="R49" i="105"/>
  <c r="Q49" i="105"/>
  <c r="J49" i="105"/>
  <c r="K49" i="105" s="1"/>
  <c r="T48" i="105"/>
  <c r="S48" i="105"/>
  <c r="R48" i="105"/>
  <c r="Q48" i="105"/>
  <c r="J48" i="105"/>
  <c r="K48" i="105" s="1"/>
  <c r="T47" i="105"/>
  <c r="S47" i="105"/>
  <c r="R47" i="105"/>
  <c r="Q47" i="105"/>
  <c r="J47" i="105"/>
  <c r="K47" i="105" s="1"/>
  <c r="T46" i="105"/>
  <c r="S46" i="105"/>
  <c r="R46" i="105"/>
  <c r="Q46" i="105"/>
  <c r="J46" i="105"/>
  <c r="K46" i="105" s="1"/>
  <c r="T45" i="105"/>
  <c r="S45" i="105"/>
  <c r="R45" i="105"/>
  <c r="Q45" i="105"/>
  <c r="J45" i="105"/>
  <c r="K45" i="105" s="1"/>
  <c r="T44" i="105"/>
  <c r="S44" i="105"/>
  <c r="R44" i="105"/>
  <c r="Q44" i="105"/>
  <c r="J44" i="105"/>
  <c r="K44" i="105" s="1"/>
  <c r="T43" i="105"/>
  <c r="S43" i="105"/>
  <c r="R43" i="105"/>
  <c r="Q43" i="105"/>
  <c r="J43" i="105"/>
  <c r="K43" i="105" s="1"/>
  <c r="T42" i="105"/>
  <c r="S42" i="105"/>
  <c r="R42" i="105"/>
  <c r="Q42" i="105"/>
  <c r="J42" i="105"/>
  <c r="K42" i="105" s="1"/>
  <c r="T41" i="105"/>
  <c r="S41" i="105"/>
  <c r="R41" i="105"/>
  <c r="Q41" i="105"/>
  <c r="J41" i="105"/>
  <c r="K41" i="105" s="1"/>
  <c r="T40" i="105"/>
  <c r="S40" i="105"/>
  <c r="R40" i="105"/>
  <c r="Q40" i="105"/>
  <c r="J40" i="105"/>
  <c r="K40" i="105" s="1"/>
  <c r="T39" i="105"/>
  <c r="S39" i="105"/>
  <c r="R39" i="105"/>
  <c r="Q39" i="105"/>
  <c r="J39" i="105"/>
  <c r="K39" i="105" s="1"/>
  <c r="T38" i="105"/>
  <c r="S38" i="105"/>
  <c r="R38" i="105"/>
  <c r="Q38" i="105"/>
  <c r="J38" i="105"/>
  <c r="K38" i="105" s="1"/>
  <c r="T37" i="105"/>
  <c r="S37" i="105"/>
  <c r="R37" i="105"/>
  <c r="Q37" i="105"/>
  <c r="J37" i="105"/>
  <c r="K37" i="105" s="1"/>
  <c r="T36" i="105"/>
  <c r="S36" i="105"/>
  <c r="R36" i="105"/>
  <c r="Q36" i="105"/>
  <c r="J36" i="105"/>
  <c r="K36" i="105" s="1"/>
  <c r="T35" i="105"/>
  <c r="S35" i="105"/>
  <c r="R35" i="105"/>
  <c r="Q35" i="105"/>
  <c r="J35" i="105"/>
  <c r="K35" i="105" s="1"/>
  <c r="T34" i="105"/>
  <c r="S34" i="105"/>
  <c r="R34" i="105"/>
  <c r="Q34" i="105"/>
  <c r="J34" i="105"/>
  <c r="K34" i="105" s="1"/>
  <c r="T33" i="105"/>
  <c r="S33" i="105"/>
  <c r="R33" i="105"/>
  <c r="Q33" i="105"/>
  <c r="J33" i="105"/>
  <c r="K33" i="105" s="1"/>
  <c r="T32" i="105"/>
  <c r="S32" i="105"/>
  <c r="R32" i="105"/>
  <c r="Q32" i="105"/>
  <c r="J32" i="105"/>
  <c r="K32" i="105" s="1"/>
  <c r="T31" i="105"/>
  <c r="S31" i="105"/>
  <c r="R31" i="105"/>
  <c r="Q31" i="105"/>
  <c r="K31" i="105"/>
  <c r="J31" i="105"/>
  <c r="T30" i="105"/>
  <c r="S30" i="105"/>
  <c r="R30" i="105"/>
  <c r="Q30" i="105"/>
  <c r="J30" i="105"/>
  <c r="K30" i="105" s="1"/>
  <c r="T29" i="105"/>
  <c r="S29" i="105"/>
  <c r="R29" i="105"/>
  <c r="Q29" i="105"/>
  <c r="J29" i="105"/>
  <c r="K29" i="105" s="1"/>
  <c r="T28" i="105"/>
  <c r="S28" i="105"/>
  <c r="R28" i="105"/>
  <c r="Q28" i="105"/>
  <c r="J28" i="105"/>
  <c r="K28" i="105" s="1"/>
  <c r="T27" i="105"/>
  <c r="S27" i="105"/>
  <c r="R27" i="105"/>
  <c r="Q27" i="105"/>
  <c r="J27" i="105"/>
  <c r="K27" i="105" s="1"/>
  <c r="T26" i="105"/>
  <c r="S26" i="105"/>
  <c r="R26" i="105"/>
  <c r="Q26" i="105"/>
  <c r="J26" i="105"/>
  <c r="K26" i="105" s="1"/>
  <c r="T25" i="105"/>
  <c r="S25" i="105"/>
  <c r="R25" i="105"/>
  <c r="Q25" i="105"/>
  <c r="J25" i="105"/>
  <c r="K25" i="105" s="1"/>
  <c r="T24" i="105"/>
  <c r="S24" i="105"/>
  <c r="R24" i="105"/>
  <c r="Q24" i="105"/>
  <c r="J24" i="105"/>
  <c r="K24" i="105" s="1"/>
  <c r="T23" i="105"/>
  <c r="S23" i="105"/>
  <c r="R23" i="105"/>
  <c r="Q23" i="105"/>
  <c r="J23" i="105"/>
  <c r="K23" i="105" s="1"/>
  <c r="T22" i="105"/>
  <c r="S22" i="105"/>
  <c r="R22" i="105"/>
  <c r="Q22" i="105"/>
  <c r="J22" i="105"/>
  <c r="K22" i="105" s="1"/>
  <c r="T21" i="105"/>
  <c r="S21" i="105"/>
  <c r="R21" i="105"/>
  <c r="Q21" i="105"/>
  <c r="J21" i="105"/>
  <c r="K21" i="105" s="1"/>
  <c r="T20" i="105"/>
  <c r="S20" i="105"/>
  <c r="R20" i="105"/>
  <c r="Q20" i="105"/>
  <c r="J20" i="105"/>
  <c r="K20" i="105" s="1"/>
  <c r="T19" i="105"/>
  <c r="S19" i="105"/>
  <c r="R19" i="105"/>
  <c r="Q19" i="105"/>
  <c r="J19" i="105"/>
  <c r="K19" i="105" s="1"/>
  <c r="T18" i="105"/>
  <c r="S18" i="105"/>
  <c r="R18" i="105"/>
  <c r="Q18" i="105"/>
  <c r="J18" i="105"/>
  <c r="K18" i="105" s="1"/>
  <c r="T17" i="105"/>
  <c r="S17" i="105"/>
  <c r="R17" i="105"/>
  <c r="Q17" i="105"/>
  <c r="J17" i="105"/>
  <c r="K17" i="105" s="1"/>
  <c r="T16" i="105"/>
  <c r="S16" i="105"/>
  <c r="R16" i="105"/>
  <c r="Q16" i="105"/>
  <c r="J16" i="105"/>
  <c r="K16" i="105" s="1"/>
  <c r="T15" i="105"/>
  <c r="S15" i="105"/>
  <c r="R15" i="105"/>
  <c r="Q15" i="105"/>
  <c r="J15" i="105"/>
  <c r="K15" i="105" s="1"/>
  <c r="T14" i="105"/>
  <c r="S14" i="105"/>
  <c r="R14" i="105"/>
  <c r="Q14" i="105"/>
  <c r="J14" i="105"/>
  <c r="K14" i="105" s="1"/>
  <c r="T13" i="105"/>
  <c r="S13" i="105"/>
  <c r="R13" i="105"/>
  <c r="Q13" i="105"/>
  <c r="J13" i="105"/>
  <c r="K13" i="105" s="1"/>
  <c r="T12" i="105"/>
  <c r="S12" i="105"/>
  <c r="R12" i="105"/>
  <c r="Q12" i="105"/>
  <c r="J12" i="105"/>
  <c r="K12" i="105" s="1"/>
  <c r="T11" i="105"/>
  <c r="S11" i="105"/>
  <c r="R11" i="105"/>
  <c r="Q11" i="105"/>
  <c r="J11" i="105"/>
  <c r="K11" i="105" s="1"/>
  <c r="T10" i="105"/>
  <c r="S10" i="105"/>
  <c r="R10" i="105"/>
  <c r="Q10" i="105"/>
  <c r="J10" i="105"/>
  <c r="K10" i="105" s="1"/>
  <c r="T9" i="105"/>
  <c r="S9" i="105"/>
  <c r="R9" i="105"/>
  <c r="Q9" i="105"/>
  <c r="J9" i="105"/>
  <c r="K9" i="105" s="1"/>
  <c r="T8" i="105"/>
  <c r="S8" i="105"/>
  <c r="R8" i="105"/>
  <c r="Q8" i="105"/>
  <c r="J8" i="105"/>
  <c r="K8" i="105" s="1"/>
  <c r="T7" i="105"/>
  <c r="S7" i="105"/>
  <c r="R7" i="105"/>
  <c r="Q7" i="105"/>
  <c r="J7" i="105"/>
  <c r="K7" i="105" s="1"/>
  <c r="T6" i="105"/>
  <c r="S6" i="105"/>
  <c r="R6" i="105"/>
  <c r="Q6" i="105"/>
  <c r="J6" i="105"/>
  <c r="K6" i="105" s="1"/>
  <c r="T5" i="105"/>
  <c r="S5" i="105"/>
  <c r="R5" i="105"/>
  <c r="Q5" i="105"/>
  <c r="J5" i="105"/>
  <c r="K5" i="105" s="1"/>
  <c r="T4" i="105"/>
  <c r="S4" i="105"/>
  <c r="R4" i="105"/>
  <c r="Q4" i="105"/>
  <c r="J4" i="105"/>
  <c r="K4" i="105" s="1"/>
  <c r="A4" i="105"/>
  <c r="A5" i="105" s="1"/>
  <c r="A6" i="105" s="1"/>
  <c r="A7" i="105" s="1"/>
  <c r="A8" i="105" s="1"/>
  <c r="A9" i="105" s="1"/>
  <c r="A10" i="105" s="1"/>
  <c r="A11" i="105" s="1"/>
  <c r="A12" i="105" s="1"/>
  <c r="A13" i="105" s="1"/>
  <c r="A14" i="105" s="1"/>
  <c r="A15" i="105" s="1"/>
  <c r="A16" i="105" s="1"/>
  <c r="A17" i="105" s="1"/>
  <c r="A18" i="105" s="1"/>
  <c r="A19" i="105" s="1"/>
  <c r="A20" i="105" s="1"/>
  <c r="A21" i="105" s="1"/>
  <c r="A22" i="105" s="1"/>
  <c r="A23" i="105" s="1"/>
  <c r="A24" i="105" s="1"/>
  <c r="A25" i="105" s="1"/>
  <c r="A26" i="105" s="1"/>
  <c r="A27" i="105" s="1"/>
  <c r="A28" i="105" s="1"/>
  <c r="A29" i="105" s="1"/>
  <c r="A30" i="105" s="1"/>
  <c r="A31" i="105" s="1"/>
  <c r="A32" i="105" s="1"/>
  <c r="A33" i="105" s="1"/>
  <c r="A34" i="105" s="1"/>
  <c r="A35" i="105" s="1"/>
  <c r="A36" i="105" s="1"/>
  <c r="A37" i="105" s="1"/>
  <c r="A38" i="105" s="1"/>
  <c r="A39" i="105" s="1"/>
  <c r="A40" i="105" s="1"/>
  <c r="A41" i="105" s="1"/>
  <c r="A42" i="105" s="1"/>
  <c r="A43" i="105" s="1"/>
  <c r="A44" i="105" s="1"/>
  <c r="A45" i="105" s="1"/>
  <c r="A46" i="105" s="1"/>
  <c r="A47" i="105" s="1"/>
  <c r="A48" i="105" s="1"/>
  <c r="A49" i="105" s="1"/>
  <c r="A50" i="105" s="1"/>
  <c r="A51" i="105" s="1"/>
  <c r="A52" i="105" s="1"/>
  <c r="A53" i="105" s="1"/>
  <c r="A54" i="105" s="1"/>
  <c r="A55" i="105" s="1"/>
  <c r="A56" i="105" s="1"/>
  <c r="A57" i="105" s="1"/>
  <c r="A58" i="105" s="1"/>
  <c r="A59" i="105" s="1"/>
  <c r="A60" i="105" s="1"/>
  <c r="A61" i="105" s="1"/>
  <c r="A62" i="105" s="1"/>
  <c r="A63" i="105" s="1"/>
  <c r="A64" i="105" s="1"/>
  <c r="A65" i="105" s="1"/>
  <c r="A66" i="105" s="1"/>
  <c r="A67" i="105" s="1"/>
  <c r="A68" i="105" s="1"/>
  <c r="A69" i="105" s="1"/>
  <c r="A70" i="105" s="1"/>
  <c r="A71" i="105" s="1"/>
  <c r="A72" i="105" s="1"/>
  <c r="A73" i="105" s="1"/>
  <c r="A74" i="105" s="1"/>
  <c r="A75" i="105" s="1"/>
  <c r="A76" i="105" s="1"/>
  <c r="A77" i="105" s="1"/>
  <c r="A78" i="105" s="1"/>
  <c r="A79" i="105" s="1"/>
  <c r="A80" i="105" s="1"/>
  <c r="A81" i="105" s="1"/>
  <c r="A82" i="105" s="1"/>
  <c r="A83" i="105" s="1"/>
  <c r="A84" i="105" s="1"/>
  <c r="A85" i="105" s="1"/>
  <c r="A86" i="105" s="1"/>
  <c r="A87" i="105" s="1"/>
  <c r="A88" i="105" s="1"/>
  <c r="A89" i="105" s="1"/>
  <c r="A90" i="105" s="1"/>
  <c r="A91" i="105" s="1"/>
  <c r="A92" i="105" s="1"/>
  <c r="A93" i="105" s="1"/>
  <c r="A94" i="105" s="1"/>
  <c r="A95" i="105" s="1"/>
  <c r="A96" i="105" s="1"/>
  <c r="A97" i="105" s="1"/>
  <c r="A98" i="105" s="1"/>
  <c r="A99" i="105" s="1"/>
  <c r="A100" i="105" s="1"/>
  <c r="A101" i="105" s="1"/>
  <c r="A102" i="105" s="1"/>
  <c r="A103" i="105" s="1"/>
  <c r="A104" i="105" s="1"/>
  <c r="A105" i="105" s="1"/>
  <c r="A106" i="105" s="1"/>
  <c r="A107" i="105" s="1"/>
  <c r="A108" i="105" s="1"/>
  <c r="A109" i="105" s="1"/>
  <c r="A110" i="105" s="1"/>
  <c r="A111" i="105" s="1"/>
  <c r="A112" i="105" s="1"/>
  <c r="A113" i="105" s="1"/>
  <c r="A114" i="105" s="1"/>
  <c r="A115" i="105" s="1"/>
  <c r="A116" i="105" s="1"/>
  <c r="A117" i="105" s="1"/>
  <c r="A118" i="105" s="1"/>
  <c r="A119" i="105" s="1"/>
  <c r="A120" i="105" s="1"/>
  <c r="A121" i="105" s="1"/>
  <c r="A122" i="105" s="1"/>
  <c r="A123" i="105" s="1"/>
  <c r="A124" i="105" s="1"/>
  <c r="A125" i="105" s="1"/>
  <c r="A126" i="105" s="1"/>
  <c r="A127" i="105" s="1"/>
  <c r="A128" i="105" s="1"/>
  <c r="A129" i="105" s="1"/>
  <c r="A130" i="105" s="1"/>
  <c r="A131" i="105" s="1"/>
  <c r="A132" i="105" s="1"/>
  <c r="A133" i="105" s="1"/>
  <c r="A134" i="105" s="1"/>
  <c r="A135" i="105" s="1"/>
  <c r="A136" i="105" s="1"/>
  <c r="A137" i="105" s="1"/>
  <c r="A138" i="105" s="1"/>
  <c r="A139" i="105" s="1"/>
  <c r="A140" i="105" s="1"/>
  <c r="A141" i="105" s="1"/>
  <c r="A142" i="105" s="1"/>
  <c r="A143" i="105" s="1"/>
  <c r="A144" i="105" s="1"/>
  <c r="A145" i="105" s="1"/>
  <c r="A146" i="105" s="1"/>
  <c r="A147" i="105" s="1"/>
  <c r="A148" i="105" s="1"/>
  <c r="A149" i="105" s="1"/>
  <c r="A150" i="105" s="1"/>
  <c r="A151" i="105" s="1"/>
  <c r="A152" i="105" s="1"/>
  <c r="A153" i="105" s="1"/>
  <c r="A154" i="105" s="1"/>
  <c r="A155" i="105" s="1"/>
  <c r="A156" i="105" s="1"/>
  <c r="A157" i="105" s="1"/>
  <c r="A158" i="105" s="1"/>
  <c r="A159" i="105" s="1"/>
  <c r="A160" i="105" s="1"/>
  <c r="A161" i="105" s="1"/>
  <c r="A162" i="105" s="1"/>
  <c r="A163" i="105" s="1"/>
  <c r="A164" i="105" s="1"/>
  <c r="A165" i="105" s="1"/>
  <c r="A166" i="105" s="1"/>
  <c r="A167" i="105" s="1"/>
  <c r="A168" i="105" s="1"/>
  <c r="A169" i="105" s="1"/>
  <c r="A170" i="105" s="1"/>
  <c r="A171" i="105" s="1"/>
  <c r="A172" i="105" s="1"/>
  <c r="A173" i="105" s="1"/>
  <c r="A174" i="105" s="1"/>
  <c r="A175" i="105" s="1"/>
  <c r="A176" i="105" s="1"/>
  <c r="A177" i="105" s="1"/>
  <c r="A178" i="105" s="1"/>
  <c r="A179" i="105" s="1"/>
  <c r="A180" i="105" s="1"/>
  <c r="A181" i="105" s="1"/>
  <c r="A182" i="105" s="1"/>
  <c r="A183" i="105" s="1"/>
  <c r="A184" i="105" s="1"/>
  <c r="A185" i="105" s="1"/>
  <c r="A186" i="105" s="1"/>
  <c r="A187" i="105" s="1"/>
  <c r="A188" i="105" s="1"/>
  <c r="A189" i="105" s="1"/>
  <c r="A190" i="105" s="1"/>
  <c r="A191" i="105" s="1"/>
  <c r="A192" i="105" s="1"/>
  <c r="A193" i="105" s="1"/>
  <c r="A194" i="105" s="1"/>
  <c r="A195" i="105" s="1"/>
  <c r="A196" i="105" s="1"/>
  <c r="A197" i="105" s="1"/>
  <c r="A198" i="105" s="1"/>
  <c r="A199" i="105" s="1"/>
  <c r="A200" i="105" s="1"/>
  <c r="A201" i="105" s="1"/>
  <c r="A202" i="105" s="1"/>
  <c r="A203" i="105" s="1"/>
  <c r="T63" i="106"/>
  <c r="S63" i="106"/>
  <c r="R63" i="106"/>
  <c r="Q63" i="106"/>
  <c r="J63" i="106"/>
  <c r="K63" i="106" s="1"/>
  <c r="T62" i="106"/>
  <c r="S62" i="106"/>
  <c r="R62" i="106"/>
  <c r="Q62" i="106"/>
  <c r="J62" i="106"/>
  <c r="K62" i="106" s="1"/>
  <c r="T61" i="106"/>
  <c r="S61" i="106"/>
  <c r="R61" i="106"/>
  <c r="Q61" i="106"/>
  <c r="J61" i="106"/>
  <c r="K61" i="106" s="1"/>
  <c r="T60" i="106"/>
  <c r="S60" i="106"/>
  <c r="R60" i="106"/>
  <c r="Q60" i="106"/>
  <c r="J60" i="106"/>
  <c r="K60" i="106" s="1"/>
  <c r="T59" i="106"/>
  <c r="S59" i="106"/>
  <c r="R59" i="106"/>
  <c r="Q59" i="106"/>
  <c r="J59" i="106"/>
  <c r="K59" i="106" s="1"/>
  <c r="T58" i="106"/>
  <c r="S58" i="106"/>
  <c r="R58" i="106"/>
  <c r="Q58" i="106"/>
  <c r="J58" i="106"/>
  <c r="K58" i="106" s="1"/>
  <c r="T57" i="106"/>
  <c r="S57" i="106"/>
  <c r="R57" i="106"/>
  <c r="Q57" i="106"/>
  <c r="J57" i="106"/>
  <c r="K57" i="106" s="1"/>
  <c r="T56" i="106"/>
  <c r="S56" i="106"/>
  <c r="R56" i="106"/>
  <c r="Q56" i="106"/>
  <c r="J56" i="106"/>
  <c r="K56" i="106" s="1"/>
  <c r="T55" i="106"/>
  <c r="S55" i="106"/>
  <c r="R55" i="106"/>
  <c r="Q55" i="106"/>
  <c r="J55" i="106"/>
  <c r="K55" i="106" s="1"/>
  <c r="T54" i="106"/>
  <c r="S54" i="106"/>
  <c r="R54" i="106"/>
  <c r="Q54" i="106"/>
  <c r="J54" i="106"/>
  <c r="K54" i="106" s="1"/>
  <c r="T53" i="106"/>
  <c r="S53" i="106"/>
  <c r="R53" i="106"/>
  <c r="Q53" i="106"/>
  <c r="J53" i="106"/>
  <c r="K53" i="106" s="1"/>
  <c r="T52" i="106"/>
  <c r="S52" i="106"/>
  <c r="R52" i="106"/>
  <c r="Q52" i="106"/>
  <c r="J52" i="106"/>
  <c r="K52" i="106" s="1"/>
  <c r="T51" i="106"/>
  <c r="S51" i="106"/>
  <c r="R51" i="106"/>
  <c r="Q51" i="106"/>
  <c r="J51" i="106"/>
  <c r="K51" i="106" s="1"/>
  <c r="T50" i="106"/>
  <c r="S50" i="106"/>
  <c r="R50" i="106"/>
  <c r="Q50" i="106"/>
  <c r="K50" i="106"/>
  <c r="J50" i="106"/>
  <c r="T49" i="106"/>
  <c r="S49" i="106"/>
  <c r="R49" i="106"/>
  <c r="Q49" i="106"/>
  <c r="J49" i="106"/>
  <c r="K49" i="106" s="1"/>
  <c r="T48" i="106"/>
  <c r="S48" i="106"/>
  <c r="R48" i="106"/>
  <c r="Q48" i="106"/>
  <c r="J48" i="106"/>
  <c r="K48" i="106" s="1"/>
  <c r="T47" i="106"/>
  <c r="S47" i="106"/>
  <c r="R47" i="106"/>
  <c r="Q47" i="106"/>
  <c r="J47" i="106"/>
  <c r="K47" i="106" s="1"/>
  <c r="T46" i="106"/>
  <c r="S46" i="106"/>
  <c r="R46" i="106"/>
  <c r="Q46" i="106"/>
  <c r="J46" i="106"/>
  <c r="K46" i="106" s="1"/>
  <c r="T45" i="106"/>
  <c r="S45" i="106"/>
  <c r="R45" i="106"/>
  <c r="Q45" i="106"/>
  <c r="J45" i="106"/>
  <c r="K45" i="106" s="1"/>
  <c r="T44" i="106"/>
  <c r="S44" i="106"/>
  <c r="R44" i="106"/>
  <c r="Q44" i="106"/>
  <c r="J44" i="106"/>
  <c r="K44" i="106" s="1"/>
  <c r="T43" i="106"/>
  <c r="S43" i="106"/>
  <c r="R43" i="106"/>
  <c r="Q43" i="106"/>
  <c r="J43" i="106"/>
  <c r="K43" i="106" s="1"/>
  <c r="T42" i="106"/>
  <c r="S42" i="106"/>
  <c r="R42" i="106"/>
  <c r="Q42" i="106"/>
  <c r="J42" i="106"/>
  <c r="K42" i="106" s="1"/>
  <c r="T41" i="106"/>
  <c r="S41" i="106"/>
  <c r="R41" i="106"/>
  <c r="Q41" i="106"/>
  <c r="K41" i="106"/>
  <c r="J41" i="106"/>
  <c r="T40" i="106"/>
  <c r="S40" i="106"/>
  <c r="R40" i="106"/>
  <c r="Q40" i="106"/>
  <c r="J40" i="106"/>
  <c r="K40" i="106" s="1"/>
  <c r="T39" i="106"/>
  <c r="S39" i="106"/>
  <c r="R39" i="106"/>
  <c r="Q39" i="106"/>
  <c r="J39" i="106"/>
  <c r="K39" i="106" s="1"/>
  <c r="T38" i="106"/>
  <c r="S38" i="106"/>
  <c r="R38" i="106"/>
  <c r="Q38" i="106"/>
  <c r="K38" i="106"/>
  <c r="J38" i="106"/>
  <c r="T37" i="106"/>
  <c r="S37" i="106"/>
  <c r="R37" i="106"/>
  <c r="Q37" i="106"/>
  <c r="J37" i="106"/>
  <c r="K37" i="106" s="1"/>
  <c r="T36" i="106"/>
  <c r="S36" i="106"/>
  <c r="R36" i="106"/>
  <c r="Q36" i="106"/>
  <c r="J36" i="106"/>
  <c r="K36" i="106" s="1"/>
  <c r="T35" i="106"/>
  <c r="S35" i="106"/>
  <c r="R35" i="106"/>
  <c r="Q35" i="106"/>
  <c r="J35" i="106"/>
  <c r="K35" i="106" s="1"/>
  <c r="T34" i="106"/>
  <c r="S34" i="106"/>
  <c r="R34" i="106"/>
  <c r="Q34" i="106"/>
  <c r="J34" i="106"/>
  <c r="K34" i="106" s="1"/>
  <c r="T33" i="106"/>
  <c r="S33" i="106"/>
  <c r="R33" i="106"/>
  <c r="Q33" i="106"/>
  <c r="J33" i="106"/>
  <c r="K33" i="106" s="1"/>
  <c r="T32" i="106"/>
  <c r="S32" i="106"/>
  <c r="R32" i="106"/>
  <c r="Q32" i="106"/>
  <c r="J32" i="106"/>
  <c r="K32" i="106" s="1"/>
  <c r="T31" i="106"/>
  <c r="S31" i="106"/>
  <c r="R31" i="106"/>
  <c r="Q31" i="106"/>
  <c r="J31" i="106"/>
  <c r="K31" i="106" s="1"/>
  <c r="T30" i="106"/>
  <c r="S30" i="106"/>
  <c r="R30" i="106"/>
  <c r="Q30" i="106"/>
  <c r="J30" i="106"/>
  <c r="K30" i="106" s="1"/>
  <c r="T29" i="106"/>
  <c r="S29" i="106"/>
  <c r="R29" i="106"/>
  <c r="Q29" i="106"/>
  <c r="J29" i="106"/>
  <c r="K29" i="106" s="1"/>
  <c r="T28" i="106"/>
  <c r="S28" i="106"/>
  <c r="R28" i="106"/>
  <c r="Q28" i="106"/>
  <c r="J28" i="106"/>
  <c r="K28" i="106" s="1"/>
  <c r="T27" i="106"/>
  <c r="S27" i="106"/>
  <c r="R27" i="106"/>
  <c r="Q27" i="106"/>
  <c r="J27" i="106"/>
  <c r="K27" i="106" s="1"/>
  <c r="T26" i="106"/>
  <c r="S26" i="106"/>
  <c r="R26" i="106"/>
  <c r="Q26" i="106"/>
  <c r="J26" i="106"/>
  <c r="K26" i="106" s="1"/>
  <c r="T25" i="106"/>
  <c r="S25" i="106"/>
  <c r="R25" i="106"/>
  <c r="Q25" i="106"/>
  <c r="J25" i="106"/>
  <c r="K25" i="106" s="1"/>
  <c r="T24" i="106"/>
  <c r="S24" i="106"/>
  <c r="R24" i="106"/>
  <c r="Q24" i="106"/>
  <c r="J24" i="106"/>
  <c r="K24" i="106" s="1"/>
  <c r="T23" i="106"/>
  <c r="S23" i="106"/>
  <c r="R23" i="106"/>
  <c r="Q23" i="106"/>
  <c r="J23" i="106"/>
  <c r="K23" i="106" s="1"/>
  <c r="T22" i="106"/>
  <c r="S22" i="106"/>
  <c r="R22" i="106"/>
  <c r="Q22" i="106"/>
  <c r="J22" i="106"/>
  <c r="K22" i="106" s="1"/>
  <c r="T21" i="106"/>
  <c r="S21" i="106"/>
  <c r="R21" i="106"/>
  <c r="Q21" i="106"/>
  <c r="J21" i="106"/>
  <c r="K21" i="106" s="1"/>
  <c r="T20" i="106"/>
  <c r="S20" i="106"/>
  <c r="R20" i="106"/>
  <c r="Q20" i="106"/>
  <c r="J20" i="106"/>
  <c r="K20" i="106" s="1"/>
  <c r="T19" i="106"/>
  <c r="S19" i="106"/>
  <c r="R19" i="106"/>
  <c r="Q19" i="106"/>
  <c r="J19" i="106"/>
  <c r="K19" i="106" s="1"/>
  <c r="T18" i="106"/>
  <c r="S18" i="106"/>
  <c r="R18" i="106"/>
  <c r="Q18" i="106"/>
  <c r="K18" i="106"/>
  <c r="J18" i="106"/>
  <c r="T17" i="106"/>
  <c r="S17" i="106"/>
  <c r="R17" i="106"/>
  <c r="Q17" i="106"/>
  <c r="J17" i="106"/>
  <c r="K17" i="106" s="1"/>
  <c r="T16" i="106"/>
  <c r="S16" i="106"/>
  <c r="R16" i="106"/>
  <c r="Q16" i="106"/>
  <c r="J16" i="106"/>
  <c r="K16" i="106" s="1"/>
  <c r="T15" i="106"/>
  <c r="S15" i="106"/>
  <c r="R15" i="106"/>
  <c r="Q15" i="106"/>
  <c r="J15" i="106"/>
  <c r="K15" i="106" s="1"/>
  <c r="T14" i="106"/>
  <c r="S14" i="106"/>
  <c r="R14" i="106"/>
  <c r="Q14" i="106"/>
  <c r="J14" i="106"/>
  <c r="K14" i="106" s="1"/>
  <c r="T13" i="106"/>
  <c r="S13" i="106"/>
  <c r="R13" i="106"/>
  <c r="Q13" i="106"/>
  <c r="J13" i="106"/>
  <c r="K13" i="106" s="1"/>
  <c r="T12" i="106"/>
  <c r="S12" i="106"/>
  <c r="R12" i="106"/>
  <c r="Q12" i="106"/>
  <c r="J12" i="106"/>
  <c r="K12" i="106" s="1"/>
  <c r="T11" i="106"/>
  <c r="S11" i="106"/>
  <c r="R11" i="106"/>
  <c r="Q11" i="106"/>
  <c r="J11" i="106"/>
  <c r="K11" i="106" s="1"/>
  <c r="T10" i="106"/>
  <c r="S10" i="106"/>
  <c r="R10" i="106"/>
  <c r="Q10" i="106"/>
  <c r="J10" i="106"/>
  <c r="K10" i="106" s="1"/>
  <c r="T9" i="106"/>
  <c r="S9" i="106"/>
  <c r="R9" i="106"/>
  <c r="Q9" i="106"/>
  <c r="K9" i="106"/>
  <c r="J9" i="106"/>
  <c r="T8" i="106"/>
  <c r="S8" i="106"/>
  <c r="R8" i="106"/>
  <c r="Q8" i="106"/>
  <c r="J8" i="106"/>
  <c r="K8" i="106" s="1"/>
  <c r="T7" i="106"/>
  <c r="S7" i="106"/>
  <c r="R7" i="106"/>
  <c r="Q7" i="106"/>
  <c r="J7" i="106"/>
  <c r="K7" i="106" s="1"/>
  <c r="T6" i="106"/>
  <c r="S6" i="106"/>
  <c r="R6" i="106"/>
  <c r="Q6" i="106"/>
  <c r="K6" i="106"/>
  <c r="J6" i="106"/>
  <c r="T5" i="106"/>
  <c r="S5" i="106"/>
  <c r="R5" i="106"/>
  <c r="Q5" i="106"/>
  <c r="K5" i="106"/>
  <c r="J5" i="106"/>
  <c r="T4" i="106"/>
  <c r="S4" i="106"/>
  <c r="R4" i="106"/>
  <c r="Q4" i="106"/>
  <c r="J4" i="106"/>
  <c r="K4" i="106" s="1"/>
  <c r="A4" i="106"/>
  <c r="A5" i="106" s="1"/>
  <c r="A6" i="106" s="1"/>
  <c r="A7" i="106" s="1"/>
  <c r="A8" i="106" s="1"/>
  <c r="A9" i="106" s="1"/>
  <c r="A10" i="106" s="1"/>
  <c r="A11" i="106" s="1"/>
  <c r="A12" i="106" s="1"/>
  <c r="A13" i="106" s="1"/>
  <c r="A14" i="106" s="1"/>
  <c r="A15" i="106" s="1"/>
  <c r="A16" i="106" s="1"/>
  <c r="A17" i="106" s="1"/>
  <c r="A18" i="106" s="1"/>
  <c r="A19" i="106" s="1"/>
  <c r="A20" i="106" s="1"/>
  <c r="A21" i="106" s="1"/>
  <c r="A22" i="106" s="1"/>
  <c r="A23" i="106" s="1"/>
  <c r="A24" i="106" s="1"/>
  <c r="A25" i="106" s="1"/>
  <c r="A26" i="106" s="1"/>
  <c r="A27" i="106" s="1"/>
  <c r="A28" i="106" s="1"/>
  <c r="A29" i="106" s="1"/>
  <c r="A30" i="106" s="1"/>
  <c r="A31" i="106" s="1"/>
  <c r="A32" i="106" s="1"/>
  <c r="A33" i="106" s="1"/>
  <c r="A34" i="106" s="1"/>
  <c r="A35" i="106" s="1"/>
  <c r="A36" i="106" s="1"/>
  <c r="A37" i="106" s="1"/>
  <c r="A38" i="106" s="1"/>
  <c r="A39" i="106" s="1"/>
  <c r="A40" i="106" s="1"/>
  <c r="A41" i="106" s="1"/>
  <c r="A42" i="106" s="1"/>
  <c r="A43" i="106" s="1"/>
  <c r="A44" i="106" s="1"/>
  <c r="A45" i="106" s="1"/>
  <c r="A46" i="106" s="1"/>
  <c r="A47" i="106" s="1"/>
  <c r="A48" i="106" s="1"/>
  <c r="A49" i="106" s="1"/>
  <c r="A50" i="106" s="1"/>
  <c r="A51" i="106" s="1"/>
  <c r="A52" i="106" s="1"/>
  <c r="A53" i="106" s="1"/>
  <c r="A54" i="106" s="1"/>
  <c r="A55" i="106" s="1"/>
  <c r="A56" i="106" s="1"/>
  <c r="A57" i="106" s="1"/>
  <c r="A58" i="106" s="1"/>
  <c r="A59" i="106" s="1"/>
  <c r="A60" i="106" s="1"/>
  <c r="A61" i="106" s="1"/>
  <c r="A62" i="106" s="1"/>
  <c r="A63" i="106" s="1"/>
  <c r="A64" i="106" s="1"/>
  <c r="A65" i="106" s="1"/>
  <c r="A66" i="106" s="1"/>
  <c r="A67" i="106" s="1"/>
  <c r="A68" i="106" s="1"/>
  <c r="A69" i="106" s="1"/>
  <c r="A70" i="106" s="1"/>
  <c r="A71" i="106" s="1"/>
  <c r="A72" i="106" s="1"/>
  <c r="A73" i="106" s="1"/>
  <c r="A74" i="106" s="1"/>
  <c r="A75" i="106" s="1"/>
  <c r="A76" i="106" s="1"/>
  <c r="A77" i="106" s="1"/>
  <c r="A78" i="106" s="1"/>
  <c r="A79" i="106" s="1"/>
  <c r="A80" i="106" s="1"/>
  <c r="A81" i="106" s="1"/>
  <c r="A82" i="106" s="1"/>
  <c r="A83" i="106" s="1"/>
  <c r="A84" i="106" s="1"/>
  <c r="A85" i="106" s="1"/>
  <c r="A86" i="106" s="1"/>
  <c r="A87" i="106" s="1"/>
  <c r="A88" i="106" s="1"/>
  <c r="A89" i="106" s="1"/>
  <c r="A90" i="106" s="1"/>
  <c r="A91" i="106" s="1"/>
  <c r="A92" i="106" s="1"/>
  <c r="A93" i="106" s="1"/>
  <c r="A94" i="106" s="1"/>
  <c r="A95" i="106" s="1"/>
  <c r="A96" i="106" s="1"/>
  <c r="A97" i="106" s="1"/>
  <c r="A98" i="106" s="1"/>
  <c r="A99" i="106" s="1"/>
  <c r="A100" i="106" s="1"/>
  <c r="A101" i="106" s="1"/>
  <c r="A102" i="106" s="1"/>
  <c r="A103" i="106" s="1"/>
  <c r="A104" i="106" s="1"/>
  <c r="A105" i="106" s="1"/>
  <c r="A106" i="106" s="1"/>
  <c r="A107" i="106" s="1"/>
  <c r="A108" i="106" s="1"/>
  <c r="A109" i="106" s="1"/>
  <c r="A110" i="106" s="1"/>
  <c r="A111" i="106" s="1"/>
  <c r="A112" i="106" s="1"/>
  <c r="A113" i="106" s="1"/>
  <c r="A114" i="106" s="1"/>
  <c r="A115" i="106" s="1"/>
  <c r="A116" i="106" s="1"/>
  <c r="A117" i="106" s="1"/>
  <c r="A118" i="106" s="1"/>
  <c r="A119" i="106" s="1"/>
  <c r="A120" i="106" s="1"/>
  <c r="A121" i="106" s="1"/>
  <c r="A122" i="106" s="1"/>
  <c r="A123" i="106" s="1"/>
  <c r="A124" i="106" s="1"/>
  <c r="A125" i="106" s="1"/>
  <c r="A126" i="106" s="1"/>
  <c r="A127" i="106" s="1"/>
  <c r="A128" i="106" s="1"/>
  <c r="A129" i="106" s="1"/>
  <c r="A130" i="106" s="1"/>
  <c r="A131" i="106" s="1"/>
  <c r="A132" i="106" s="1"/>
  <c r="A133" i="106" s="1"/>
  <c r="A134" i="106" s="1"/>
  <c r="A135" i="106" s="1"/>
  <c r="A136" i="106" s="1"/>
  <c r="A137" i="106" s="1"/>
  <c r="A138" i="106" s="1"/>
  <c r="A139" i="106" s="1"/>
  <c r="A140" i="106" s="1"/>
  <c r="A141" i="106" s="1"/>
  <c r="A142" i="106" s="1"/>
  <c r="A143" i="106" s="1"/>
  <c r="A144" i="106" s="1"/>
  <c r="A145" i="106" s="1"/>
  <c r="A146" i="106" s="1"/>
  <c r="A147" i="106" s="1"/>
  <c r="A148" i="106" s="1"/>
  <c r="A149" i="106" s="1"/>
  <c r="A150" i="106" s="1"/>
  <c r="A151" i="106" s="1"/>
  <c r="A152" i="106" s="1"/>
  <c r="A153" i="106" s="1"/>
  <c r="A154" i="106" s="1"/>
  <c r="A155" i="106" s="1"/>
  <c r="A156" i="106" s="1"/>
  <c r="A157" i="106" s="1"/>
  <c r="A158" i="106" s="1"/>
  <c r="A159" i="106" s="1"/>
  <c r="A160" i="106" s="1"/>
  <c r="A161" i="106" s="1"/>
  <c r="A162" i="106" s="1"/>
  <c r="A163" i="106" s="1"/>
  <c r="A164" i="106" s="1"/>
  <c r="A165" i="106" s="1"/>
  <c r="A166" i="106" s="1"/>
  <c r="A167" i="106" s="1"/>
  <c r="A168" i="106" s="1"/>
  <c r="A169" i="106" s="1"/>
  <c r="A170" i="106" s="1"/>
  <c r="A171" i="106" s="1"/>
  <c r="A172" i="106" s="1"/>
  <c r="A173" i="106" s="1"/>
  <c r="A174" i="106" s="1"/>
  <c r="A175" i="106" s="1"/>
  <c r="A176" i="106" s="1"/>
  <c r="A177" i="106" s="1"/>
  <c r="A178" i="106" s="1"/>
  <c r="A179" i="106" s="1"/>
  <c r="A180" i="106" s="1"/>
  <c r="A181" i="106" s="1"/>
  <c r="A182" i="106" s="1"/>
  <c r="A183" i="106" s="1"/>
  <c r="A184" i="106" s="1"/>
  <c r="A185" i="106" s="1"/>
  <c r="A186" i="106" s="1"/>
  <c r="A187" i="106" s="1"/>
  <c r="A188" i="106" s="1"/>
  <c r="A189" i="106" s="1"/>
  <c r="A190" i="106" s="1"/>
  <c r="A191" i="106" s="1"/>
  <c r="A192" i="106" s="1"/>
  <c r="A193" i="106" s="1"/>
  <c r="A194" i="106" s="1"/>
  <c r="A195" i="106" s="1"/>
  <c r="A196" i="106" s="1"/>
  <c r="A197" i="106" s="1"/>
  <c r="A198" i="106" s="1"/>
  <c r="A199" i="106" s="1"/>
  <c r="A200" i="106" s="1"/>
  <c r="A201" i="106" s="1"/>
  <c r="A202" i="106" s="1"/>
  <c r="A203" i="106" s="1"/>
  <c r="T63" i="107"/>
  <c r="S63" i="107"/>
  <c r="R63" i="107"/>
  <c r="Q63" i="107"/>
  <c r="J63" i="107"/>
  <c r="K63" i="107" s="1"/>
  <c r="T62" i="107"/>
  <c r="S62" i="107"/>
  <c r="R62" i="107"/>
  <c r="Q62" i="107"/>
  <c r="J62" i="107"/>
  <c r="K62" i="107" s="1"/>
  <c r="T61" i="107"/>
  <c r="S61" i="107"/>
  <c r="R61" i="107"/>
  <c r="Q61" i="107"/>
  <c r="J61" i="107"/>
  <c r="K61" i="107" s="1"/>
  <c r="T60" i="107"/>
  <c r="S60" i="107"/>
  <c r="R60" i="107"/>
  <c r="Q60" i="107"/>
  <c r="J60" i="107"/>
  <c r="K60" i="107" s="1"/>
  <c r="T59" i="107"/>
  <c r="S59" i="107"/>
  <c r="R59" i="107"/>
  <c r="Q59" i="107"/>
  <c r="J59" i="107"/>
  <c r="K59" i="107" s="1"/>
  <c r="T58" i="107"/>
  <c r="S58" i="107"/>
  <c r="R58" i="107"/>
  <c r="Q58" i="107"/>
  <c r="J58" i="107"/>
  <c r="K58" i="107" s="1"/>
  <c r="T57" i="107"/>
  <c r="S57" i="107"/>
  <c r="R57" i="107"/>
  <c r="Q57" i="107"/>
  <c r="J57" i="107"/>
  <c r="K57" i="107" s="1"/>
  <c r="T56" i="107"/>
  <c r="S56" i="107"/>
  <c r="R56" i="107"/>
  <c r="Q56" i="107"/>
  <c r="J56" i="107"/>
  <c r="K56" i="107" s="1"/>
  <c r="T55" i="107"/>
  <c r="S55" i="107"/>
  <c r="R55" i="107"/>
  <c r="Q55" i="107"/>
  <c r="J55" i="107"/>
  <c r="K55" i="107" s="1"/>
  <c r="T54" i="107"/>
  <c r="S54" i="107"/>
  <c r="R54" i="107"/>
  <c r="Q54" i="107"/>
  <c r="J54" i="107"/>
  <c r="K54" i="107" s="1"/>
  <c r="T53" i="107"/>
  <c r="S53" i="107"/>
  <c r="R53" i="107"/>
  <c r="Q53" i="107"/>
  <c r="J53" i="107"/>
  <c r="K53" i="107" s="1"/>
  <c r="T52" i="107"/>
  <c r="S52" i="107"/>
  <c r="R52" i="107"/>
  <c r="Q52" i="107"/>
  <c r="J52" i="107"/>
  <c r="K52" i="107" s="1"/>
  <c r="T51" i="107"/>
  <c r="S51" i="107"/>
  <c r="R51" i="107"/>
  <c r="Q51" i="107"/>
  <c r="J51" i="107"/>
  <c r="K51" i="107" s="1"/>
  <c r="T50" i="107"/>
  <c r="S50" i="107"/>
  <c r="R50" i="107"/>
  <c r="Q50" i="107"/>
  <c r="J50" i="107"/>
  <c r="K50" i="107" s="1"/>
  <c r="T49" i="107"/>
  <c r="S49" i="107"/>
  <c r="R49" i="107"/>
  <c r="Q49" i="107"/>
  <c r="J49" i="107"/>
  <c r="K49" i="107" s="1"/>
  <c r="T48" i="107"/>
  <c r="S48" i="107"/>
  <c r="R48" i="107"/>
  <c r="Q48" i="107"/>
  <c r="J48" i="107"/>
  <c r="K48" i="107" s="1"/>
  <c r="T47" i="107"/>
  <c r="S47" i="107"/>
  <c r="R47" i="107"/>
  <c r="Q47" i="107"/>
  <c r="J47" i="107"/>
  <c r="K47" i="107" s="1"/>
  <c r="T46" i="107"/>
  <c r="S46" i="107"/>
  <c r="R46" i="107"/>
  <c r="Q46" i="107"/>
  <c r="J46" i="107"/>
  <c r="K46" i="107" s="1"/>
  <c r="T45" i="107"/>
  <c r="S45" i="107"/>
  <c r="R45" i="107"/>
  <c r="Q45" i="107"/>
  <c r="K45" i="107"/>
  <c r="J45" i="107"/>
  <c r="T44" i="107"/>
  <c r="S44" i="107"/>
  <c r="R44" i="107"/>
  <c r="Q44" i="107"/>
  <c r="J44" i="107"/>
  <c r="K44" i="107" s="1"/>
  <c r="T43" i="107"/>
  <c r="S43" i="107"/>
  <c r="R43" i="107"/>
  <c r="Q43" i="107"/>
  <c r="J43" i="107"/>
  <c r="K43" i="107" s="1"/>
  <c r="T42" i="107"/>
  <c r="S42" i="107"/>
  <c r="R42" i="107"/>
  <c r="Q42" i="107"/>
  <c r="J42" i="107"/>
  <c r="K42" i="107" s="1"/>
  <c r="T41" i="107"/>
  <c r="S41" i="107"/>
  <c r="R41" i="107"/>
  <c r="Q41" i="107"/>
  <c r="J41" i="107"/>
  <c r="K41" i="107" s="1"/>
  <c r="T40" i="107"/>
  <c r="S40" i="107"/>
  <c r="R40" i="107"/>
  <c r="Q40" i="107"/>
  <c r="J40" i="107"/>
  <c r="K40" i="107" s="1"/>
  <c r="T39" i="107"/>
  <c r="S39" i="107"/>
  <c r="R39" i="107"/>
  <c r="Q39" i="107"/>
  <c r="J39" i="107"/>
  <c r="K39" i="107" s="1"/>
  <c r="T38" i="107"/>
  <c r="S38" i="107"/>
  <c r="R38" i="107"/>
  <c r="Q38" i="107"/>
  <c r="J38" i="107"/>
  <c r="K38" i="107" s="1"/>
  <c r="T37" i="107"/>
  <c r="S37" i="107"/>
  <c r="R37" i="107"/>
  <c r="Q37" i="107"/>
  <c r="J37" i="107"/>
  <c r="K37" i="107" s="1"/>
  <c r="T36" i="107"/>
  <c r="S36" i="107"/>
  <c r="R36" i="107"/>
  <c r="Q36" i="107"/>
  <c r="J36" i="107"/>
  <c r="K36" i="107" s="1"/>
  <c r="T35" i="107"/>
  <c r="S35" i="107"/>
  <c r="R35" i="107"/>
  <c r="Q35" i="107"/>
  <c r="J35" i="107"/>
  <c r="K35" i="107" s="1"/>
  <c r="T34" i="107"/>
  <c r="S34" i="107"/>
  <c r="R34" i="107"/>
  <c r="Q34" i="107"/>
  <c r="J34" i="107"/>
  <c r="K34" i="107" s="1"/>
  <c r="T33" i="107"/>
  <c r="S33" i="107"/>
  <c r="R33" i="107"/>
  <c r="Q33" i="107"/>
  <c r="J33" i="107"/>
  <c r="K33" i="107" s="1"/>
  <c r="T32" i="107"/>
  <c r="S32" i="107"/>
  <c r="R32" i="107"/>
  <c r="Q32" i="107"/>
  <c r="K32" i="107"/>
  <c r="J32" i="107"/>
  <c r="T31" i="107"/>
  <c r="S31" i="107"/>
  <c r="R31" i="107"/>
  <c r="Q31" i="107"/>
  <c r="J31" i="107"/>
  <c r="K31" i="107" s="1"/>
  <c r="T30" i="107"/>
  <c r="S30" i="107"/>
  <c r="R30" i="107"/>
  <c r="Q30" i="107"/>
  <c r="J30" i="107"/>
  <c r="K30" i="107" s="1"/>
  <c r="T29" i="107"/>
  <c r="S29" i="107"/>
  <c r="R29" i="107"/>
  <c r="Q29" i="107"/>
  <c r="K29" i="107"/>
  <c r="J29" i="107"/>
  <c r="T28" i="107"/>
  <c r="S28" i="107"/>
  <c r="R28" i="107"/>
  <c r="Q28" i="107"/>
  <c r="J28" i="107"/>
  <c r="K28" i="107" s="1"/>
  <c r="T27" i="107"/>
  <c r="S27" i="107"/>
  <c r="R27" i="107"/>
  <c r="Q27" i="107"/>
  <c r="J27" i="107"/>
  <c r="K27" i="107" s="1"/>
  <c r="T26" i="107"/>
  <c r="S26" i="107"/>
  <c r="R26" i="107"/>
  <c r="Q26" i="107"/>
  <c r="J26" i="107"/>
  <c r="K26" i="107" s="1"/>
  <c r="T25" i="107"/>
  <c r="S25" i="107"/>
  <c r="R25" i="107"/>
  <c r="Q25" i="107"/>
  <c r="J25" i="107"/>
  <c r="K25" i="107" s="1"/>
  <c r="T24" i="107"/>
  <c r="S24" i="107"/>
  <c r="R24" i="107"/>
  <c r="Q24" i="107"/>
  <c r="J24" i="107"/>
  <c r="K24" i="107" s="1"/>
  <c r="T23" i="107"/>
  <c r="S23" i="107"/>
  <c r="R23" i="107"/>
  <c r="Q23" i="107"/>
  <c r="J23" i="107"/>
  <c r="K23" i="107" s="1"/>
  <c r="T22" i="107"/>
  <c r="S22" i="107"/>
  <c r="R22" i="107"/>
  <c r="Q22" i="107"/>
  <c r="J22" i="107"/>
  <c r="K22" i="107" s="1"/>
  <c r="T21" i="107"/>
  <c r="S21" i="107"/>
  <c r="R21" i="107"/>
  <c r="Q21" i="107"/>
  <c r="J21" i="107"/>
  <c r="K21" i="107" s="1"/>
  <c r="T20" i="107"/>
  <c r="S20" i="107"/>
  <c r="R20" i="107"/>
  <c r="Q20" i="107"/>
  <c r="J20" i="107"/>
  <c r="K20" i="107" s="1"/>
  <c r="T19" i="107"/>
  <c r="S19" i="107"/>
  <c r="R19" i="107"/>
  <c r="Q19" i="107"/>
  <c r="J19" i="107"/>
  <c r="K19" i="107" s="1"/>
  <c r="T18" i="107"/>
  <c r="S18" i="107"/>
  <c r="R18" i="107"/>
  <c r="Q18" i="107"/>
  <c r="J18" i="107"/>
  <c r="K18" i="107" s="1"/>
  <c r="T17" i="107"/>
  <c r="S17" i="107"/>
  <c r="R17" i="107"/>
  <c r="Q17" i="107"/>
  <c r="J17" i="107"/>
  <c r="K17" i="107" s="1"/>
  <c r="T16" i="107"/>
  <c r="S16" i="107"/>
  <c r="R16" i="107"/>
  <c r="Q16" i="107"/>
  <c r="J16" i="107"/>
  <c r="K16" i="107" s="1"/>
  <c r="T15" i="107"/>
  <c r="S15" i="107"/>
  <c r="R15" i="107"/>
  <c r="Q15" i="107"/>
  <c r="J15" i="107"/>
  <c r="K15" i="107" s="1"/>
  <c r="T14" i="107"/>
  <c r="S14" i="107"/>
  <c r="R14" i="107"/>
  <c r="Q14" i="107"/>
  <c r="J14" i="107"/>
  <c r="K14" i="107" s="1"/>
  <c r="T13" i="107"/>
  <c r="S13" i="107"/>
  <c r="R13" i="107"/>
  <c r="Q13" i="107"/>
  <c r="J13" i="107"/>
  <c r="K13" i="107" s="1"/>
  <c r="T12" i="107"/>
  <c r="S12" i="107"/>
  <c r="R12" i="107"/>
  <c r="Q12" i="107"/>
  <c r="J12" i="107"/>
  <c r="K12" i="107" s="1"/>
  <c r="T11" i="107"/>
  <c r="S11" i="107"/>
  <c r="R11" i="107"/>
  <c r="Q11" i="107"/>
  <c r="J11" i="107"/>
  <c r="K11" i="107" s="1"/>
  <c r="T10" i="107"/>
  <c r="S10" i="107"/>
  <c r="R10" i="107"/>
  <c r="Q10" i="107"/>
  <c r="J10" i="107"/>
  <c r="K10" i="107" s="1"/>
  <c r="T9" i="107"/>
  <c r="S9" i="107"/>
  <c r="R9" i="107"/>
  <c r="Q9" i="107"/>
  <c r="J9" i="107"/>
  <c r="K9" i="107" s="1"/>
  <c r="T8" i="107"/>
  <c r="S8" i="107"/>
  <c r="R8" i="107"/>
  <c r="Q8" i="107"/>
  <c r="J8" i="107"/>
  <c r="K8" i="107" s="1"/>
  <c r="T7" i="107"/>
  <c r="S7" i="107"/>
  <c r="R7" i="107"/>
  <c r="Q7" i="107"/>
  <c r="K7" i="107"/>
  <c r="J7" i="107"/>
  <c r="T6" i="107"/>
  <c r="S6" i="107"/>
  <c r="R6" i="107"/>
  <c r="Q6" i="107"/>
  <c r="J6" i="107"/>
  <c r="K6" i="107" s="1"/>
  <c r="T5" i="107"/>
  <c r="S5" i="107"/>
  <c r="R5" i="107"/>
  <c r="Q5" i="107"/>
  <c r="J5" i="107"/>
  <c r="K5" i="107" s="1"/>
  <c r="T4" i="107"/>
  <c r="S4" i="107"/>
  <c r="R4" i="107"/>
  <c r="Q4" i="107"/>
  <c r="J4" i="107"/>
  <c r="K4" i="107" s="1"/>
  <c r="A4" i="107"/>
  <c r="A5" i="107" s="1"/>
  <c r="A6" i="107" s="1"/>
  <c r="A7" i="107" s="1"/>
  <c r="A8" i="107" s="1"/>
  <c r="A9" i="107" s="1"/>
  <c r="A10" i="107" s="1"/>
  <c r="A11" i="107" s="1"/>
  <c r="A12" i="107" s="1"/>
  <c r="A13" i="107" s="1"/>
  <c r="A14" i="107" s="1"/>
  <c r="A15" i="107" s="1"/>
  <c r="A16" i="107" s="1"/>
  <c r="A17" i="107" s="1"/>
  <c r="A18" i="107" s="1"/>
  <c r="A19" i="107" s="1"/>
  <c r="A20" i="107" s="1"/>
  <c r="A21" i="107" s="1"/>
  <c r="A22" i="107" s="1"/>
  <c r="A23" i="107" s="1"/>
  <c r="A24" i="107" s="1"/>
  <c r="A25" i="107" s="1"/>
  <c r="A26" i="107" s="1"/>
  <c r="A27" i="107" s="1"/>
  <c r="A28" i="107" s="1"/>
  <c r="A29" i="107" s="1"/>
  <c r="A30" i="107" s="1"/>
  <c r="A31" i="107" s="1"/>
  <c r="A32" i="107" s="1"/>
  <c r="A33" i="107" s="1"/>
  <c r="A34" i="107" s="1"/>
  <c r="A35" i="107" s="1"/>
  <c r="A36" i="107" s="1"/>
  <c r="A37" i="107" s="1"/>
  <c r="A38" i="107" s="1"/>
  <c r="A39" i="107" s="1"/>
  <c r="A40" i="107" s="1"/>
  <c r="A41" i="107" s="1"/>
  <c r="A42" i="107" s="1"/>
  <c r="A43" i="107" s="1"/>
  <c r="A44" i="107" s="1"/>
  <c r="A45" i="107" s="1"/>
  <c r="A46" i="107" s="1"/>
  <c r="A47" i="107" s="1"/>
  <c r="A48" i="107" s="1"/>
  <c r="A49" i="107" s="1"/>
  <c r="A50" i="107" s="1"/>
  <c r="A51" i="107" s="1"/>
  <c r="A52" i="107" s="1"/>
  <c r="A53" i="107" s="1"/>
  <c r="A54" i="107" s="1"/>
  <c r="A55" i="107" s="1"/>
  <c r="A56" i="107" s="1"/>
  <c r="A57" i="107" s="1"/>
  <c r="A58" i="107" s="1"/>
  <c r="A59" i="107" s="1"/>
  <c r="A60" i="107" s="1"/>
  <c r="A61" i="107" s="1"/>
  <c r="A62" i="107" s="1"/>
  <c r="A63" i="107" s="1"/>
  <c r="A64" i="107" s="1"/>
  <c r="A65" i="107" s="1"/>
  <c r="A66" i="107" s="1"/>
  <c r="A67" i="107" s="1"/>
  <c r="A68" i="107" s="1"/>
  <c r="A69" i="107" s="1"/>
  <c r="A70" i="107" s="1"/>
  <c r="A71" i="107" s="1"/>
  <c r="A72" i="107" s="1"/>
  <c r="A73" i="107" s="1"/>
  <c r="A74" i="107" s="1"/>
  <c r="A75" i="107" s="1"/>
  <c r="A76" i="107" s="1"/>
  <c r="A77" i="107" s="1"/>
  <c r="A78" i="107" s="1"/>
  <c r="A79" i="107" s="1"/>
  <c r="A80" i="107" s="1"/>
  <c r="A81" i="107" s="1"/>
  <c r="A82" i="107" s="1"/>
  <c r="A83" i="107" s="1"/>
  <c r="A84" i="107" s="1"/>
  <c r="A85" i="107" s="1"/>
  <c r="A86" i="107" s="1"/>
  <c r="A87" i="107" s="1"/>
  <c r="A88" i="107" s="1"/>
  <c r="A89" i="107" s="1"/>
  <c r="A90" i="107" s="1"/>
  <c r="A91" i="107" s="1"/>
  <c r="A92" i="107" s="1"/>
  <c r="A93" i="107" s="1"/>
  <c r="A94" i="107" s="1"/>
  <c r="A95" i="107" s="1"/>
  <c r="A96" i="107" s="1"/>
  <c r="A97" i="107" s="1"/>
  <c r="A98" i="107" s="1"/>
  <c r="A99" i="107" s="1"/>
  <c r="A100" i="107" s="1"/>
  <c r="A101" i="107" s="1"/>
  <c r="A102" i="107" s="1"/>
  <c r="A103" i="107" s="1"/>
  <c r="A104" i="107" s="1"/>
  <c r="A105" i="107" s="1"/>
  <c r="A106" i="107" s="1"/>
  <c r="A107" i="107" s="1"/>
  <c r="A108" i="107" s="1"/>
  <c r="A109" i="107" s="1"/>
  <c r="A110" i="107" s="1"/>
  <c r="A111" i="107" s="1"/>
  <c r="A112" i="107" s="1"/>
  <c r="A113" i="107" s="1"/>
  <c r="A114" i="107" s="1"/>
  <c r="A115" i="107" s="1"/>
  <c r="A116" i="107" s="1"/>
  <c r="A117" i="107" s="1"/>
  <c r="A118" i="107" s="1"/>
  <c r="A119" i="107" s="1"/>
  <c r="A120" i="107" s="1"/>
  <c r="A121" i="107" s="1"/>
  <c r="A122" i="107" s="1"/>
  <c r="A123" i="107" s="1"/>
  <c r="A124" i="107" s="1"/>
  <c r="A125" i="107" s="1"/>
  <c r="A126" i="107" s="1"/>
  <c r="A127" i="107" s="1"/>
  <c r="A128" i="107" s="1"/>
  <c r="A129" i="107" s="1"/>
  <c r="A130" i="107" s="1"/>
  <c r="A131" i="107" s="1"/>
  <c r="A132" i="107" s="1"/>
  <c r="A133" i="107" s="1"/>
  <c r="A134" i="107" s="1"/>
  <c r="A135" i="107" s="1"/>
  <c r="A136" i="107" s="1"/>
  <c r="A137" i="107" s="1"/>
  <c r="A138" i="107" s="1"/>
  <c r="A139" i="107" s="1"/>
  <c r="A140" i="107" s="1"/>
  <c r="A141" i="107" s="1"/>
  <c r="A142" i="107" s="1"/>
  <c r="A143" i="107" s="1"/>
  <c r="A144" i="107" s="1"/>
  <c r="A145" i="107" s="1"/>
  <c r="A146" i="107" s="1"/>
  <c r="A147" i="107" s="1"/>
  <c r="A148" i="107" s="1"/>
  <c r="A149" i="107" s="1"/>
  <c r="A150" i="107" s="1"/>
  <c r="A151" i="107" s="1"/>
  <c r="A152" i="107" s="1"/>
  <c r="A153" i="107" s="1"/>
  <c r="A154" i="107" s="1"/>
  <c r="A155" i="107" s="1"/>
  <c r="A156" i="107" s="1"/>
  <c r="A157" i="107" s="1"/>
  <c r="A158" i="107" s="1"/>
  <c r="A159" i="107" s="1"/>
  <c r="A160" i="107" s="1"/>
  <c r="A161" i="107" s="1"/>
  <c r="A162" i="107" s="1"/>
  <c r="A163" i="107" s="1"/>
  <c r="A164" i="107" s="1"/>
  <c r="A165" i="107" s="1"/>
  <c r="A166" i="107" s="1"/>
  <c r="A167" i="107" s="1"/>
  <c r="A168" i="107" s="1"/>
  <c r="A169" i="107" s="1"/>
  <c r="A170" i="107" s="1"/>
  <c r="A171" i="107" s="1"/>
  <c r="A172" i="107" s="1"/>
  <c r="A173" i="107" s="1"/>
  <c r="A174" i="107" s="1"/>
  <c r="A175" i="107" s="1"/>
  <c r="A176" i="107" s="1"/>
  <c r="A177" i="107" s="1"/>
  <c r="A178" i="107" s="1"/>
  <c r="A179" i="107" s="1"/>
  <c r="A180" i="107" s="1"/>
  <c r="A181" i="107" s="1"/>
  <c r="A182" i="107" s="1"/>
  <c r="A183" i="107" s="1"/>
  <c r="A184" i="107" s="1"/>
  <c r="A185" i="107" s="1"/>
  <c r="A186" i="107" s="1"/>
  <c r="A187" i="107" s="1"/>
  <c r="A188" i="107" s="1"/>
  <c r="A189" i="107" s="1"/>
  <c r="A190" i="107" s="1"/>
  <c r="A191" i="107" s="1"/>
  <c r="A192" i="107" s="1"/>
  <c r="A193" i="107" s="1"/>
  <c r="A194" i="107" s="1"/>
  <c r="A195" i="107" s="1"/>
  <c r="A196" i="107" s="1"/>
  <c r="A197" i="107" s="1"/>
  <c r="A198" i="107" s="1"/>
  <c r="A199" i="107" s="1"/>
  <c r="A200" i="107" s="1"/>
  <c r="A201" i="107" s="1"/>
  <c r="A202" i="107" s="1"/>
  <c r="A203" i="107" s="1"/>
  <c r="T63" i="108"/>
  <c r="S63" i="108"/>
  <c r="R63" i="108"/>
  <c r="Q63" i="108"/>
  <c r="J63" i="108"/>
  <c r="K63" i="108" s="1"/>
  <c r="T62" i="108"/>
  <c r="S62" i="108"/>
  <c r="R62" i="108"/>
  <c r="Q62" i="108"/>
  <c r="J62" i="108"/>
  <c r="K62" i="108" s="1"/>
  <c r="T61" i="108"/>
  <c r="S61" i="108"/>
  <c r="R61" i="108"/>
  <c r="Q61" i="108"/>
  <c r="J61" i="108"/>
  <c r="K61" i="108" s="1"/>
  <c r="T60" i="108"/>
  <c r="S60" i="108"/>
  <c r="R60" i="108"/>
  <c r="Q60" i="108"/>
  <c r="J60" i="108"/>
  <c r="K60" i="108" s="1"/>
  <c r="T59" i="108"/>
  <c r="S59" i="108"/>
  <c r="R59" i="108"/>
  <c r="Q59" i="108"/>
  <c r="J59" i="108"/>
  <c r="K59" i="108" s="1"/>
  <c r="T58" i="108"/>
  <c r="S58" i="108"/>
  <c r="R58" i="108"/>
  <c r="Q58" i="108"/>
  <c r="J58" i="108"/>
  <c r="K58" i="108" s="1"/>
  <c r="T57" i="108"/>
  <c r="S57" i="108"/>
  <c r="R57" i="108"/>
  <c r="Q57" i="108"/>
  <c r="J57" i="108"/>
  <c r="K57" i="108" s="1"/>
  <c r="T56" i="108"/>
  <c r="S56" i="108"/>
  <c r="R56" i="108"/>
  <c r="Q56" i="108"/>
  <c r="J56" i="108"/>
  <c r="K56" i="108" s="1"/>
  <c r="T55" i="108"/>
  <c r="S55" i="108"/>
  <c r="R55" i="108"/>
  <c r="Q55" i="108"/>
  <c r="J55" i="108"/>
  <c r="K55" i="108" s="1"/>
  <c r="T54" i="108"/>
  <c r="S54" i="108"/>
  <c r="R54" i="108"/>
  <c r="Q54" i="108"/>
  <c r="J54" i="108"/>
  <c r="K54" i="108" s="1"/>
  <c r="T53" i="108"/>
  <c r="S53" i="108"/>
  <c r="R53" i="108"/>
  <c r="Q53" i="108"/>
  <c r="J53" i="108"/>
  <c r="K53" i="108" s="1"/>
  <c r="T52" i="108"/>
  <c r="S52" i="108"/>
  <c r="R52" i="108"/>
  <c r="Q52" i="108"/>
  <c r="J52" i="108"/>
  <c r="K52" i="108" s="1"/>
  <c r="T51" i="108"/>
  <c r="S51" i="108"/>
  <c r="R51" i="108"/>
  <c r="Q51" i="108"/>
  <c r="J51" i="108"/>
  <c r="K51" i="108" s="1"/>
  <c r="T50" i="108"/>
  <c r="S50" i="108"/>
  <c r="R50" i="108"/>
  <c r="Q50" i="108"/>
  <c r="J50" i="108"/>
  <c r="K50" i="108" s="1"/>
  <c r="T49" i="108"/>
  <c r="S49" i="108"/>
  <c r="R49" i="108"/>
  <c r="Q49" i="108"/>
  <c r="J49" i="108"/>
  <c r="K49" i="108" s="1"/>
  <c r="T48" i="108"/>
  <c r="S48" i="108"/>
  <c r="R48" i="108"/>
  <c r="Q48" i="108"/>
  <c r="J48" i="108"/>
  <c r="K48" i="108" s="1"/>
  <c r="T47" i="108"/>
  <c r="S47" i="108"/>
  <c r="R47" i="108"/>
  <c r="Q47" i="108"/>
  <c r="J47" i="108"/>
  <c r="K47" i="108" s="1"/>
  <c r="T46" i="108"/>
  <c r="S46" i="108"/>
  <c r="R46" i="108"/>
  <c r="Q46" i="108"/>
  <c r="J46" i="108"/>
  <c r="K46" i="108" s="1"/>
  <c r="T45" i="108"/>
  <c r="S45" i="108"/>
  <c r="R45" i="108"/>
  <c r="Q45" i="108"/>
  <c r="J45" i="108"/>
  <c r="K45" i="108" s="1"/>
  <c r="T44" i="108"/>
  <c r="S44" i="108"/>
  <c r="R44" i="108"/>
  <c r="Q44" i="108"/>
  <c r="J44" i="108"/>
  <c r="K44" i="108" s="1"/>
  <c r="T43" i="108"/>
  <c r="S43" i="108"/>
  <c r="R43" i="108"/>
  <c r="Q43" i="108"/>
  <c r="J43" i="108"/>
  <c r="K43" i="108" s="1"/>
  <c r="T42" i="108"/>
  <c r="S42" i="108"/>
  <c r="R42" i="108"/>
  <c r="Q42" i="108"/>
  <c r="J42" i="108"/>
  <c r="K42" i="108" s="1"/>
  <c r="T41" i="108"/>
  <c r="S41" i="108"/>
  <c r="R41" i="108"/>
  <c r="Q41" i="108"/>
  <c r="J41" i="108"/>
  <c r="K41" i="108" s="1"/>
  <c r="T40" i="108"/>
  <c r="S40" i="108"/>
  <c r="R40" i="108"/>
  <c r="Q40" i="108"/>
  <c r="J40" i="108"/>
  <c r="K40" i="108" s="1"/>
  <c r="T39" i="108"/>
  <c r="S39" i="108"/>
  <c r="R39" i="108"/>
  <c r="Q39" i="108"/>
  <c r="J39" i="108"/>
  <c r="K39" i="108" s="1"/>
  <c r="T38" i="108"/>
  <c r="S38" i="108"/>
  <c r="R38" i="108"/>
  <c r="Q38" i="108"/>
  <c r="J38" i="108"/>
  <c r="K38" i="108" s="1"/>
  <c r="T37" i="108"/>
  <c r="S37" i="108"/>
  <c r="R37" i="108"/>
  <c r="Q37" i="108"/>
  <c r="J37" i="108"/>
  <c r="K37" i="108" s="1"/>
  <c r="T36" i="108"/>
  <c r="S36" i="108"/>
  <c r="R36" i="108"/>
  <c r="Q36" i="108"/>
  <c r="J36" i="108"/>
  <c r="K36" i="108" s="1"/>
  <c r="T35" i="108"/>
  <c r="S35" i="108"/>
  <c r="R35" i="108"/>
  <c r="Q35" i="108"/>
  <c r="J35" i="108"/>
  <c r="K35" i="108" s="1"/>
  <c r="T34" i="108"/>
  <c r="S34" i="108"/>
  <c r="R34" i="108"/>
  <c r="Q34" i="108"/>
  <c r="J34" i="108"/>
  <c r="K34" i="108" s="1"/>
  <c r="T33" i="108"/>
  <c r="S33" i="108"/>
  <c r="R33" i="108"/>
  <c r="Q33" i="108"/>
  <c r="J33" i="108"/>
  <c r="K33" i="108" s="1"/>
  <c r="T32" i="108"/>
  <c r="S32" i="108"/>
  <c r="R32" i="108"/>
  <c r="Q32" i="108"/>
  <c r="K32" i="108"/>
  <c r="J32" i="108"/>
  <c r="T31" i="108"/>
  <c r="S31" i="108"/>
  <c r="R31" i="108"/>
  <c r="Q31" i="108"/>
  <c r="J31" i="108"/>
  <c r="K31" i="108" s="1"/>
  <c r="T30" i="108"/>
  <c r="S30" i="108"/>
  <c r="R30" i="108"/>
  <c r="Q30" i="108"/>
  <c r="J30" i="108"/>
  <c r="K30" i="108" s="1"/>
  <c r="T29" i="108"/>
  <c r="S29" i="108"/>
  <c r="R29" i="108"/>
  <c r="Q29" i="108"/>
  <c r="J29" i="108"/>
  <c r="K29" i="108" s="1"/>
  <c r="T28" i="108"/>
  <c r="S28" i="108"/>
  <c r="R28" i="108"/>
  <c r="Q28" i="108"/>
  <c r="J28" i="108"/>
  <c r="K28" i="108" s="1"/>
  <c r="T27" i="108"/>
  <c r="S27" i="108"/>
  <c r="R27" i="108"/>
  <c r="Q27" i="108"/>
  <c r="J27" i="108"/>
  <c r="K27" i="108" s="1"/>
  <c r="T26" i="108"/>
  <c r="S26" i="108"/>
  <c r="R26" i="108"/>
  <c r="Q26" i="108"/>
  <c r="J26" i="108"/>
  <c r="K26" i="108" s="1"/>
  <c r="T25" i="108"/>
  <c r="S25" i="108"/>
  <c r="R25" i="108"/>
  <c r="Q25" i="108"/>
  <c r="J25" i="108"/>
  <c r="K25" i="108" s="1"/>
  <c r="T24" i="108"/>
  <c r="S24" i="108"/>
  <c r="R24" i="108"/>
  <c r="Q24" i="108"/>
  <c r="J24" i="108"/>
  <c r="K24" i="108" s="1"/>
  <c r="T23" i="108"/>
  <c r="S23" i="108"/>
  <c r="R23" i="108"/>
  <c r="Q23" i="108"/>
  <c r="K23" i="108"/>
  <c r="J23" i="108"/>
  <c r="T22" i="108"/>
  <c r="S22" i="108"/>
  <c r="R22" i="108"/>
  <c r="Q22" i="108"/>
  <c r="J22" i="108"/>
  <c r="K22" i="108" s="1"/>
  <c r="T21" i="108"/>
  <c r="S21" i="108"/>
  <c r="R21" i="108"/>
  <c r="Q21" i="108"/>
  <c r="J21" i="108"/>
  <c r="K21" i="108" s="1"/>
  <c r="T20" i="108"/>
  <c r="S20" i="108"/>
  <c r="R20" i="108"/>
  <c r="Q20" i="108"/>
  <c r="K20" i="108"/>
  <c r="J20" i="108"/>
  <c r="T19" i="108"/>
  <c r="S19" i="108"/>
  <c r="R19" i="108"/>
  <c r="Q19" i="108"/>
  <c r="J19" i="108"/>
  <c r="K19" i="108" s="1"/>
  <c r="T18" i="108"/>
  <c r="S18" i="108"/>
  <c r="R18" i="108"/>
  <c r="Q18" i="108"/>
  <c r="J18" i="108"/>
  <c r="K18" i="108" s="1"/>
  <c r="T17" i="108"/>
  <c r="S17" i="108"/>
  <c r="R17" i="108"/>
  <c r="Q17" i="108"/>
  <c r="J17" i="108"/>
  <c r="K17" i="108" s="1"/>
  <c r="T16" i="108"/>
  <c r="S16" i="108"/>
  <c r="R16" i="108"/>
  <c r="Q16" i="108"/>
  <c r="J16" i="108"/>
  <c r="K16" i="108" s="1"/>
  <c r="T15" i="108"/>
  <c r="S15" i="108"/>
  <c r="R15" i="108"/>
  <c r="Q15" i="108"/>
  <c r="J15" i="108"/>
  <c r="K15" i="108" s="1"/>
  <c r="T14" i="108"/>
  <c r="S14" i="108"/>
  <c r="R14" i="108"/>
  <c r="Q14" i="108"/>
  <c r="J14" i="108"/>
  <c r="K14" i="108" s="1"/>
  <c r="T13" i="108"/>
  <c r="S13" i="108"/>
  <c r="R13" i="108"/>
  <c r="Q13" i="108"/>
  <c r="J13" i="108"/>
  <c r="K13" i="108" s="1"/>
  <c r="T12" i="108"/>
  <c r="S12" i="108"/>
  <c r="R12" i="108"/>
  <c r="Q12" i="108"/>
  <c r="J12" i="108"/>
  <c r="K12" i="108" s="1"/>
  <c r="T11" i="108"/>
  <c r="S11" i="108"/>
  <c r="R11" i="108"/>
  <c r="Q11" i="108"/>
  <c r="J11" i="108"/>
  <c r="K11" i="108" s="1"/>
  <c r="T10" i="108"/>
  <c r="S10" i="108"/>
  <c r="R10" i="108"/>
  <c r="Q10" i="108"/>
  <c r="J10" i="108"/>
  <c r="K10" i="108" s="1"/>
  <c r="T9" i="108"/>
  <c r="S9" i="108"/>
  <c r="R9" i="108"/>
  <c r="Q9" i="108"/>
  <c r="J9" i="108"/>
  <c r="K9" i="108" s="1"/>
  <c r="T8" i="108"/>
  <c r="S8" i="108"/>
  <c r="R8" i="108"/>
  <c r="Q8" i="108"/>
  <c r="J8" i="108"/>
  <c r="K8" i="108" s="1"/>
  <c r="T7" i="108"/>
  <c r="S7" i="108"/>
  <c r="R7" i="108"/>
  <c r="Q7" i="108"/>
  <c r="J7" i="108"/>
  <c r="K7" i="108" s="1"/>
  <c r="T6" i="108"/>
  <c r="S6" i="108"/>
  <c r="R6" i="108"/>
  <c r="Q6" i="108"/>
  <c r="J6" i="108"/>
  <c r="K6" i="108" s="1"/>
  <c r="T5" i="108"/>
  <c r="S5" i="108"/>
  <c r="R5" i="108"/>
  <c r="Q5" i="108"/>
  <c r="J5" i="108"/>
  <c r="K5" i="108" s="1"/>
  <c r="T4" i="108"/>
  <c r="S4" i="108"/>
  <c r="R4" i="108"/>
  <c r="Q4" i="108"/>
  <c r="J4" i="108"/>
  <c r="K4" i="108" s="1"/>
  <c r="A4" i="108"/>
  <c r="A5" i="108" s="1"/>
  <c r="A6" i="108" s="1"/>
  <c r="A7" i="108" s="1"/>
  <c r="A8" i="108" s="1"/>
  <c r="A9" i="108" s="1"/>
  <c r="A10" i="108" s="1"/>
  <c r="A11" i="108" s="1"/>
  <c r="A12" i="108" s="1"/>
  <c r="A13" i="108" s="1"/>
  <c r="A14" i="108" s="1"/>
  <c r="A15" i="108" s="1"/>
  <c r="A16" i="108" s="1"/>
  <c r="A17" i="108" s="1"/>
  <c r="A18" i="108" s="1"/>
  <c r="A19" i="108" s="1"/>
  <c r="A20" i="108" s="1"/>
  <c r="A21" i="108" s="1"/>
  <c r="A22" i="108" s="1"/>
  <c r="A23" i="108" s="1"/>
  <c r="A24" i="108" s="1"/>
  <c r="A25" i="108" s="1"/>
  <c r="A26" i="108" s="1"/>
  <c r="A27" i="108" s="1"/>
  <c r="A28" i="108" s="1"/>
  <c r="A29" i="108" s="1"/>
  <c r="A30" i="108" s="1"/>
  <c r="A31" i="108" s="1"/>
  <c r="A32" i="108" s="1"/>
  <c r="A33" i="108" s="1"/>
  <c r="A34" i="108" s="1"/>
  <c r="A35" i="108" s="1"/>
  <c r="A36" i="108" s="1"/>
  <c r="A37" i="108" s="1"/>
  <c r="A38" i="108" s="1"/>
  <c r="A39" i="108" s="1"/>
  <c r="A40" i="108" s="1"/>
  <c r="A41" i="108" s="1"/>
  <c r="A42" i="108" s="1"/>
  <c r="A43" i="108" s="1"/>
  <c r="A44" i="108" s="1"/>
  <c r="A45" i="108" s="1"/>
  <c r="A46" i="108" s="1"/>
  <c r="A47" i="108" s="1"/>
  <c r="A48" i="108" s="1"/>
  <c r="A49" i="108" s="1"/>
  <c r="A50" i="108" s="1"/>
  <c r="A51" i="108" s="1"/>
  <c r="A52" i="108" s="1"/>
  <c r="A53" i="108" s="1"/>
  <c r="A54" i="108" s="1"/>
  <c r="A55" i="108" s="1"/>
  <c r="A56" i="108" s="1"/>
  <c r="A57" i="108" s="1"/>
  <c r="A58" i="108" s="1"/>
  <c r="A59" i="108" s="1"/>
  <c r="A60" i="108" s="1"/>
  <c r="A61" i="108" s="1"/>
  <c r="A62" i="108" s="1"/>
  <c r="A63" i="108" s="1"/>
  <c r="A64" i="108" s="1"/>
  <c r="A65" i="108" s="1"/>
  <c r="A66" i="108" s="1"/>
  <c r="A67" i="108" s="1"/>
  <c r="A68" i="108" s="1"/>
  <c r="A69" i="108" s="1"/>
  <c r="A70" i="108" s="1"/>
  <c r="A71" i="108" s="1"/>
  <c r="A72" i="108" s="1"/>
  <c r="A73" i="108" s="1"/>
  <c r="A74" i="108" s="1"/>
  <c r="A75" i="108" s="1"/>
  <c r="A76" i="108" s="1"/>
  <c r="A77" i="108" s="1"/>
  <c r="A78" i="108" s="1"/>
  <c r="A79" i="108" s="1"/>
  <c r="A80" i="108" s="1"/>
  <c r="A81" i="108" s="1"/>
  <c r="A82" i="108" s="1"/>
  <c r="A83" i="108" s="1"/>
  <c r="A84" i="108" s="1"/>
  <c r="A85" i="108" s="1"/>
  <c r="A86" i="108" s="1"/>
  <c r="A87" i="108" s="1"/>
  <c r="A88" i="108" s="1"/>
  <c r="A89" i="108" s="1"/>
  <c r="A90" i="108" s="1"/>
  <c r="A91" i="108" s="1"/>
  <c r="A92" i="108" s="1"/>
  <c r="A93" i="108" s="1"/>
  <c r="A94" i="108" s="1"/>
  <c r="A95" i="108" s="1"/>
  <c r="A96" i="108" s="1"/>
  <c r="A97" i="108" s="1"/>
  <c r="A98" i="108" s="1"/>
  <c r="A99" i="108" s="1"/>
  <c r="A100" i="108" s="1"/>
  <c r="A101" i="108" s="1"/>
  <c r="A102" i="108" s="1"/>
  <c r="A103" i="108" s="1"/>
  <c r="A104" i="108" s="1"/>
  <c r="A105" i="108" s="1"/>
  <c r="A106" i="108" s="1"/>
  <c r="A107" i="108" s="1"/>
  <c r="A108" i="108" s="1"/>
  <c r="A109" i="108" s="1"/>
  <c r="A110" i="108" s="1"/>
  <c r="A111" i="108" s="1"/>
  <c r="A112" i="108" s="1"/>
  <c r="A113" i="108" s="1"/>
  <c r="A114" i="108" s="1"/>
  <c r="A115" i="108" s="1"/>
  <c r="A116" i="108" s="1"/>
  <c r="A117" i="108" s="1"/>
  <c r="A118" i="108" s="1"/>
  <c r="A119" i="108" s="1"/>
  <c r="A120" i="108" s="1"/>
  <c r="A121" i="108" s="1"/>
  <c r="A122" i="108" s="1"/>
  <c r="A123" i="108" s="1"/>
  <c r="A124" i="108" s="1"/>
  <c r="A125" i="108" s="1"/>
  <c r="A126" i="108" s="1"/>
  <c r="A127" i="108" s="1"/>
  <c r="A128" i="108" s="1"/>
  <c r="A129" i="108" s="1"/>
  <c r="A130" i="108" s="1"/>
  <c r="A131" i="108" s="1"/>
  <c r="A132" i="108" s="1"/>
  <c r="A133" i="108" s="1"/>
  <c r="A134" i="108" s="1"/>
  <c r="A135" i="108" s="1"/>
  <c r="A136" i="108" s="1"/>
  <c r="A137" i="108" s="1"/>
  <c r="A138" i="108" s="1"/>
  <c r="A139" i="108" s="1"/>
  <c r="A140" i="108" s="1"/>
  <c r="A141" i="108" s="1"/>
  <c r="A142" i="108" s="1"/>
  <c r="A143" i="108" s="1"/>
  <c r="A144" i="108" s="1"/>
  <c r="A145" i="108" s="1"/>
  <c r="A146" i="108" s="1"/>
  <c r="A147" i="108" s="1"/>
  <c r="A148" i="108" s="1"/>
  <c r="A149" i="108" s="1"/>
  <c r="A150" i="108" s="1"/>
  <c r="A151" i="108" s="1"/>
  <c r="A152" i="108" s="1"/>
  <c r="A153" i="108" s="1"/>
  <c r="A154" i="108" s="1"/>
  <c r="A155" i="108" s="1"/>
  <c r="A156" i="108" s="1"/>
  <c r="A157" i="108" s="1"/>
  <c r="A158" i="108" s="1"/>
  <c r="A159" i="108" s="1"/>
  <c r="A160" i="108" s="1"/>
  <c r="A161" i="108" s="1"/>
  <c r="A162" i="108" s="1"/>
  <c r="A163" i="108" s="1"/>
  <c r="A164" i="108" s="1"/>
  <c r="A165" i="108" s="1"/>
  <c r="A166" i="108" s="1"/>
  <c r="A167" i="108" s="1"/>
  <c r="A168" i="108" s="1"/>
  <c r="A169" i="108" s="1"/>
  <c r="A170" i="108" s="1"/>
  <c r="A171" i="108" s="1"/>
  <c r="A172" i="108" s="1"/>
  <c r="A173" i="108" s="1"/>
  <c r="A174" i="108" s="1"/>
  <c r="A175" i="108" s="1"/>
  <c r="A176" i="108" s="1"/>
  <c r="A177" i="108" s="1"/>
  <c r="A178" i="108" s="1"/>
  <c r="A179" i="108" s="1"/>
  <c r="A180" i="108" s="1"/>
  <c r="A181" i="108" s="1"/>
  <c r="A182" i="108" s="1"/>
  <c r="A183" i="108" s="1"/>
  <c r="A184" i="108" s="1"/>
  <c r="A185" i="108" s="1"/>
  <c r="A186" i="108" s="1"/>
  <c r="A187" i="108" s="1"/>
  <c r="A188" i="108" s="1"/>
  <c r="A189" i="108" s="1"/>
  <c r="A190" i="108" s="1"/>
  <c r="A191" i="108" s="1"/>
  <c r="A192" i="108" s="1"/>
  <c r="A193" i="108" s="1"/>
  <c r="A194" i="108" s="1"/>
  <c r="A195" i="108" s="1"/>
  <c r="A196" i="108" s="1"/>
  <c r="A197" i="108" s="1"/>
  <c r="A198" i="108" s="1"/>
  <c r="A199" i="108" s="1"/>
  <c r="A200" i="108" s="1"/>
  <c r="A201" i="108" s="1"/>
  <c r="A202" i="108" s="1"/>
  <c r="A203" i="108" s="1"/>
  <c r="T63" i="104"/>
  <c r="S63" i="104"/>
  <c r="R63" i="104"/>
  <c r="Q63" i="104"/>
  <c r="J63" i="104"/>
  <c r="K63" i="104" s="1"/>
  <c r="T62" i="104"/>
  <c r="S62" i="104"/>
  <c r="R62" i="104"/>
  <c r="Q62" i="104"/>
  <c r="J62" i="104"/>
  <c r="K62" i="104" s="1"/>
  <c r="T61" i="104"/>
  <c r="S61" i="104"/>
  <c r="R61" i="104"/>
  <c r="Q61" i="104"/>
  <c r="J61" i="104"/>
  <c r="K61" i="104" s="1"/>
  <c r="T60" i="104"/>
  <c r="S60" i="104"/>
  <c r="R60" i="104"/>
  <c r="Q60" i="104"/>
  <c r="J60" i="104"/>
  <c r="K60" i="104" s="1"/>
  <c r="T59" i="104"/>
  <c r="S59" i="104"/>
  <c r="R59" i="104"/>
  <c r="Q59" i="104"/>
  <c r="J59" i="104"/>
  <c r="K59" i="104" s="1"/>
  <c r="T58" i="104"/>
  <c r="S58" i="104"/>
  <c r="R58" i="104"/>
  <c r="Q58" i="104"/>
  <c r="J58" i="104"/>
  <c r="K58" i="104" s="1"/>
  <c r="T57" i="104"/>
  <c r="S57" i="104"/>
  <c r="R57" i="104"/>
  <c r="Q57" i="104"/>
  <c r="J57" i="104"/>
  <c r="K57" i="104" s="1"/>
  <c r="T56" i="104"/>
  <c r="S56" i="104"/>
  <c r="R56" i="104"/>
  <c r="Q56" i="104"/>
  <c r="J56" i="104"/>
  <c r="K56" i="104" s="1"/>
  <c r="T55" i="104"/>
  <c r="S55" i="104"/>
  <c r="R55" i="104"/>
  <c r="Q55" i="104"/>
  <c r="J55" i="104"/>
  <c r="K55" i="104" s="1"/>
  <c r="T54" i="104"/>
  <c r="S54" i="104"/>
  <c r="R54" i="104"/>
  <c r="Q54" i="104"/>
  <c r="J54" i="104"/>
  <c r="K54" i="104" s="1"/>
  <c r="T53" i="104"/>
  <c r="S53" i="104"/>
  <c r="R53" i="104"/>
  <c r="Q53" i="104"/>
  <c r="J53" i="104"/>
  <c r="K53" i="104" s="1"/>
  <c r="T52" i="104"/>
  <c r="S52" i="104"/>
  <c r="R52" i="104"/>
  <c r="Q52" i="104"/>
  <c r="J52" i="104"/>
  <c r="K52" i="104" s="1"/>
  <c r="T51" i="104"/>
  <c r="S51" i="104"/>
  <c r="R51" i="104"/>
  <c r="Q51" i="104"/>
  <c r="J51" i="104"/>
  <c r="K51" i="104" s="1"/>
  <c r="T50" i="104"/>
  <c r="S50" i="104"/>
  <c r="R50" i="104"/>
  <c r="Q50" i="104"/>
  <c r="J50" i="104"/>
  <c r="K50" i="104" s="1"/>
  <c r="T49" i="104"/>
  <c r="S49" i="104"/>
  <c r="R49" i="104"/>
  <c r="Q49" i="104"/>
  <c r="J49" i="104"/>
  <c r="K49" i="104" s="1"/>
  <c r="T48" i="104"/>
  <c r="S48" i="104"/>
  <c r="R48" i="104"/>
  <c r="Q48" i="104"/>
  <c r="J48" i="104"/>
  <c r="K48" i="104" s="1"/>
  <c r="T47" i="104"/>
  <c r="S47" i="104"/>
  <c r="R47" i="104"/>
  <c r="Q47" i="104"/>
  <c r="J47" i="104"/>
  <c r="K47" i="104" s="1"/>
  <c r="T46" i="104"/>
  <c r="S46" i="104"/>
  <c r="R46" i="104"/>
  <c r="Q46" i="104"/>
  <c r="J46" i="104"/>
  <c r="K46" i="104" s="1"/>
  <c r="T45" i="104"/>
  <c r="S45" i="104"/>
  <c r="R45" i="104"/>
  <c r="Q45" i="104"/>
  <c r="J45" i="104"/>
  <c r="K45" i="104" s="1"/>
  <c r="T44" i="104"/>
  <c r="S44" i="104"/>
  <c r="R44" i="104"/>
  <c r="Q44" i="104"/>
  <c r="J44" i="104"/>
  <c r="K44" i="104" s="1"/>
  <c r="T43" i="104"/>
  <c r="S43" i="104"/>
  <c r="R43" i="104"/>
  <c r="Q43" i="104"/>
  <c r="J43" i="104"/>
  <c r="K43" i="104" s="1"/>
  <c r="T42" i="104"/>
  <c r="S42" i="104"/>
  <c r="R42" i="104"/>
  <c r="Q42" i="104"/>
  <c r="J42" i="104"/>
  <c r="K42" i="104" s="1"/>
  <c r="T41" i="104"/>
  <c r="S41" i="104"/>
  <c r="R41" i="104"/>
  <c r="Q41" i="104"/>
  <c r="J41" i="104"/>
  <c r="K41" i="104" s="1"/>
  <c r="T40" i="104"/>
  <c r="S40" i="104"/>
  <c r="R40" i="104"/>
  <c r="Q40" i="104"/>
  <c r="J40" i="104"/>
  <c r="K40" i="104" s="1"/>
  <c r="T39" i="104"/>
  <c r="S39" i="104"/>
  <c r="R39" i="104"/>
  <c r="Q39" i="104"/>
  <c r="J39" i="104"/>
  <c r="K39" i="104" s="1"/>
  <c r="T38" i="104"/>
  <c r="S38" i="104"/>
  <c r="R38" i="104"/>
  <c r="Q38" i="104"/>
  <c r="J38" i="104"/>
  <c r="K38" i="104" s="1"/>
  <c r="T37" i="104"/>
  <c r="S37" i="104"/>
  <c r="R37" i="104"/>
  <c r="Q37" i="104"/>
  <c r="J37" i="104"/>
  <c r="K37" i="104" s="1"/>
  <c r="T36" i="104"/>
  <c r="S36" i="104"/>
  <c r="R36" i="104"/>
  <c r="Q36" i="104"/>
  <c r="J36" i="104"/>
  <c r="K36" i="104" s="1"/>
  <c r="T35" i="104"/>
  <c r="S35" i="104"/>
  <c r="R35" i="104"/>
  <c r="Q35" i="104"/>
  <c r="J35" i="104"/>
  <c r="K35" i="104" s="1"/>
  <c r="T34" i="104"/>
  <c r="S34" i="104"/>
  <c r="R34" i="104"/>
  <c r="Q34" i="104"/>
  <c r="J34" i="104"/>
  <c r="K34" i="104" s="1"/>
  <c r="T33" i="104"/>
  <c r="S33" i="104"/>
  <c r="R33" i="104"/>
  <c r="Q33" i="104"/>
  <c r="J33" i="104"/>
  <c r="K33" i="104" s="1"/>
  <c r="T32" i="104"/>
  <c r="S32" i="104"/>
  <c r="R32" i="104"/>
  <c r="Q32" i="104"/>
  <c r="J32" i="104"/>
  <c r="K32" i="104" s="1"/>
  <c r="T31" i="104"/>
  <c r="S31" i="104"/>
  <c r="R31" i="104"/>
  <c r="Q31" i="104"/>
  <c r="J31" i="104"/>
  <c r="K31" i="104" s="1"/>
  <c r="T30" i="104"/>
  <c r="S30" i="104"/>
  <c r="R30" i="104"/>
  <c r="Q30" i="104"/>
  <c r="J30" i="104"/>
  <c r="K30" i="104" s="1"/>
  <c r="T29" i="104"/>
  <c r="S29" i="104"/>
  <c r="R29" i="104"/>
  <c r="Q29" i="104"/>
  <c r="J29" i="104"/>
  <c r="K29" i="104" s="1"/>
  <c r="T28" i="104"/>
  <c r="S28" i="104"/>
  <c r="R28" i="104"/>
  <c r="Q28" i="104"/>
  <c r="J28" i="104"/>
  <c r="K28" i="104" s="1"/>
  <c r="T27" i="104"/>
  <c r="S27" i="104"/>
  <c r="R27" i="104"/>
  <c r="Q27" i="104"/>
  <c r="J27" i="104"/>
  <c r="K27" i="104" s="1"/>
  <c r="T26" i="104"/>
  <c r="S26" i="104"/>
  <c r="R26" i="104"/>
  <c r="Q26" i="104"/>
  <c r="J26" i="104"/>
  <c r="K26" i="104" s="1"/>
  <c r="T25" i="104"/>
  <c r="S25" i="104"/>
  <c r="R25" i="104"/>
  <c r="Q25" i="104"/>
  <c r="J25" i="104"/>
  <c r="K25" i="104" s="1"/>
  <c r="T24" i="104"/>
  <c r="S24" i="104"/>
  <c r="R24" i="104"/>
  <c r="Q24" i="104"/>
  <c r="J24" i="104"/>
  <c r="K24" i="104" s="1"/>
  <c r="T23" i="104"/>
  <c r="S23" i="104"/>
  <c r="R23" i="104"/>
  <c r="Q23" i="104"/>
  <c r="J23" i="104"/>
  <c r="K23" i="104" s="1"/>
  <c r="T22" i="104"/>
  <c r="S22" i="104"/>
  <c r="R22" i="104"/>
  <c r="Q22" i="104"/>
  <c r="J22" i="104"/>
  <c r="K22" i="104" s="1"/>
  <c r="T21" i="104"/>
  <c r="S21" i="104"/>
  <c r="R21" i="104"/>
  <c r="Q21" i="104"/>
  <c r="J21" i="104"/>
  <c r="K21" i="104" s="1"/>
  <c r="T20" i="104"/>
  <c r="S20" i="104"/>
  <c r="R20" i="104"/>
  <c r="Q20" i="104"/>
  <c r="J20" i="104"/>
  <c r="K20" i="104" s="1"/>
  <c r="T19" i="104"/>
  <c r="S19" i="104"/>
  <c r="R19" i="104"/>
  <c r="Q19" i="104"/>
  <c r="J19" i="104"/>
  <c r="K19" i="104" s="1"/>
  <c r="T18" i="104"/>
  <c r="S18" i="104"/>
  <c r="R18" i="104"/>
  <c r="Q18" i="104"/>
  <c r="J18" i="104"/>
  <c r="K18" i="104" s="1"/>
  <c r="T17" i="104"/>
  <c r="S17" i="104"/>
  <c r="R17" i="104"/>
  <c r="Q17" i="104"/>
  <c r="J17" i="104"/>
  <c r="K17" i="104" s="1"/>
  <c r="T16" i="104"/>
  <c r="S16" i="104"/>
  <c r="R16" i="104"/>
  <c r="Q16" i="104"/>
  <c r="J16" i="104"/>
  <c r="K16" i="104" s="1"/>
  <c r="T15" i="104"/>
  <c r="S15" i="104"/>
  <c r="R15" i="104"/>
  <c r="Q15" i="104"/>
  <c r="J15" i="104"/>
  <c r="K15" i="104" s="1"/>
  <c r="T14" i="104"/>
  <c r="S14" i="104"/>
  <c r="R14" i="104"/>
  <c r="Q14" i="104"/>
  <c r="J14" i="104"/>
  <c r="K14" i="104" s="1"/>
  <c r="T13" i="104"/>
  <c r="S13" i="104"/>
  <c r="R13" i="104"/>
  <c r="Q13" i="104"/>
  <c r="J13" i="104"/>
  <c r="K13" i="104" s="1"/>
  <c r="T12" i="104"/>
  <c r="S12" i="104"/>
  <c r="R12" i="104"/>
  <c r="Q12" i="104"/>
  <c r="J12" i="104"/>
  <c r="K12" i="104" s="1"/>
  <c r="T11" i="104"/>
  <c r="S11" i="104"/>
  <c r="R11" i="104"/>
  <c r="Q11" i="104"/>
  <c r="J11" i="104"/>
  <c r="K11" i="104" s="1"/>
  <c r="T10" i="104"/>
  <c r="S10" i="104"/>
  <c r="R10" i="104"/>
  <c r="Q10" i="104"/>
  <c r="J10" i="104"/>
  <c r="K10" i="104" s="1"/>
  <c r="T9" i="104"/>
  <c r="S9" i="104"/>
  <c r="R9" i="104"/>
  <c r="Q9" i="104"/>
  <c r="J9" i="104"/>
  <c r="K9" i="104" s="1"/>
  <c r="T8" i="104"/>
  <c r="S8" i="104"/>
  <c r="R8" i="104"/>
  <c r="Q8" i="104"/>
  <c r="J8" i="104"/>
  <c r="K8" i="104" s="1"/>
  <c r="T7" i="104"/>
  <c r="S7" i="104"/>
  <c r="R7" i="104"/>
  <c r="Q7" i="104"/>
  <c r="J7" i="104"/>
  <c r="K7" i="104" s="1"/>
  <c r="T6" i="104"/>
  <c r="S6" i="104"/>
  <c r="R6" i="104"/>
  <c r="Q6" i="104"/>
  <c r="J6" i="104"/>
  <c r="K6" i="104" s="1"/>
  <c r="T5" i="104"/>
  <c r="S5" i="104"/>
  <c r="R5" i="104"/>
  <c r="Q5" i="104"/>
  <c r="J5" i="104"/>
  <c r="K5" i="104" s="1"/>
  <c r="A5" i="104"/>
  <c r="A6" i="104" s="1"/>
  <c r="A7" i="104" s="1"/>
  <c r="A8" i="104" s="1"/>
  <c r="A9" i="104" s="1"/>
  <c r="A10" i="104" s="1"/>
  <c r="A11" i="104" s="1"/>
  <c r="A12" i="104" s="1"/>
  <c r="A13" i="104" s="1"/>
  <c r="A14" i="104" s="1"/>
  <c r="A15" i="104" s="1"/>
  <c r="A16" i="104" s="1"/>
  <c r="A17" i="104" s="1"/>
  <c r="A18" i="104" s="1"/>
  <c r="A19" i="104" s="1"/>
  <c r="A20" i="104" s="1"/>
  <c r="A21" i="104" s="1"/>
  <c r="A22" i="104" s="1"/>
  <c r="A23" i="104" s="1"/>
  <c r="A24" i="104" s="1"/>
  <c r="A25" i="104" s="1"/>
  <c r="A26" i="104" s="1"/>
  <c r="A27" i="104" s="1"/>
  <c r="A28" i="104" s="1"/>
  <c r="A29" i="104" s="1"/>
  <c r="A30" i="104" s="1"/>
  <c r="A31" i="104" s="1"/>
  <c r="A32" i="104" s="1"/>
  <c r="A33" i="104" s="1"/>
  <c r="A34" i="104" s="1"/>
  <c r="A35" i="104" s="1"/>
  <c r="A36" i="104" s="1"/>
  <c r="A37" i="104" s="1"/>
  <c r="A38" i="104" s="1"/>
  <c r="A39" i="104" s="1"/>
  <c r="A40" i="104" s="1"/>
  <c r="A41" i="104" s="1"/>
  <c r="A42" i="104" s="1"/>
  <c r="A43" i="104" s="1"/>
  <c r="A44" i="104" s="1"/>
  <c r="A45" i="104" s="1"/>
  <c r="A46" i="104" s="1"/>
  <c r="A47" i="104" s="1"/>
  <c r="A48" i="104" s="1"/>
  <c r="A49" i="104" s="1"/>
  <c r="A50" i="104" s="1"/>
  <c r="A51" i="104" s="1"/>
  <c r="A52" i="104" s="1"/>
  <c r="A53" i="104" s="1"/>
  <c r="A54" i="104" s="1"/>
  <c r="A55" i="104" s="1"/>
  <c r="A56" i="104" s="1"/>
  <c r="A57" i="104" s="1"/>
  <c r="A58" i="104" s="1"/>
  <c r="A59" i="104" s="1"/>
  <c r="A60" i="104" s="1"/>
  <c r="A61" i="104" s="1"/>
  <c r="A62" i="104" s="1"/>
  <c r="A63" i="104" s="1"/>
  <c r="A64" i="104" s="1"/>
  <c r="A65" i="104" s="1"/>
  <c r="A66" i="104" s="1"/>
  <c r="A67" i="104" s="1"/>
  <c r="A68" i="104" s="1"/>
  <c r="A69" i="104" s="1"/>
  <c r="A70" i="104" s="1"/>
  <c r="A71" i="104" s="1"/>
  <c r="A72" i="104" s="1"/>
  <c r="A73" i="104" s="1"/>
  <c r="A74" i="104" s="1"/>
  <c r="A75" i="104" s="1"/>
  <c r="A76" i="104" s="1"/>
  <c r="A77" i="104" s="1"/>
  <c r="A78" i="104" s="1"/>
  <c r="A79" i="104" s="1"/>
  <c r="A80" i="104" s="1"/>
  <c r="A81" i="104" s="1"/>
  <c r="A82" i="104" s="1"/>
  <c r="A83" i="104" s="1"/>
  <c r="A84" i="104" s="1"/>
  <c r="A85" i="104" s="1"/>
  <c r="A86" i="104" s="1"/>
  <c r="A87" i="104" s="1"/>
  <c r="A88" i="104" s="1"/>
  <c r="A89" i="104" s="1"/>
  <c r="A90" i="104" s="1"/>
  <c r="A91" i="104" s="1"/>
  <c r="A92" i="104" s="1"/>
  <c r="A93" i="104" s="1"/>
  <c r="A94" i="104" s="1"/>
  <c r="A95" i="104" s="1"/>
  <c r="A96" i="104" s="1"/>
  <c r="A97" i="104" s="1"/>
  <c r="A98" i="104" s="1"/>
  <c r="A99" i="104" s="1"/>
  <c r="A100" i="104" s="1"/>
  <c r="A101" i="104" s="1"/>
  <c r="A102" i="104" s="1"/>
  <c r="A103" i="104" s="1"/>
  <c r="A104" i="104" s="1"/>
  <c r="A105" i="104" s="1"/>
  <c r="A106" i="104" s="1"/>
  <c r="A107" i="104" s="1"/>
  <c r="A108" i="104" s="1"/>
  <c r="A109" i="104" s="1"/>
  <c r="A110" i="104" s="1"/>
  <c r="A111" i="104" s="1"/>
  <c r="A112" i="104" s="1"/>
  <c r="A113" i="104" s="1"/>
  <c r="A114" i="104" s="1"/>
  <c r="A115" i="104" s="1"/>
  <c r="A116" i="104" s="1"/>
  <c r="A117" i="104" s="1"/>
  <c r="A118" i="104" s="1"/>
  <c r="A119" i="104" s="1"/>
  <c r="A120" i="104" s="1"/>
  <c r="A121" i="104" s="1"/>
  <c r="A122" i="104" s="1"/>
  <c r="A123" i="104" s="1"/>
  <c r="A124" i="104" s="1"/>
  <c r="A125" i="104" s="1"/>
  <c r="A126" i="104" s="1"/>
  <c r="A127" i="104" s="1"/>
  <c r="A128" i="104" s="1"/>
  <c r="A129" i="104" s="1"/>
  <c r="A130" i="104" s="1"/>
  <c r="A131" i="104" s="1"/>
  <c r="A132" i="104" s="1"/>
  <c r="A133" i="104" s="1"/>
  <c r="A134" i="104" s="1"/>
  <c r="A135" i="104" s="1"/>
  <c r="A136" i="104" s="1"/>
  <c r="A137" i="104" s="1"/>
  <c r="A138" i="104" s="1"/>
  <c r="A139" i="104" s="1"/>
  <c r="A140" i="104" s="1"/>
  <c r="A141" i="104" s="1"/>
  <c r="A142" i="104" s="1"/>
  <c r="A143" i="104" s="1"/>
  <c r="A144" i="104" s="1"/>
  <c r="A145" i="104" s="1"/>
  <c r="A146" i="104" s="1"/>
  <c r="A147" i="104" s="1"/>
  <c r="A148" i="104" s="1"/>
  <c r="A149" i="104" s="1"/>
  <c r="A150" i="104" s="1"/>
  <c r="A151" i="104" s="1"/>
  <c r="A152" i="104" s="1"/>
  <c r="A153" i="104" s="1"/>
  <c r="A154" i="104" s="1"/>
  <c r="A155" i="104" s="1"/>
  <c r="A156" i="104" s="1"/>
  <c r="A157" i="104" s="1"/>
  <c r="A158" i="104" s="1"/>
  <c r="A159" i="104" s="1"/>
  <c r="A160" i="104" s="1"/>
  <c r="A161" i="104" s="1"/>
  <c r="A162" i="104" s="1"/>
  <c r="A163" i="104" s="1"/>
  <c r="A164" i="104" s="1"/>
  <c r="A165" i="104" s="1"/>
  <c r="A166" i="104" s="1"/>
  <c r="A167" i="104" s="1"/>
  <c r="A168" i="104" s="1"/>
  <c r="A169" i="104" s="1"/>
  <c r="A170" i="104" s="1"/>
  <c r="A171" i="104" s="1"/>
  <c r="A172" i="104" s="1"/>
  <c r="A173" i="104" s="1"/>
  <c r="A174" i="104" s="1"/>
  <c r="A175" i="104" s="1"/>
  <c r="A176" i="104" s="1"/>
  <c r="A177" i="104" s="1"/>
  <c r="A178" i="104" s="1"/>
  <c r="A179" i="104" s="1"/>
  <c r="A180" i="104" s="1"/>
  <c r="A181" i="104" s="1"/>
  <c r="A182" i="104" s="1"/>
  <c r="A183" i="104" s="1"/>
  <c r="A184" i="104" s="1"/>
  <c r="A185" i="104" s="1"/>
  <c r="A186" i="104" s="1"/>
  <c r="A187" i="104" s="1"/>
  <c r="A188" i="104" s="1"/>
  <c r="A189" i="104" s="1"/>
  <c r="A190" i="104" s="1"/>
  <c r="A191" i="104" s="1"/>
  <c r="A192" i="104" s="1"/>
  <c r="A193" i="104" s="1"/>
  <c r="A194" i="104" s="1"/>
  <c r="A195" i="104" s="1"/>
  <c r="A196" i="104" s="1"/>
  <c r="A197" i="104" s="1"/>
  <c r="A198" i="104" s="1"/>
  <c r="A199" i="104" s="1"/>
  <c r="A200" i="104" s="1"/>
  <c r="A201" i="104" s="1"/>
  <c r="A202" i="104" s="1"/>
  <c r="A203" i="104" s="1"/>
  <c r="T4" i="104"/>
  <c r="S4" i="104"/>
  <c r="R4" i="104"/>
  <c r="Q4" i="104"/>
  <c r="J4" i="104"/>
  <c r="K4" i="104" s="1"/>
  <c r="A4" i="104"/>
  <c r="A4" i="46" l="1"/>
  <c r="S4" i="46"/>
  <c r="R4" i="46"/>
  <c r="Q4" i="46"/>
  <c r="Q8" i="46"/>
  <c r="Q9" i="46"/>
  <c r="Q10" i="46"/>
  <c r="Q11" i="46"/>
  <c r="Q12" i="46"/>
  <c r="Q13" i="46"/>
  <c r="J63" i="28" l="1"/>
  <c r="J62" i="28"/>
  <c r="J61" i="28"/>
  <c r="J60" i="28"/>
  <c r="J59" i="28"/>
  <c r="J58" i="28"/>
  <c r="J57" i="28"/>
  <c r="J56" i="28"/>
  <c r="J55" i="28"/>
  <c r="J54" i="28"/>
  <c r="J53" i="28"/>
  <c r="K53" i="28" s="1"/>
  <c r="J52" i="28"/>
  <c r="J51" i="28"/>
  <c r="J50" i="28"/>
  <c r="J49" i="28"/>
  <c r="J48" i="28"/>
  <c r="J47" i="28"/>
  <c r="K47" i="28" s="1"/>
  <c r="J46" i="28"/>
  <c r="J45" i="28"/>
  <c r="J44" i="28"/>
  <c r="J43" i="28"/>
  <c r="J42" i="28"/>
  <c r="J41" i="28"/>
  <c r="J40" i="28"/>
  <c r="K40" i="28" s="1"/>
  <c r="J39" i="28"/>
  <c r="J38" i="28"/>
  <c r="J37" i="28"/>
  <c r="J36" i="28"/>
  <c r="J35" i="28"/>
  <c r="K35" i="28" s="1"/>
  <c r="J34" i="28"/>
  <c r="J33" i="28"/>
  <c r="J32" i="28"/>
  <c r="K32" i="28" s="1"/>
  <c r="J31" i="28"/>
  <c r="J30" i="28"/>
  <c r="K30" i="28" s="1"/>
  <c r="J29" i="28"/>
  <c r="J28" i="28"/>
  <c r="K28" i="28" s="1"/>
  <c r="J27" i="28"/>
  <c r="J26" i="28"/>
  <c r="J25" i="28"/>
  <c r="J24" i="28"/>
  <c r="J23" i="28"/>
  <c r="K23" i="28" s="1"/>
  <c r="J22" i="28"/>
  <c r="J21" i="28"/>
  <c r="K21" i="28" s="1"/>
  <c r="J20" i="28"/>
  <c r="J19" i="28"/>
  <c r="K19" i="28" s="1"/>
  <c r="J18" i="28"/>
  <c r="K18" i="28" s="1"/>
  <c r="J17" i="28"/>
  <c r="K17" i="28" s="1"/>
  <c r="J16" i="28"/>
  <c r="J15" i="28"/>
  <c r="K15" i="28" s="1"/>
  <c r="J14" i="28"/>
  <c r="K14" i="28" s="1"/>
  <c r="J13" i="28"/>
  <c r="J12" i="28"/>
  <c r="J11" i="28"/>
  <c r="J10" i="28"/>
  <c r="J9" i="28"/>
  <c r="J8" i="28"/>
  <c r="K8" i="28" s="1"/>
  <c r="J7" i="28"/>
  <c r="J6" i="28"/>
  <c r="J5" i="28"/>
  <c r="K5" i="28" s="1"/>
  <c r="J4" i="28"/>
  <c r="K4" i="28" s="1"/>
  <c r="J63" i="33"/>
  <c r="K63" i="33" s="1"/>
  <c r="J62" i="33"/>
  <c r="J61" i="33"/>
  <c r="J60" i="33"/>
  <c r="J59" i="33"/>
  <c r="K59" i="33" s="1"/>
  <c r="J58" i="33"/>
  <c r="J57" i="33"/>
  <c r="J56" i="33"/>
  <c r="J55" i="33"/>
  <c r="K55" i="33" s="1"/>
  <c r="J54" i="33"/>
  <c r="J53" i="33"/>
  <c r="J52" i="33"/>
  <c r="J51" i="33"/>
  <c r="K51" i="33" s="1"/>
  <c r="J50" i="33"/>
  <c r="J49" i="33"/>
  <c r="J48" i="33"/>
  <c r="J47" i="33"/>
  <c r="K47" i="33" s="1"/>
  <c r="J46" i="33"/>
  <c r="J45" i="33"/>
  <c r="J44" i="33"/>
  <c r="J43" i="33"/>
  <c r="K43" i="33" s="1"/>
  <c r="J42" i="33"/>
  <c r="J41" i="33"/>
  <c r="J40" i="33"/>
  <c r="J39" i="33"/>
  <c r="K39" i="33" s="1"/>
  <c r="J38" i="33"/>
  <c r="J37" i="33"/>
  <c r="J36" i="33"/>
  <c r="J35" i="33"/>
  <c r="K35" i="33" s="1"/>
  <c r="J34" i="33"/>
  <c r="J33" i="33"/>
  <c r="J32" i="33"/>
  <c r="J31" i="33"/>
  <c r="K31" i="33" s="1"/>
  <c r="J30" i="33"/>
  <c r="J29" i="33"/>
  <c r="J28" i="33"/>
  <c r="J27" i="33"/>
  <c r="J26" i="33"/>
  <c r="J25" i="33"/>
  <c r="J24" i="33"/>
  <c r="J23" i="33"/>
  <c r="K23" i="33" s="1"/>
  <c r="J22" i="33"/>
  <c r="J21" i="33"/>
  <c r="J20" i="33"/>
  <c r="J19" i="33"/>
  <c r="K19" i="33" s="1"/>
  <c r="J18" i="33"/>
  <c r="J17" i="33"/>
  <c r="J16" i="33"/>
  <c r="J15" i="33"/>
  <c r="J14" i="33"/>
  <c r="J13" i="33"/>
  <c r="J12" i="33"/>
  <c r="J11" i="33"/>
  <c r="K11" i="33" s="1"/>
  <c r="J10" i="33"/>
  <c r="J9" i="33"/>
  <c r="J8" i="33"/>
  <c r="J7" i="33"/>
  <c r="K7" i="33" s="1"/>
  <c r="J6" i="33"/>
  <c r="J5" i="33"/>
  <c r="J4" i="33"/>
  <c r="J63" i="34"/>
  <c r="K63" i="34" s="1"/>
  <c r="J62" i="34"/>
  <c r="J61" i="34"/>
  <c r="J60" i="34"/>
  <c r="J59" i="34"/>
  <c r="K59" i="34" s="1"/>
  <c r="J58" i="34"/>
  <c r="J57" i="34"/>
  <c r="J56" i="34"/>
  <c r="K56" i="34" s="1"/>
  <c r="J55" i="34"/>
  <c r="K55" i="34" s="1"/>
  <c r="J54" i="34"/>
  <c r="J53" i="34"/>
  <c r="J52" i="34"/>
  <c r="K52" i="34" s="1"/>
  <c r="J51" i="34"/>
  <c r="K51" i="34" s="1"/>
  <c r="J50" i="34"/>
  <c r="J49" i="34"/>
  <c r="J48" i="34"/>
  <c r="K48" i="34" s="1"/>
  <c r="J47" i="34"/>
  <c r="K47" i="34" s="1"/>
  <c r="J46" i="34"/>
  <c r="J45" i="34"/>
  <c r="J44" i="34"/>
  <c r="K44" i="34" s="1"/>
  <c r="J43" i="34"/>
  <c r="K43" i="34" s="1"/>
  <c r="J42" i="34"/>
  <c r="J41" i="34"/>
  <c r="J40" i="34"/>
  <c r="K40" i="34" s="1"/>
  <c r="J39" i="34"/>
  <c r="K39" i="34" s="1"/>
  <c r="J38" i="34"/>
  <c r="J37" i="34"/>
  <c r="J36" i="34"/>
  <c r="K36" i="34" s="1"/>
  <c r="J35" i="34"/>
  <c r="K35" i="34" s="1"/>
  <c r="J34" i="34"/>
  <c r="J33" i="34"/>
  <c r="J32" i="34"/>
  <c r="K32" i="34" s="1"/>
  <c r="J31" i="34"/>
  <c r="K31" i="34" s="1"/>
  <c r="J30" i="34"/>
  <c r="J29" i="34"/>
  <c r="J28" i="34"/>
  <c r="K28" i="34" s="1"/>
  <c r="J27" i="34"/>
  <c r="K27" i="34" s="1"/>
  <c r="J26" i="34"/>
  <c r="J25" i="34"/>
  <c r="J24" i="34"/>
  <c r="K24" i="34" s="1"/>
  <c r="J23" i="34"/>
  <c r="K23" i="34" s="1"/>
  <c r="J22" i="34"/>
  <c r="J21" i="34"/>
  <c r="J20" i="34"/>
  <c r="K20" i="34" s="1"/>
  <c r="J19" i="34"/>
  <c r="K19" i="34" s="1"/>
  <c r="J18" i="34"/>
  <c r="J17" i="34"/>
  <c r="J16" i="34"/>
  <c r="K16" i="34" s="1"/>
  <c r="J15" i="34"/>
  <c r="K15" i="34" s="1"/>
  <c r="J14" i="34"/>
  <c r="J13" i="34"/>
  <c r="J12" i="34"/>
  <c r="K12" i="34" s="1"/>
  <c r="J11" i="34"/>
  <c r="K11" i="34" s="1"/>
  <c r="J10" i="34"/>
  <c r="J9" i="34"/>
  <c r="J8" i="34"/>
  <c r="K8" i="34" s="1"/>
  <c r="J7" i="34"/>
  <c r="K7" i="34" s="1"/>
  <c r="J6" i="34"/>
  <c r="J5" i="34"/>
  <c r="J4" i="34"/>
  <c r="J63" i="27"/>
  <c r="K63" i="27" s="1"/>
  <c r="J62" i="27"/>
  <c r="J61" i="27"/>
  <c r="J60" i="27"/>
  <c r="K60" i="27" s="1"/>
  <c r="J59" i="27"/>
  <c r="K59" i="27" s="1"/>
  <c r="J58" i="27"/>
  <c r="J57" i="27"/>
  <c r="J56" i="27"/>
  <c r="K56" i="27" s="1"/>
  <c r="J55" i="27"/>
  <c r="K55" i="27" s="1"/>
  <c r="J54" i="27"/>
  <c r="J53" i="27"/>
  <c r="J52" i="27"/>
  <c r="K52" i="27" s="1"/>
  <c r="J51" i="27"/>
  <c r="J50" i="27"/>
  <c r="J49" i="27"/>
  <c r="J48" i="27"/>
  <c r="K48" i="27" s="1"/>
  <c r="J47" i="27"/>
  <c r="K47" i="27" s="1"/>
  <c r="J46" i="27"/>
  <c r="J45" i="27"/>
  <c r="J44" i="27"/>
  <c r="K44" i="27" s="1"/>
  <c r="J43" i="27"/>
  <c r="K43" i="27" s="1"/>
  <c r="J42" i="27"/>
  <c r="J41" i="27"/>
  <c r="J40" i="27"/>
  <c r="K40" i="27" s="1"/>
  <c r="J39" i="27"/>
  <c r="K39" i="27" s="1"/>
  <c r="J38" i="27"/>
  <c r="J37" i="27"/>
  <c r="J36" i="27"/>
  <c r="K36" i="27" s="1"/>
  <c r="J35" i="27"/>
  <c r="K35" i="27" s="1"/>
  <c r="J34" i="27"/>
  <c r="J33" i="27"/>
  <c r="J32" i="27"/>
  <c r="K32" i="27" s="1"/>
  <c r="J31" i="27"/>
  <c r="K31" i="27" s="1"/>
  <c r="J30" i="27"/>
  <c r="J29" i="27"/>
  <c r="J28" i="27"/>
  <c r="K28" i="27" s="1"/>
  <c r="J27" i="27"/>
  <c r="K27" i="27" s="1"/>
  <c r="J26" i="27"/>
  <c r="J25" i="27"/>
  <c r="J24" i="27"/>
  <c r="K24" i="27" s="1"/>
  <c r="J23" i="27"/>
  <c r="J22" i="27"/>
  <c r="J21" i="27"/>
  <c r="J20" i="27"/>
  <c r="K20" i="27" s="1"/>
  <c r="J19" i="27"/>
  <c r="K19" i="27" s="1"/>
  <c r="J18" i="27"/>
  <c r="J17" i="27"/>
  <c r="J16" i="27"/>
  <c r="K16" i="27" s="1"/>
  <c r="J15" i="27"/>
  <c r="K15" i="27" s="1"/>
  <c r="J14" i="27"/>
  <c r="J13" i="27"/>
  <c r="J12" i="27"/>
  <c r="K12" i="27" s="1"/>
  <c r="J11" i="27"/>
  <c r="K11" i="27" s="1"/>
  <c r="J10" i="27"/>
  <c r="J9" i="27"/>
  <c r="J8" i="27"/>
  <c r="K8" i="27" s="1"/>
  <c r="J7" i="27"/>
  <c r="K7" i="27" s="1"/>
  <c r="J6" i="27"/>
  <c r="J5" i="27"/>
  <c r="K5" i="27" s="1"/>
  <c r="J4" i="27"/>
  <c r="J63" i="31"/>
  <c r="J62" i="31"/>
  <c r="J61" i="31"/>
  <c r="J60" i="31"/>
  <c r="J59" i="31"/>
  <c r="J58" i="31"/>
  <c r="J57" i="31"/>
  <c r="J56" i="31"/>
  <c r="J55" i="31"/>
  <c r="J54" i="31"/>
  <c r="J53" i="31"/>
  <c r="J52" i="31"/>
  <c r="J51" i="31"/>
  <c r="J50" i="31"/>
  <c r="J49" i="31"/>
  <c r="J48" i="31"/>
  <c r="J47" i="31"/>
  <c r="J46" i="31"/>
  <c r="J45" i="31"/>
  <c r="J44" i="31"/>
  <c r="J43" i="31"/>
  <c r="J42" i="31"/>
  <c r="J41" i="31"/>
  <c r="J40" i="31"/>
  <c r="J39" i="31"/>
  <c r="J38" i="31"/>
  <c r="J37" i="31"/>
  <c r="J36" i="31"/>
  <c r="J35" i="31"/>
  <c r="K35" i="31" s="1"/>
  <c r="J34" i="31"/>
  <c r="J33" i="31"/>
  <c r="J32" i="31"/>
  <c r="J31" i="31"/>
  <c r="J30" i="31"/>
  <c r="J29" i="31"/>
  <c r="J28" i="31"/>
  <c r="J27" i="31"/>
  <c r="J26" i="31"/>
  <c r="J25" i="31"/>
  <c r="J24" i="31"/>
  <c r="J23" i="31"/>
  <c r="J22" i="31"/>
  <c r="J21" i="31"/>
  <c r="J20" i="31"/>
  <c r="J19" i="31"/>
  <c r="J18" i="31"/>
  <c r="J17" i="31"/>
  <c r="J16" i="31"/>
  <c r="J15" i="31"/>
  <c r="J14" i="31"/>
  <c r="J13" i="31"/>
  <c r="J12" i="31"/>
  <c r="J11" i="31"/>
  <c r="J10" i="31"/>
  <c r="J9" i="31"/>
  <c r="J8" i="31"/>
  <c r="J7" i="31"/>
  <c r="J6" i="31"/>
  <c r="J5" i="31"/>
  <c r="J4" i="31"/>
  <c r="K4" i="31" s="1"/>
  <c r="J63" i="36"/>
  <c r="J62" i="36"/>
  <c r="K62" i="36" s="1"/>
  <c r="J61" i="36"/>
  <c r="J60" i="36"/>
  <c r="J59" i="36"/>
  <c r="J58" i="36"/>
  <c r="J57" i="36"/>
  <c r="K57" i="36" s="1"/>
  <c r="J56" i="36"/>
  <c r="J55" i="36"/>
  <c r="J54" i="36"/>
  <c r="K54" i="36" s="1"/>
  <c r="J53" i="36"/>
  <c r="K53" i="36" s="1"/>
  <c r="J52" i="36"/>
  <c r="J51" i="36"/>
  <c r="J50" i="36"/>
  <c r="J49" i="36"/>
  <c r="K49" i="36" s="1"/>
  <c r="J48" i="36"/>
  <c r="J47" i="36"/>
  <c r="J46" i="36"/>
  <c r="J45" i="36"/>
  <c r="J44" i="36"/>
  <c r="J43" i="36"/>
  <c r="J42" i="36"/>
  <c r="J41" i="36"/>
  <c r="K41" i="36" s="1"/>
  <c r="J40" i="36"/>
  <c r="J39" i="36"/>
  <c r="J38" i="36"/>
  <c r="J37" i="36"/>
  <c r="K37" i="36" s="1"/>
  <c r="J36" i="36"/>
  <c r="J35" i="36"/>
  <c r="J34" i="36"/>
  <c r="J33" i="36"/>
  <c r="J32" i="36"/>
  <c r="J31" i="36"/>
  <c r="J30" i="36"/>
  <c r="J29" i="36"/>
  <c r="K29" i="36" s="1"/>
  <c r="J28" i="36"/>
  <c r="J27" i="36"/>
  <c r="J26" i="36"/>
  <c r="J25" i="36"/>
  <c r="J24" i="36"/>
  <c r="J23" i="36"/>
  <c r="J22" i="36"/>
  <c r="J21" i="36"/>
  <c r="K21" i="36" s="1"/>
  <c r="J20" i="36"/>
  <c r="J19" i="36"/>
  <c r="J18" i="36"/>
  <c r="J17" i="36"/>
  <c r="K17" i="36" s="1"/>
  <c r="J16" i="36"/>
  <c r="J15" i="36"/>
  <c r="J14" i="36"/>
  <c r="J13" i="36"/>
  <c r="K13" i="36"/>
  <c r="J12" i="36"/>
  <c r="J11" i="36"/>
  <c r="J10" i="36"/>
  <c r="J9" i="36"/>
  <c r="J8" i="36"/>
  <c r="J7" i="36"/>
  <c r="J6" i="36"/>
  <c r="J5" i="36"/>
  <c r="J4" i="36"/>
  <c r="J63" i="38"/>
  <c r="J62" i="38"/>
  <c r="J61" i="38"/>
  <c r="J60" i="38"/>
  <c r="J59" i="38"/>
  <c r="J58" i="38"/>
  <c r="J57" i="38"/>
  <c r="J56" i="38"/>
  <c r="J55" i="38"/>
  <c r="J54" i="38"/>
  <c r="J53" i="38"/>
  <c r="K53" i="38" s="1"/>
  <c r="J52" i="38"/>
  <c r="J51" i="38"/>
  <c r="J50" i="38"/>
  <c r="J49" i="38"/>
  <c r="K49" i="38" s="1"/>
  <c r="J48" i="38"/>
  <c r="J47" i="38"/>
  <c r="J46" i="38"/>
  <c r="J45" i="38"/>
  <c r="K45" i="38" s="1"/>
  <c r="J44" i="38"/>
  <c r="J43" i="38"/>
  <c r="J42" i="38"/>
  <c r="J41" i="38"/>
  <c r="K41" i="38" s="1"/>
  <c r="J40" i="38"/>
  <c r="J39" i="38"/>
  <c r="J38" i="38"/>
  <c r="J37" i="38"/>
  <c r="K37" i="38" s="1"/>
  <c r="J36" i="38"/>
  <c r="J35" i="38"/>
  <c r="K35" i="38" s="1"/>
  <c r="J34" i="38"/>
  <c r="J33" i="38"/>
  <c r="K33" i="38" s="1"/>
  <c r="J32" i="38"/>
  <c r="J31" i="38"/>
  <c r="J30" i="38"/>
  <c r="J29" i="38"/>
  <c r="K29" i="38" s="1"/>
  <c r="J28" i="38"/>
  <c r="J27" i="38"/>
  <c r="K27" i="38" s="1"/>
  <c r="J26" i="38"/>
  <c r="J25" i="38"/>
  <c r="K25" i="38" s="1"/>
  <c r="J24" i="38"/>
  <c r="J23" i="38"/>
  <c r="J22" i="38"/>
  <c r="J21" i="38"/>
  <c r="J20" i="38"/>
  <c r="J19" i="38"/>
  <c r="K19" i="38" s="1"/>
  <c r="J18" i="38"/>
  <c r="J17" i="38"/>
  <c r="J16" i="38"/>
  <c r="J15" i="38"/>
  <c r="J14" i="38"/>
  <c r="J13" i="38"/>
  <c r="K13" i="38" s="1"/>
  <c r="J12" i="38"/>
  <c r="J11" i="38"/>
  <c r="K11" i="38" s="1"/>
  <c r="J10" i="38"/>
  <c r="J9" i="38"/>
  <c r="K9" i="38" s="1"/>
  <c r="J8" i="38"/>
  <c r="J7" i="38"/>
  <c r="J6" i="38"/>
  <c r="J5" i="38"/>
  <c r="J4" i="38"/>
  <c r="J63" i="32"/>
  <c r="K63" i="32" s="1"/>
  <c r="J62" i="32"/>
  <c r="J61" i="32"/>
  <c r="J60" i="32"/>
  <c r="J59" i="32"/>
  <c r="K59" i="32" s="1"/>
  <c r="J58" i="32"/>
  <c r="J57" i="32"/>
  <c r="J56" i="32"/>
  <c r="J55" i="32"/>
  <c r="K55" i="32" s="1"/>
  <c r="J54" i="32"/>
  <c r="J53" i="32"/>
  <c r="J52" i="32"/>
  <c r="J51" i="32"/>
  <c r="K51" i="32" s="1"/>
  <c r="J50" i="32"/>
  <c r="J49" i="32"/>
  <c r="K49" i="32" s="1"/>
  <c r="J48" i="32"/>
  <c r="J47" i="32"/>
  <c r="K47" i="32" s="1"/>
  <c r="J46" i="32"/>
  <c r="J45" i="32"/>
  <c r="J44" i="32"/>
  <c r="J43" i="32"/>
  <c r="K43" i="32" s="1"/>
  <c r="J42" i="32"/>
  <c r="J41" i="32"/>
  <c r="J40" i="32"/>
  <c r="J39" i="32"/>
  <c r="K39" i="32" s="1"/>
  <c r="J38" i="32"/>
  <c r="J37" i="32"/>
  <c r="J36" i="32"/>
  <c r="J35" i="32"/>
  <c r="K35" i="32" s="1"/>
  <c r="J34" i="32"/>
  <c r="J33" i="32"/>
  <c r="J32" i="32"/>
  <c r="J31" i="32"/>
  <c r="K31" i="32" s="1"/>
  <c r="J30" i="32"/>
  <c r="J29" i="32"/>
  <c r="K29" i="32" s="1"/>
  <c r="J28" i="32"/>
  <c r="J27" i="32"/>
  <c r="K27" i="32" s="1"/>
  <c r="J26" i="32"/>
  <c r="J25" i="32"/>
  <c r="J24" i="32"/>
  <c r="J23" i="32"/>
  <c r="K23" i="32" s="1"/>
  <c r="J22" i="32"/>
  <c r="K22" i="32"/>
  <c r="J21" i="32"/>
  <c r="J20" i="32"/>
  <c r="J19" i="32"/>
  <c r="J18" i="32"/>
  <c r="J17" i="32"/>
  <c r="J16" i="32"/>
  <c r="J15" i="32"/>
  <c r="K15" i="32" s="1"/>
  <c r="J14" i="32"/>
  <c r="J13" i="32"/>
  <c r="J12" i="32"/>
  <c r="J11" i="32"/>
  <c r="K11" i="32" s="1"/>
  <c r="J10" i="32"/>
  <c r="J9" i="32"/>
  <c r="J8" i="32"/>
  <c r="J7" i="32"/>
  <c r="K7" i="32" s="1"/>
  <c r="J6" i="32"/>
  <c r="J5" i="32"/>
  <c r="J4" i="32"/>
  <c r="K4" i="32" s="1"/>
  <c r="J63" i="40"/>
  <c r="J62" i="40"/>
  <c r="J61" i="40"/>
  <c r="J60" i="40"/>
  <c r="K60" i="40" s="1"/>
  <c r="J59" i="40"/>
  <c r="J58" i="40"/>
  <c r="K58" i="40" s="1"/>
  <c r="J57" i="40"/>
  <c r="J56" i="40"/>
  <c r="K56" i="40" s="1"/>
  <c r="J55" i="40"/>
  <c r="J54" i="40"/>
  <c r="J53" i="40"/>
  <c r="J52" i="40"/>
  <c r="K52" i="40" s="1"/>
  <c r="J51" i="40"/>
  <c r="J50" i="40"/>
  <c r="J49" i="40"/>
  <c r="J48" i="40"/>
  <c r="J47" i="40"/>
  <c r="J46" i="40"/>
  <c r="J45" i="40"/>
  <c r="J44" i="40"/>
  <c r="J43" i="40"/>
  <c r="J42" i="40"/>
  <c r="J41" i="40"/>
  <c r="J40" i="40"/>
  <c r="J39" i="40"/>
  <c r="J38" i="40"/>
  <c r="J37" i="40"/>
  <c r="J36" i="40"/>
  <c r="J35" i="40"/>
  <c r="J34" i="40"/>
  <c r="J33" i="40"/>
  <c r="J32" i="40"/>
  <c r="J31" i="40"/>
  <c r="J30" i="40"/>
  <c r="J29" i="40"/>
  <c r="J28" i="40"/>
  <c r="J27" i="40"/>
  <c r="J26" i="40"/>
  <c r="J25" i="40"/>
  <c r="J24" i="40"/>
  <c r="J23" i="40"/>
  <c r="J22" i="40"/>
  <c r="J21" i="40"/>
  <c r="J20" i="40"/>
  <c r="J19" i="40"/>
  <c r="J18" i="40"/>
  <c r="J17" i="40"/>
  <c r="J16" i="40"/>
  <c r="J15" i="40"/>
  <c r="J14" i="40"/>
  <c r="K14" i="40" s="1"/>
  <c r="J13" i="40"/>
  <c r="J12" i="40"/>
  <c r="J11" i="40"/>
  <c r="J10" i="40"/>
  <c r="J9" i="40"/>
  <c r="J8" i="40"/>
  <c r="J63" i="43"/>
  <c r="J62" i="43"/>
  <c r="J61" i="43"/>
  <c r="J60" i="43"/>
  <c r="K60" i="43" s="1"/>
  <c r="J59" i="43"/>
  <c r="J58" i="43"/>
  <c r="J57" i="43"/>
  <c r="J56" i="43"/>
  <c r="K56" i="43" s="1"/>
  <c r="J55" i="43"/>
  <c r="J54" i="43"/>
  <c r="J53" i="43"/>
  <c r="J52" i="43"/>
  <c r="K52" i="43" s="1"/>
  <c r="J51" i="43"/>
  <c r="J50" i="43"/>
  <c r="J49" i="43"/>
  <c r="J48" i="43"/>
  <c r="J47" i="43"/>
  <c r="J46" i="43"/>
  <c r="J45" i="43"/>
  <c r="J44" i="43"/>
  <c r="J43" i="43"/>
  <c r="J42" i="43"/>
  <c r="J41" i="43"/>
  <c r="J40" i="43"/>
  <c r="J39" i="43"/>
  <c r="J38" i="43"/>
  <c r="J37" i="43"/>
  <c r="J36" i="43"/>
  <c r="K36" i="43" s="1"/>
  <c r="J35" i="43"/>
  <c r="J34" i="43"/>
  <c r="J33" i="43"/>
  <c r="J32" i="43"/>
  <c r="J31" i="43"/>
  <c r="J30" i="43"/>
  <c r="J29" i="43"/>
  <c r="J28" i="43"/>
  <c r="J27" i="43"/>
  <c r="J26" i="43"/>
  <c r="J25" i="43"/>
  <c r="J24" i="43"/>
  <c r="K24" i="43" s="1"/>
  <c r="J23" i="43"/>
  <c r="J22" i="43"/>
  <c r="J21" i="43"/>
  <c r="K21" i="43" s="1"/>
  <c r="J20" i="43"/>
  <c r="J19" i="43"/>
  <c r="K19" i="43" s="1"/>
  <c r="J18" i="43"/>
  <c r="J17" i="43"/>
  <c r="J16" i="43"/>
  <c r="J15" i="43"/>
  <c r="J14" i="43"/>
  <c r="J13" i="43"/>
  <c r="J12" i="43"/>
  <c r="K12" i="43" s="1"/>
  <c r="J11" i="43"/>
  <c r="J10" i="43"/>
  <c r="J9" i="43"/>
  <c r="J8" i="43"/>
  <c r="J7" i="43"/>
  <c r="J6" i="43"/>
  <c r="J5" i="43"/>
  <c r="J4" i="43"/>
  <c r="J63" i="41"/>
  <c r="K63" i="41" s="1"/>
  <c r="J62" i="41"/>
  <c r="J61" i="41"/>
  <c r="J60" i="41"/>
  <c r="K60" i="41" s="1"/>
  <c r="J59" i="41"/>
  <c r="K59" i="41" s="1"/>
  <c r="J58" i="41"/>
  <c r="K58" i="41" s="1"/>
  <c r="J57" i="41"/>
  <c r="J56" i="41"/>
  <c r="K56" i="41" s="1"/>
  <c r="J55" i="41"/>
  <c r="K55" i="41" s="1"/>
  <c r="J54" i="41"/>
  <c r="J53" i="41"/>
  <c r="J52" i="41"/>
  <c r="K52" i="41" s="1"/>
  <c r="J51" i="41"/>
  <c r="K51" i="41" s="1"/>
  <c r="J50" i="41"/>
  <c r="J49" i="41"/>
  <c r="J48" i="41"/>
  <c r="K48" i="41" s="1"/>
  <c r="J47" i="41"/>
  <c r="K47" i="41" s="1"/>
  <c r="J46" i="41"/>
  <c r="J45" i="41"/>
  <c r="J44" i="41"/>
  <c r="K44" i="41" s="1"/>
  <c r="J43" i="41"/>
  <c r="K43" i="41" s="1"/>
  <c r="J42" i="41"/>
  <c r="J41" i="41"/>
  <c r="J40" i="41"/>
  <c r="K40" i="41" s="1"/>
  <c r="J39" i="41"/>
  <c r="K39" i="41" s="1"/>
  <c r="J38" i="41"/>
  <c r="J37" i="41"/>
  <c r="J36" i="41"/>
  <c r="K36" i="41" s="1"/>
  <c r="J35" i="41"/>
  <c r="J34" i="41"/>
  <c r="J33" i="41"/>
  <c r="J32" i="41"/>
  <c r="K32" i="41" s="1"/>
  <c r="J31" i="41"/>
  <c r="J30" i="41"/>
  <c r="J29" i="41"/>
  <c r="J28" i="41"/>
  <c r="K28" i="41" s="1"/>
  <c r="J27" i="41"/>
  <c r="J26" i="41"/>
  <c r="J25" i="41"/>
  <c r="J24" i="41"/>
  <c r="K24" i="41" s="1"/>
  <c r="J23" i="41"/>
  <c r="J22" i="41"/>
  <c r="J21" i="41"/>
  <c r="J20" i="41"/>
  <c r="K20" i="41" s="1"/>
  <c r="J19" i="41"/>
  <c r="K19" i="41" s="1"/>
  <c r="J18" i="41"/>
  <c r="J17" i="41"/>
  <c r="J16" i="41"/>
  <c r="K16" i="41" s="1"/>
  <c r="J15" i="41"/>
  <c r="J14" i="41"/>
  <c r="J13" i="41"/>
  <c r="J12" i="41"/>
  <c r="K12" i="41" s="1"/>
  <c r="J11" i="41"/>
  <c r="K11" i="41" s="1"/>
  <c r="J10" i="41"/>
  <c r="J9" i="41"/>
  <c r="J8" i="41"/>
  <c r="K8" i="41" s="1"/>
  <c r="J7" i="41"/>
  <c r="J6" i="41"/>
  <c r="J5" i="41"/>
  <c r="K5" i="41" s="1"/>
  <c r="J4" i="41"/>
  <c r="J63" i="35"/>
  <c r="J62" i="35"/>
  <c r="J61" i="35"/>
  <c r="J60" i="35"/>
  <c r="J59" i="35"/>
  <c r="J58" i="35"/>
  <c r="K58" i="35" s="1"/>
  <c r="J57" i="35"/>
  <c r="J56" i="35"/>
  <c r="J55" i="35"/>
  <c r="J54" i="35"/>
  <c r="J53" i="35"/>
  <c r="J52" i="35"/>
  <c r="J51" i="35"/>
  <c r="J50" i="35"/>
  <c r="K50" i="35" s="1"/>
  <c r="J49" i="35"/>
  <c r="J48" i="35"/>
  <c r="J47" i="35"/>
  <c r="J46" i="35"/>
  <c r="J45" i="35"/>
  <c r="J44" i="35"/>
  <c r="J43" i="35"/>
  <c r="J42" i="35"/>
  <c r="K42" i="35" s="1"/>
  <c r="J41" i="35"/>
  <c r="J40" i="35"/>
  <c r="J39" i="35"/>
  <c r="J38" i="35"/>
  <c r="J37" i="35"/>
  <c r="J36" i="35"/>
  <c r="J35" i="35"/>
  <c r="J34" i="35"/>
  <c r="K34" i="35" s="1"/>
  <c r="J33" i="35"/>
  <c r="J32" i="35"/>
  <c r="J31" i="35"/>
  <c r="J30" i="35"/>
  <c r="J29" i="35"/>
  <c r="J28" i="35"/>
  <c r="J27" i="35"/>
  <c r="J26" i="35"/>
  <c r="K26" i="35" s="1"/>
  <c r="J25" i="35"/>
  <c r="J24" i="35"/>
  <c r="J23" i="35"/>
  <c r="J22" i="35"/>
  <c r="J21" i="35"/>
  <c r="J20" i="35"/>
  <c r="J19" i="35"/>
  <c r="J18" i="35"/>
  <c r="K18" i="35" s="1"/>
  <c r="J17" i="35"/>
  <c r="J16" i="35"/>
  <c r="J15" i="35"/>
  <c r="J14" i="35"/>
  <c r="J13" i="35"/>
  <c r="J12" i="35"/>
  <c r="J11" i="35"/>
  <c r="J10" i="35"/>
  <c r="J9" i="35"/>
  <c r="J8" i="35"/>
  <c r="J7" i="35"/>
  <c r="J6" i="35"/>
  <c r="J5" i="35"/>
  <c r="J4" i="35"/>
  <c r="K4" i="35" s="1"/>
  <c r="J63" i="39"/>
  <c r="J62" i="39"/>
  <c r="K62" i="39" s="1"/>
  <c r="J61" i="39"/>
  <c r="J60" i="39"/>
  <c r="J59" i="39"/>
  <c r="J58" i="39"/>
  <c r="K58" i="39" s="1"/>
  <c r="J57" i="39"/>
  <c r="J56" i="39"/>
  <c r="J55" i="39"/>
  <c r="J54" i="39"/>
  <c r="K54" i="39" s="1"/>
  <c r="J53" i="39"/>
  <c r="J52" i="39"/>
  <c r="J51" i="39"/>
  <c r="J50" i="39"/>
  <c r="K50" i="39" s="1"/>
  <c r="J49" i="39"/>
  <c r="J48" i="39"/>
  <c r="J47" i="39"/>
  <c r="J46" i="39"/>
  <c r="K46" i="39" s="1"/>
  <c r="J45" i="39"/>
  <c r="J44" i="39"/>
  <c r="J43" i="39"/>
  <c r="J42" i="39"/>
  <c r="K42" i="39" s="1"/>
  <c r="J41" i="39"/>
  <c r="J40" i="39"/>
  <c r="J39" i="39"/>
  <c r="K39" i="39" s="1"/>
  <c r="J38" i="39"/>
  <c r="K38" i="39" s="1"/>
  <c r="J37" i="39"/>
  <c r="J36" i="39"/>
  <c r="J35" i="39"/>
  <c r="J34" i="39"/>
  <c r="K34" i="39" s="1"/>
  <c r="J33" i="39"/>
  <c r="J32" i="39"/>
  <c r="J31" i="39"/>
  <c r="J30" i="39"/>
  <c r="K30" i="39" s="1"/>
  <c r="J29" i="39"/>
  <c r="J28" i="39"/>
  <c r="J27" i="39"/>
  <c r="J26" i="39"/>
  <c r="K26" i="39" s="1"/>
  <c r="J25" i="39"/>
  <c r="J24" i="39"/>
  <c r="J23" i="39"/>
  <c r="K23" i="39" s="1"/>
  <c r="J22" i="39"/>
  <c r="K22" i="39" s="1"/>
  <c r="J21" i="39"/>
  <c r="J20" i="39"/>
  <c r="J19" i="39"/>
  <c r="J18" i="39"/>
  <c r="J17" i="39"/>
  <c r="J16" i="39"/>
  <c r="J15" i="39"/>
  <c r="J14" i="39"/>
  <c r="K14" i="39" s="1"/>
  <c r="J13" i="39"/>
  <c r="J12" i="39"/>
  <c r="J11" i="39"/>
  <c r="J10" i="39"/>
  <c r="K10" i="39" s="1"/>
  <c r="J9" i="39"/>
  <c r="J8" i="39"/>
  <c r="J7" i="39"/>
  <c r="J6" i="39"/>
  <c r="K6" i="39" s="1"/>
  <c r="J5" i="39"/>
  <c r="J4" i="39"/>
  <c r="J63" i="42"/>
  <c r="J62" i="42"/>
  <c r="J61" i="42"/>
  <c r="K61" i="42" s="1"/>
  <c r="J60" i="42"/>
  <c r="K60" i="42" s="1"/>
  <c r="J59" i="42"/>
  <c r="J58" i="42"/>
  <c r="K58" i="42" s="1"/>
  <c r="J57" i="42"/>
  <c r="J56" i="42"/>
  <c r="K56" i="42" s="1"/>
  <c r="J55" i="42"/>
  <c r="J54" i="42"/>
  <c r="J53" i="42"/>
  <c r="J52" i="42"/>
  <c r="K52" i="42" s="1"/>
  <c r="J51" i="42"/>
  <c r="J50" i="42"/>
  <c r="J49" i="42"/>
  <c r="K49" i="42" s="1"/>
  <c r="J48" i="42"/>
  <c r="K48" i="42" s="1"/>
  <c r="J47" i="42"/>
  <c r="J46" i="42"/>
  <c r="J45" i="42"/>
  <c r="K45" i="42" s="1"/>
  <c r="J44" i="42"/>
  <c r="K44" i="42" s="1"/>
  <c r="J43" i="42"/>
  <c r="J42" i="42"/>
  <c r="J41" i="42"/>
  <c r="K41" i="42" s="1"/>
  <c r="J40" i="42"/>
  <c r="K40" i="42" s="1"/>
  <c r="J39" i="42"/>
  <c r="J38" i="42"/>
  <c r="J37" i="42"/>
  <c r="K37" i="42" s="1"/>
  <c r="J36" i="42"/>
  <c r="J35" i="42"/>
  <c r="J34" i="42"/>
  <c r="J33" i="42"/>
  <c r="K33" i="42" s="1"/>
  <c r="J32" i="42"/>
  <c r="K32" i="42" s="1"/>
  <c r="J31" i="42"/>
  <c r="J30" i="42"/>
  <c r="J29" i="42"/>
  <c r="K29" i="42" s="1"/>
  <c r="J28" i="42"/>
  <c r="K28" i="42" s="1"/>
  <c r="J27" i="42"/>
  <c r="J26" i="42"/>
  <c r="J25" i="42"/>
  <c r="J24" i="42"/>
  <c r="K24" i="42" s="1"/>
  <c r="J23" i="42"/>
  <c r="K23" i="42" s="1"/>
  <c r="J22" i="42"/>
  <c r="J21" i="42"/>
  <c r="J20" i="42"/>
  <c r="J19" i="42"/>
  <c r="J18" i="42"/>
  <c r="J17" i="42"/>
  <c r="J16" i="42"/>
  <c r="K16" i="42" s="1"/>
  <c r="J15" i="42"/>
  <c r="K15" i="42" s="1"/>
  <c r="J14" i="42"/>
  <c r="J13" i="42"/>
  <c r="J12" i="42"/>
  <c r="J11" i="42"/>
  <c r="J10" i="42"/>
  <c r="J9" i="42"/>
  <c r="J8" i="42"/>
  <c r="K8" i="42" s="1"/>
  <c r="J7" i="42"/>
  <c r="J6" i="42"/>
  <c r="J5" i="42"/>
  <c r="J4" i="42"/>
  <c r="J63" i="47"/>
  <c r="J62" i="47"/>
  <c r="J61" i="47"/>
  <c r="J60" i="47"/>
  <c r="J59" i="47"/>
  <c r="J58" i="47"/>
  <c r="J57" i="47"/>
  <c r="J56" i="47"/>
  <c r="J55" i="47"/>
  <c r="J54" i="47"/>
  <c r="J53" i="47"/>
  <c r="J52" i="47"/>
  <c r="J51" i="47"/>
  <c r="J63" i="49"/>
  <c r="J62" i="49"/>
  <c r="J61" i="49"/>
  <c r="K61" i="49" s="1"/>
  <c r="J60" i="49"/>
  <c r="J59" i="49"/>
  <c r="J58" i="49"/>
  <c r="J57" i="49"/>
  <c r="K57" i="49" s="1"/>
  <c r="J56" i="49"/>
  <c r="J55" i="49"/>
  <c r="J54" i="49"/>
  <c r="J53" i="49"/>
  <c r="K53" i="49" s="1"/>
  <c r="J52" i="49"/>
  <c r="J51" i="49"/>
  <c r="J50" i="49"/>
  <c r="J49" i="49"/>
  <c r="K49" i="49" s="1"/>
  <c r="J48" i="49"/>
  <c r="J47" i="49"/>
  <c r="J46" i="49"/>
  <c r="J45" i="49"/>
  <c r="J44" i="49"/>
  <c r="J43" i="49"/>
  <c r="J42" i="49"/>
  <c r="J41" i="49"/>
  <c r="K41" i="49" s="1"/>
  <c r="J40" i="49"/>
  <c r="J39" i="49"/>
  <c r="K39" i="49" s="1"/>
  <c r="J38" i="49"/>
  <c r="J37" i="49"/>
  <c r="K37" i="49" s="1"/>
  <c r="J36" i="49"/>
  <c r="J35" i="49"/>
  <c r="J34" i="49"/>
  <c r="K34" i="49" s="1"/>
  <c r="J33" i="49"/>
  <c r="K33" i="49" s="1"/>
  <c r="J32" i="49"/>
  <c r="J31" i="49"/>
  <c r="J30" i="49"/>
  <c r="K30" i="49" s="1"/>
  <c r="J29" i="49"/>
  <c r="K29" i="49" s="1"/>
  <c r="J28" i="49"/>
  <c r="K28" i="49" s="1"/>
  <c r="J27" i="49"/>
  <c r="J26" i="49"/>
  <c r="J25" i="49"/>
  <c r="K25" i="49" s="1"/>
  <c r="J24" i="49"/>
  <c r="J23" i="49"/>
  <c r="J22" i="49"/>
  <c r="J21" i="49"/>
  <c r="K21" i="49" s="1"/>
  <c r="J20" i="49"/>
  <c r="J19" i="49"/>
  <c r="J18" i="49"/>
  <c r="J17" i="49"/>
  <c r="K17" i="49" s="1"/>
  <c r="J16" i="49"/>
  <c r="J15" i="49"/>
  <c r="J14" i="49"/>
  <c r="J13" i="49"/>
  <c r="J12" i="49"/>
  <c r="K12" i="49" s="1"/>
  <c r="J11" i="49"/>
  <c r="K11" i="49" s="1"/>
  <c r="J10" i="49"/>
  <c r="J9" i="49"/>
  <c r="K9" i="49" s="1"/>
  <c r="J8" i="49"/>
  <c r="J7" i="49"/>
  <c r="J6" i="49"/>
  <c r="J5" i="49"/>
  <c r="J4" i="49"/>
  <c r="K4" i="49" s="1"/>
  <c r="J63" i="50"/>
  <c r="J62" i="50"/>
  <c r="J61" i="50"/>
  <c r="J60" i="50"/>
  <c r="K60" i="50" s="1"/>
  <c r="J59" i="50"/>
  <c r="J58" i="50"/>
  <c r="J57" i="50"/>
  <c r="J56" i="50"/>
  <c r="J55" i="50"/>
  <c r="J54" i="50"/>
  <c r="J53" i="50"/>
  <c r="J52" i="50"/>
  <c r="J51" i="50"/>
  <c r="J50" i="50"/>
  <c r="J49" i="50"/>
  <c r="J48" i="50"/>
  <c r="J47" i="50"/>
  <c r="J46" i="50"/>
  <c r="J45" i="50"/>
  <c r="J44" i="50"/>
  <c r="J43" i="50"/>
  <c r="J42" i="50"/>
  <c r="J41" i="50"/>
  <c r="J40" i="50"/>
  <c r="J39" i="50"/>
  <c r="J38" i="50"/>
  <c r="J37" i="50"/>
  <c r="J36" i="50"/>
  <c r="J35" i="50"/>
  <c r="J34" i="50"/>
  <c r="J33" i="50"/>
  <c r="J32" i="50"/>
  <c r="J31" i="50"/>
  <c r="J30" i="50"/>
  <c r="J29" i="50"/>
  <c r="J28" i="50"/>
  <c r="J27" i="50"/>
  <c r="J26" i="50"/>
  <c r="J25" i="50"/>
  <c r="J24" i="50"/>
  <c r="J23" i="50"/>
  <c r="J22" i="50"/>
  <c r="K22" i="50" s="1"/>
  <c r="J21" i="50"/>
  <c r="J20" i="50"/>
  <c r="J19" i="50"/>
  <c r="J18" i="50"/>
  <c r="J17" i="50"/>
  <c r="J16" i="50"/>
  <c r="J15" i="50"/>
  <c r="J14" i="50"/>
  <c r="J13" i="50"/>
  <c r="J12" i="50"/>
  <c r="K12" i="50" s="1"/>
  <c r="J11" i="50"/>
  <c r="K11" i="50" s="1"/>
  <c r="J10" i="50"/>
  <c r="J9" i="50"/>
  <c r="J8" i="50"/>
  <c r="J7" i="50"/>
  <c r="J6" i="50"/>
  <c r="K6" i="50" s="1"/>
  <c r="J5" i="50"/>
  <c r="J4" i="50"/>
  <c r="J5" i="51"/>
  <c r="J6" i="51"/>
  <c r="J7" i="51"/>
  <c r="K7" i="51" s="1"/>
  <c r="J8" i="51"/>
  <c r="K8" i="51" s="1"/>
  <c r="J9" i="51"/>
  <c r="J10" i="51"/>
  <c r="K10" i="51" s="1"/>
  <c r="J11" i="51"/>
  <c r="K11" i="51" s="1"/>
  <c r="J12" i="51"/>
  <c r="J13" i="51"/>
  <c r="K13" i="51" s="1"/>
  <c r="J14" i="51"/>
  <c r="K14" i="51" s="1"/>
  <c r="J15" i="51"/>
  <c r="K15" i="51" s="1"/>
  <c r="J16" i="51"/>
  <c r="J17" i="51"/>
  <c r="J18" i="51"/>
  <c r="K18" i="51" s="1"/>
  <c r="J19" i="51"/>
  <c r="J20" i="51"/>
  <c r="J21" i="51"/>
  <c r="J22" i="51"/>
  <c r="K22" i="51" s="1"/>
  <c r="J23" i="51"/>
  <c r="K23" i="51" s="1"/>
  <c r="J24" i="51"/>
  <c r="J25" i="51"/>
  <c r="J26" i="51"/>
  <c r="J27" i="51"/>
  <c r="K27" i="51" s="1"/>
  <c r="J28" i="51"/>
  <c r="J29" i="51"/>
  <c r="J30" i="51"/>
  <c r="K30" i="51" s="1"/>
  <c r="J31" i="51"/>
  <c r="K31" i="51" s="1"/>
  <c r="J32" i="51"/>
  <c r="K32" i="51" s="1"/>
  <c r="J33" i="51"/>
  <c r="J34" i="51"/>
  <c r="K34" i="51" s="1"/>
  <c r="J35" i="51"/>
  <c r="J36" i="51"/>
  <c r="J37" i="51"/>
  <c r="J38" i="51"/>
  <c r="K38" i="51" s="1"/>
  <c r="J39" i="51"/>
  <c r="K39" i="51" s="1"/>
  <c r="J40" i="51"/>
  <c r="J41" i="51"/>
  <c r="J42" i="51"/>
  <c r="K42" i="51" s="1"/>
  <c r="J43" i="51"/>
  <c r="K43" i="51" s="1"/>
  <c r="J44" i="51"/>
  <c r="K44" i="51" s="1"/>
  <c r="J45" i="51"/>
  <c r="J46" i="51"/>
  <c r="J47" i="51"/>
  <c r="J48" i="51"/>
  <c r="J49" i="51"/>
  <c r="J50" i="51"/>
  <c r="K50" i="51" s="1"/>
  <c r="J51" i="51"/>
  <c r="K51" i="51" s="1"/>
  <c r="J52" i="51"/>
  <c r="J53" i="51"/>
  <c r="J54" i="51"/>
  <c r="K54" i="51" s="1"/>
  <c r="J55" i="51"/>
  <c r="K55" i="51" s="1"/>
  <c r="J56" i="51"/>
  <c r="K56" i="51" s="1"/>
  <c r="J57" i="51"/>
  <c r="J58" i="51"/>
  <c r="J59" i="51"/>
  <c r="K59" i="51" s="1"/>
  <c r="J60" i="51"/>
  <c r="J61" i="51"/>
  <c r="J62" i="51"/>
  <c r="K62" i="51" s="1"/>
  <c r="J63" i="51"/>
  <c r="K63" i="51" s="1"/>
  <c r="J4" i="51"/>
  <c r="J5" i="45"/>
  <c r="J6" i="45"/>
  <c r="J7" i="45"/>
  <c r="K7" i="45" s="1"/>
  <c r="J8" i="45"/>
  <c r="J9" i="45"/>
  <c r="K9" i="45" s="1"/>
  <c r="J10" i="45"/>
  <c r="K10" i="45" s="1"/>
  <c r="J11" i="45"/>
  <c r="J12" i="45"/>
  <c r="J13" i="45"/>
  <c r="J14" i="45"/>
  <c r="K14" i="45" s="1"/>
  <c r="J15" i="45"/>
  <c r="J16" i="45"/>
  <c r="J17" i="45"/>
  <c r="J18" i="45"/>
  <c r="K18" i="45" s="1"/>
  <c r="J19" i="45"/>
  <c r="J20" i="45"/>
  <c r="J21" i="45"/>
  <c r="J22" i="45"/>
  <c r="K22" i="45" s="1"/>
  <c r="J23" i="45"/>
  <c r="J24" i="45"/>
  <c r="J25" i="45"/>
  <c r="J26" i="45"/>
  <c r="K26" i="45" s="1"/>
  <c r="J27" i="45"/>
  <c r="J28" i="45"/>
  <c r="J29" i="45"/>
  <c r="K29" i="45" s="1"/>
  <c r="J30" i="45"/>
  <c r="K30" i="45" s="1"/>
  <c r="J31" i="45"/>
  <c r="J32" i="45"/>
  <c r="J33" i="45"/>
  <c r="K33" i="45" s="1"/>
  <c r="J34" i="45"/>
  <c r="K34" i="45" s="1"/>
  <c r="J35" i="45"/>
  <c r="J36" i="45"/>
  <c r="J37" i="45"/>
  <c r="J38" i="45"/>
  <c r="K38" i="45" s="1"/>
  <c r="J39" i="45"/>
  <c r="J40" i="45"/>
  <c r="J41" i="45"/>
  <c r="J42" i="45"/>
  <c r="J43" i="45"/>
  <c r="K43" i="45" s="1"/>
  <c r="J44" i="45"/>
  <c r="J45" i="45"/>
  <c r="J46" i="45"/>
  <c r="K46" i="45" s="1"/>
  <c r="J47" i="45"/>
  <c r="J48" i="45"/>
  <c r="J49" i="45"/>
  <c r="J50" i="45"/>
  <c r="K50" i="45" s="1"/>
  <c r="J51" i="45"/>
  <c r="J52" i="45"/>
  <c r="J53" i="45"/>
  <c r="J54" i="45"/>
  <c r="K54" i="45" s="1"/>
  <c r="J55" i="45"/>
  <c r="K55" i="45" s="1"/>
  <c r="J56" i="45"/>
  <c r="J57" i="45"/>
  <c r="J58" i="45"/>
  <c r="K58" i="45" s="1"/>
  <c r="J59" i="45"/>
  <c r="J60" i="45"/>
  <c r="J61" i="45"/>
  <c r="J62" i="45"/>
  <c r="J63" i="45"/>
  <c r="J4" i="45"/>
  <c r="K4" i="45" s="1"/>
  <c r="J6" i="44"/>
  <c r="J7" i="44"/>
  <c r="J8" i="44"/>
  <c r="J9" i="44"/>
  <c r="J10" i="44"/>
  <c r="J11" i="44"/>
  <c r="K11" i="44" s="1"/>
  <c r="J12" i="44"/>
  <c r="J13" i="44"/>
  <c r="J14" i="44"/>
  <c r="J15" i="44"/>
  <c r="K15" i="44" s="1"/>
  <c r="J16" i="44"/>
  <c r="J17" i="44"/>
  <c r="J18" i="44"/>
  <c r="J19" i="44"/>
  <c r="K19" i="44" s="1"/>
  <c r="J20" i="44"/>
  <c r="J21" i="44"/>
  <c r="J22" i="44"/>
  <c r="J23" i="44"/>
  <c r="K23" i="44" s="1"/>
  <c r="J24" i="44"/>
  <c r="K24" i="44" s="1"/>
  <c r="J25" i="44"/>
  <c r="J26" i="44"/>
  <c r="J27" i="44"/>
  <c r="K27" i="44" s="1"/>
  <c r="J28" i="44"/>
  <c r="J29" i="44"/>
  <c r="J30" i="44"/>
  <c r="J31" i="44"/>
  <c r="K31" i="44" s="1"/>
  <c r="J32" i="44"/>
  <c r="J33" i="44"/>
  <c r="J34" i="44"/>
  <c r="J35" i="44"/>
  <c r="K35" i="44" s="1"/>
  <c r="J36" i="44"/>
  <c r="J37" i="44"/>
  <c r="J38" i="44"/>
  <c r="J39" i="44"/>
  <c r="K39" i="44" s="1"/>
  <c r="J40" i="44"/>
  <c r="K40" i="44" s="1"/>
  <c r="J41" i="44"/>
  <c r="J42" i="44"/>
  <c r="J43" i="44"/>
  <c r="K43" i="44" s="1"/>
  <c r="J44" i="44"/>
  <c r="J45" i="44"/>
  <c r="J46" i="44"/>
  <c r="J47" i="44"/>
  <c r="K47" i="44" s="1"/>
  <c r="J48" i="44"/>
  <c r="J49" i="44"/>
  <c r="J50" i="44"/>
  <c r="J51" i="44"/>
  <c r="K51" i="44" s="1"/>
  <c r="J52" i="44"/>
  <c r="J53" i="44"/>
  <c r="J54" i="44"/>
  <c r="J55" i="44"/>
  <c r="K55" i="44" s="1"/>
  <c r="J56" i="44"/>
  <c r="K56" i="44" s="1"/>
  <c r="J57" i="44"/>
  <c r="J58" i="44"/>
  <c r="J59" i="44"/>
  <c r="K59" i="44" s="1"/>
  <c r="J60" i="44"/>
  <c r="J61" i="44"/>
  <c r="J62" i="44"/>
  <c r="J63" i="44"/>
  <c r="K63" i="44" s="1"/>
  <c r="J4" i="44"/>
  <c r="K4" i="44" s="1"/>
  <c r="J5" i="3"/>
  <c r="J6" i="3"/>
  <c r="J7" i="3"/>
  <c r="K7" i="3" s="1"/>
  <c r="J8" i="3"/>
  <c r="J9" i="3"/>
  <c r="J10" i="3"/>
  <c r="J11" i="3"/>
  <c r="J12" i="3"/>
  <c r="J13" i="3"/>
  <c r="J14" i="3"/>
  <c r="J15" i="3"/>
  <c r="K15" i="3" s="1"/>
  <c r="J16" i="3"/>
  <c r="J17" i="3"/>
  <c r="J18" i="3"/>
  <c r="K18" i="3" s="1"/>
  <c r="J19" i="3"/>
  <c r="K19" i="3" s="1"/>
  <c r="J20" i="3"/>
  <c r="J21" i="3"/>
  <c r="J22" i="3"/>
  <c r="J23" i="3"/>
  <c r="K23" i="3" s="1"/>
  <c r="J24" i="3"/>
  <c r="J25" i="3"/>
  <c r="J26" i="3"/>
  <c r="J27" i="3"/>
  <c r="J28" i="3"/>
  <c r="J29" i="3"/>
  <c r="J30" i="3"/>
  <c r="J31" i="3"/>
  <c r="K31" i="3" s="1"/>
  <c r="J32" i="3"/>
  <c r="J33" i="3"/>
  <c r="J34" i="3"/>
  <c r="J35" i="3"/>
  <c r="K35" i="3" s="1"/>
  <c r="J36" i="3"/>
  <c r="J37" i="3"/>
  <c r="J38" i="3"/>
  <c r="J39" i="3"/>
  <c r="K39" i="3" s="1"/>
  <c r="J40" i="3"/>
  <c r="J41" i="3"/>
  <c r="J42" i="3"/>
  <c r="J43" i="3"/>
  <c r="J44" i="3"/>
  <c r="J45" i="3"/>
  <c r="J46" i="3"/>
  <c r="J47" i="3"/>
  <c r="K47" i="3" s="1"/>
  <c r="J48" i="3"/>
  <c r="J49" i="3"/>
  <c r="J50" i="3"/>
  <c r="K50" i="3" s="1"/>
  <c r="J51" i="3"/>
  <c r="K51" i="3" s="1"/>
  <c r="J52" i="3"/>
  <c r="J53" i="3"/>
  <c r="J54" i="3"/>
  <c r="J55" i="3"/>
  <c r="K55" i="3" s="1"/>
  <c r="J56" i="3"/>
  <c r="J57" i="3"/>
  <c r="J58" i="3"/>
  <c r="J59" i="3"/>
  <c r="J60" i="3"/>
  <c r="J61" i="3"/>
  <c r="J62" i="3"/>
  <c r="J63" i="3"/>
  <c r="K63" i="3" s="1"/>
  <c r="K26" i="33"/>
  <c r="K30" i="33"/>
  <c r="K34" i="33"/>
  <c r="K38" i="33"/>
  <c r="K58" i="33"/>
  <c r="K62" i="33"/>
  <c r="K22" i="31"/>
  <c r="K26" i="31"/>
  <c r="K34" i="31"/>
  <c r="K54" i="31"/>
  <c r="K58" i="31"/>
  <c r="K50" i="41"/>
  <c r="K38" i="35"/>
  <c r="K62" i="35"/>
  <c r="K48" i="39"/>
  <c r="K59" i="42"/>
  <c r="K54" i="47"/>
  <c r="K58" i="47"/>
  <c r="K24" i="50"/>
  <c r="K28" i="50"/>
  <c r="K40" i="50"/>
  <c r="K44" i="50"/>
  <c r="K56" i="50"/>
  <c r="K34" i="3"/>
  <c r="K38" i="3"/>
  <c r="K7" i="28"/>
  <c r="K16" i="28"/>
  <c r="K24" i="28"/>
  <c r="K34" i="28"/>
  <c r="K36" i="28"/>
  <c r="K46" i="28"/>
  <c r="K48" i="28"/>
  <c r="K56" i="28"/>
  <c r="K6" i="28"/>
  <c r="K9" i="28"/>
  <c r="K10" i="28"/>
  <c r="K22" i="28"/>
  <c r="K25" i="28"/>
  <c r="K26" i="28"/>
  <c r="K33" i="28"/>
  <c r="K38" i="28"/>
  <c r="K42" i="28"/>
  <c r="K49" i="28"/>
  <c r="K50" i="28"/>
  <c r="K54" i="28"/>
  <c r="K57" i="28"/>
  <c r="A4" i="3"/>
  <c r="A5" i="3" s="1"/>
  <c r="A6" i="3" s="1"/>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6" i="3" s="1"/>
  <c r="A127" i="3" s="1"/>
  <c r="A128" i="3" s="1"/>
  <c r="A129" i="3" s="1"/>
  <c r="A130" i="3" s="1"/>
  <c r="A131" i="3" s="1"/>
  <c r="A132" i="3" s="1"/>
  <c r="A133" i="3" s="1"/>
  <c r="A134" i="3" s="1"/>
  <c r="A135" i="3" s="1"/>
  <c r="A136" i="3" s="1"/>
  <c r="A137" i="3" s="1"/>
  <c r="A138" i="3" s="1"/>
  <c r="A139" i="3" s="1"/>
  <c r="A140" i="3" s="1"/>
  <c r="A141" i="3" s="1"/>
  <c r="A142" i="3" s="1"/>
  <c r="A143" i="3" s="1"/>
  <c r="A144" i="3" s="1"/>
  <c r="A145" i="3" s="1"/>
  <c r="A146" i="3" s="1"/>
  <c r="A147" i="3" s="1"/>
  <c r="A148" i="3" s="1"/>
  <c r="A149" i="3" s="1"/>
  <c r="A150" i="3" s="1"/>
  <c r="A151" i="3" s="1"/>
  <c r="A152" i="3" s="1"/>
  <c r="A153" i="3" s="1"/>
  <c r="A154" i="3" s="1"/>
  <c r="A155" i="3" s="1"/>
  <c r="A156" i="3" s="1"/>
  <c r="A157" i="3" s="1"/>
  <c r="A158" i="3" s="1"/>
  <c r="A159" i="3" s="1"/>
  <c r="A160" i="3" s="1"/>
  <c r="A161" i="3" s="1"/>
  <c r="A162" i="3" s="1"/>
  <c r="A163" i="3" s="1"/>
  <c r="A164" i="3" s="1"/>
  <c r="A165" i="3" s="1"/>
  <c r="A166" i="3" s="1"/>
  <c r="A167" i="3" s="1"/>
  <c r="A168" i="3" s="1"/>
  <c r="A169" i="3" s="1"/>
  <c r="A170" i="3" s="1"/>
  <c r="A171" i="3" s="1"/>
  <c r="A172" i="3" s="1"/>
  <c r="A173" i="3" s="1"/>
  <c r="A174" i="3" s="1"/>
  <c r="A175" i="3" s="1"/>
  <c r="A176" i="3" s="1"/>
  <c r="A177" i="3" s="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3" i="3" s="1"/>
  <c r="A4" i="44"/>
  <c r="A5" i="44" s="1"/>
  <c r="A6" i="44" s="1"/>
  <c r="A7" i="44" s="1"/>
  <c r="A8" i="44" s="1"/>
  <c r="A9" i="44" s="1"/>
  <c r="A10" i="44" s="1"/>
  <c r="A11" i="44" s="1"/>
  <c r="A12" i="44" s="1"/>
  <c r="A13" i="44" s="1"/>
  <c r="A14" i="44" s="1"/>
  <c r="A15" i="44" s="1"/>
  <c r="A16" i="44" s="1"/>
  <c r="A17" i="44" s="1"/>
  <c r="A18" i="44" s="1"/>
  <c r="A19" i="44" s="1"/>
  <c r="A20" i="44" s="1"/>
  <c r="A21" i="44" s="1"/>
  <c r="A22" i="44" s="1"/>
  <c r="A23" i="44" s="1"/>
  <c r="A24" i="44" s="1"/>
  <c r="A25" i="44" s="1"/>
  <c r="A26" i="44" s="1"/>
  <c r="A27" i="44" s="1"/>
  <c r="A28" i="44" s="1"/>
  <c r="A29" i="44" s="1"/>
  <c r="A30" i="44" s="1"/>
  <c r="A31" i="44" s="1"/>
  <c r="A32" i="44" s="1"/>
  <c r="A33" i="44" s="1"/>
  <c r="A34" i="44" s="1"/>
  <c r="A35" i="44" s="1"/>
  <c r="A36" i="44" s="1"/>
  <c r="A37" i="44" s="1"/>
  <c r="A38" i="44" s="1"/>
  <c r="A39" i="44" s="1"/>
  <c r="A40" i="44" s="1"/>
  <c r="A41" i="44" s="1"/>
  <c r="A42" i="44" s="1"/>
  <c r="A43" i="44" s="1"/>
  <c r="A44" i="44" s="1"/>
  <c r="A45" i="44" s="1"/>
  <c r="A46" i="44" s="1"/>
  <c r="A47" i="44" s="1"/>
  <c r="A48" i="44" s="1"/>
  <c r="A49" i="44" s="1"/>
  <c r="A50" i="44" s="1"/>
  <c r="A51" i="44" s="1"/>
  <c r="A52" i="44" s="1"/>
  <c r="A53" i="44" s="1"/>
  <c r="A54" i="44" s="1"/>
  <c r="A55" i="44" s="1"/>
  <c r="A56" i="44" s="1"/>
  <c r="A57" i="44" s="1"/>
  <c r="A58" i="44" s="1"/>
  <c r="A59" i="44" s="1"/>
  <c r="A60" i="44" s="1"/>
  <c r="A61" i="44" s="1"/>
  <c r="A62" i="44" s="1"/>
  <c r="A63" i="44" s="1"/>
  <c r="A64" i="44" s="1"/>
  <c r="A65" i="44" s="1"/>
  <c r="A66" i="44" s="1"/>
  <c r="A67" i="44" s="1"/>
  <c r="A68" i="44" s="1"/>
  <c r="A69" i="44" s="1"/>
  <c r="A70" i="44" s="1"/>
  <c r="A71" i="44" s="1"/>
  <c r="A72" i="44" s="1"/>
  <c r="A73" i="44" s="1"/>
  <c r="A74" i="44" s="1"/>
  <c r="A75" i="44" s="1"/>
  <c r="A76" i="44" s="1"/>
  <c r="A77" i="44" s="1"/>
  <c r="A78" i="44" s="1"/>
  <c r="A79" i="44" s="1"/>
  <c r="A80" i="44" s="1"/>
  <c r="A81" i="44" s="1"/>
  <c r="A82" i="44" s="1"/>
  <c r="A83" i="44" s="1"/>
  <c r="A84" i="44" s="1"/>
  <c r="A85" i="44" s="1"/>
  <c r="A86" i="44" s="1"/>
  <c r="A87" i="44" s="1"/>
  <c r="A88" i="44" s="1"/>
  <c r="A89" i="44" s="1"/>
  <c r="A90" i="44" s="1"/>
  <c r="A91" i="44" s="1"/>
  <c r="A92" i="44" s="1"/>
  <c r="A93" i="44" s="1"/>
  <c r="A94" i="44" s="1"/>
  <c r="A95" i="44" s="1"/>
  <c r="A96" i="44" s="1"/>
  <c r="A97" i="44" s="1"/>
  <c r="A98" i="44" s="1"/>
  <c r="A99" i="44" s="1"/>
  <c r="A100" i="44" s="1"/>
  <c r="A101" i="44" s="1"/>
  <c r="A102" i="44" s="1"/>
  <c r="A103" i="44" s="1"/>
  <c r="A104" i="44" s="1"/>
  <c r="A105" i="44" s="1"/>
  <c r="A106" i="44" s="1"/>
  <c r="A107" i="44" s="1"/>
  <c r="A108" i="44" s="1"/>
  <c r="A109" i="44" s="1"/>
  <c r="A110" i="44" s="1"/>
  <c r="A111" i="44" s="1"/>
  <c r="A112" i="44" s="1"/>
  <c r="A113" i="44" s="1"/>
  <c r="A114" i="44" s="1"/>
  <c r="A115" i="44" s="1"/>
  <c r="A116" i="44" s="1"/>
  <c r="A117" i="44" s="1"/>
  <c r="A118" i="44" s="1"/>
  <c r="A119" i="44" s="1"/>
  <c r="A120" i="44" s="1"/>
  <c r="A121" i="44" s="1"/>
  <c r="A122" i="44" s="1"/>
  <c r="A123" i="44" s="1"/>
  <c r="A124" i="44" s="1"/>
  <c r="A125" i="44" s="1"/>
  <c r="A126" i="44" s="1"/>
  <c r="A127" i="44" s="1"/>
  <c r="A128" i="44" s="1"/>
  <c r="A129" i="44" s="1"/>
  <c r="A130" i="44" s="1"/>
  <c r="A131" i="44" s="1"/>
  <c r="A132" i="44" s="1"/>
  <c r="A133" i="44" s="1"/>
  <c r="A134" i="44" s="1"/>
  <c r="A135" i="44" s="1"/>
  <c r="A136" i="44" s="1"/>
  <c r="A137" i="44" s="1"/>
  <c r="A138" i="44" s="1"/>
  <c r="A139" i="44" s="1"/>
  <c r="A140" i="44" s="1"/>
  <c r="A141" i="44" s="1"/>
  <c r="A142" i="44" s="1"/>
  <c r="A143" i="44" s="1"/>
  <c r="A144" i="44" s="1"/>
  <c r="A145" i="44" s="1"/>
  <c r="A146" i="44" s="1"/>
  <c r="A147" i="44" s="1"/>
  <c r="A148" i="44" s="1"/>
  <c r="A149" i="44" s="1"/>
  <c r="A150" i="44" s="1"/>
  <c r="A151" i="44" s="1"/>
  <c r="A152" i="44" s="1"/>
  <c r="A153" i="44" s="1"/>
  <c r="A154" i="44" s="1"/>
  <c r="A155" i="44" s="1"/>
  <c r="A156" i="44" s="1"/>
  <c r="A157" i="44" s="1"/>
  <c r="A158" i="44" s="1"/>
  <c r="A159" i="44" s="1"/>
  <c r="A160" i="44" s="1"/>
  <c r="A161" i="44" s="1"/>
  <c r="A162" i="44" s="1"/>
  <c r="A163" i="44" s="1"/>
  <c r="A164" i="44" s="1"/>
  <c r="A165" i="44" s="1"/>
  <c r="A166" i="44" s="1"/>
  <c r="A167" i="44" s="1"/>
  <c r="A168" i="44" s="1"/>
  <c r="A169" i="44" s="1"/>
  <c r="A170" i="44" s="1"/>
  <c r="A171" i="44" s="1"/>
  <c r="A172" i="44" s="1"/>
  <c r="A173" i="44" s="1"/>
  <c r="A174" i="44" s="1"/>
  <c r="A175" i="44" s="1"/>
  <c r="A176" i="44" s="1"/>
  <c r="A177" i="44" s="1"/>
  <c r="A178" i="44" s="1"/>
  <c r="A179" i="44" s="1"/>
  <c r="A180" i="44" s="1"/>
  <c r="A181" i="44" s="1"/>
  <c r="A182" i="44" s="1"/>
  <c r="A183" i="44" s="1"/>
  <c r="A184" i="44" s="1"/>
  <c r="A185" i="44" s="1"/>
  <c r="A186" i="44" s="1"/>
  <c r="A187" i="44" s="1"/>
  <c r="A188" i="44" s="1"/>
  <c r="A189" i="44" s="1"/>
  <c r="A190" i="44" s="1"/>
  <c r="A191" i="44" s="1"/>
  <c r="A192" i="44" s="1"/>
  <c r="A193" i="44" s="1"/>
  <c r="A194" i="44" s="1"/>
  <c r="A195" i="44" s="1"/>
  <c r="A196" i="44" s="1"/>
  <c r="A197" i="44" s="1"/>
  <c r="A198" i="44" s="1"/>
  <c r="A199" i="44" s="1"/>
  <c r="A200" i="44" s="1"/>
  <c r="A201" i="44" s="1"/>
  <c r="A202" i="44" s="1"/>
  <c r="A203" i="44" s="1"/>
  <c r="A4" i="45"/>
  <c r="A5" i="45" s="1"/>
  <c r="A6" i="45" s="1"/>
  <c r="A7" i="45" s="1"/>
  <c r="A8" i="45" s="1"/>
  <c r="A9" i="45" s="1"/>
  <c r="A10" i="45" s="1"/>
  <c r="A11" i="45" s="1"/>
  <c r="A12" i="45" s="1"/>
  <c r="A13" i="45" s="1"/>
  <c r="A14" i="45" s="1"/>
  <c r="A15" i="45" s="1"/>
  <c r="A16" i="45" s="1"/>
  <c r="A17" i="45" s="1"/>
  <c r="A18" i="45" s="1"/>
  <c r="A19" i="45" s="1"/>
  <c r="A20" i="45" s="1"/>
  <c r="A21" i="45" s="1"/>
  <c r="A22" i="45" s="1"/>
  <c r="A23" i="45" s="1"/>
  <c r="A24" i="45" s="1"/>
  <c r="A25" i="45" s="1"/>
  <c r="A26" i="45" s="1"/>
  <c r="A27" i="45" s="1"/>
  <c r="A28" i="45" s="1"/>
  <c r="A29" i="45" s="1"/>
  <c r="A30" i="45" s="1"/>
  <c r="A31" i="45" s="1"/>
  <c r="A32" i="45" s="1"/>
  <c r="A33" i="45" s="1"/>
  <c r="A34" i="45" s="1"/>
  <c r="A35" i="45" s="1"/>
  <c r="A36" i="45" s="1"/>
  <c r="A37" i="45" s="1"/>
  <c r="A38" i="45" s="1"/>
  <c r="A39" i="45" s="1"/>
  <c r="A40" i="45" s="1"/>
  <c r="A41" i="45" s="1"/>
  <c r="A42" i="45" s="1"/>
  <c r="A43" i="45" s="1"/>
  <c r="A44" i="45" s="1"/>
  <c r="A45" i="45" s="1"/>
  <c r="A46" i="45" s="1"/>
  <c r="A47" i="45" s="1"/>
  <c r="A48" i="45" s="1"/>
  <c r="A49" i="45" s="1"/>
  <c r="A50" i="45" s="1"/>
  <c r="A51" i="45" s="1"/>
  <c r="A52" i="45" s="1"/>
  <c r="A53" i="45" s="1"/>
  <c r="A54" i="45" s="1"/>
  <c r="A55" i="45" s="1"/>
  <c r="A56" i="45" s="1"/>
  <c r="A57" i="45" s="1"/>
  <c r="A58" i="45" s="1"/>
  <c r="A59" i="45" s="1"/>
  <c r="A60" i="45" s="1"/>
  <c r="A61" i="45" s="1"/>
  <c r="A62" i="45" s="1"/>
  <c r="A63" i="45" s="1"/>
  <c r="A64" i="45" s="1"/>
  <c r="A65" i="45" s="1"/>
  <c r="A66" i="45" s="1"/>
  <c r="A67" i="45" s="1"/>
  <c r="A68" i="45" s="1"/>
  <c r="A69" i="45" s="1"/>
  <c r="A70" i="45" s="1"/>
  <c r="A71" i="45" s="1"/>
  <c r="A72" i="45" s="1"/>
  <c r="A73" i="45" s="1"/>
  <c r="A74" i="45" s="1"/>
  <c r="A75" i="45" s="1"/>
  <c r="A76" i="45" s="1"/>
  <c r="A77" i="45" s="1"/>
  <c r="A78" i="45" s="1"/>
  <c r="A79" i="45" s="1"/>
  <c r="A80" i="45" s="1"/>
  <c r="A81" i="45" s="1"/>
  <c r="A82" i="45" s="1"/>
  <c r="A83" i="45" s="1"/>
  <c r="A84" i="45" s="1"/>
  <c r="A85" i="45" s="1"/>
  <c r="A86" i="45" s="1"/>
  <c r="A87" i="45" s="1"/>
  <c r="A88" i="45" s="1"/>
  <c r="A89" i="45" s="1"/>
  <c r="A90" i="45" s="1"/>
  <c r="A91" i="45" s="1"/>
  <c r="A92" i="45" s="1"/>
  <c r="A93" i="45" s="1"/>
  <c r="A94" i="45" s="1"/>
  <c r="A95" i="45" s="1"/>
  <c r="A96" i="45" s="1"/>
  <c r="A97" i="45" s="1"/>
  <c r="A98" i="45" s="1"/>
  <c r="A99" i="45" s="1"/>
  <c r="A100" i="45" s="1"/>
  <c r="A101" i="45" s="1"/>
  <c r="A102" i="45" s="1"/>
  <c r="A103" i="45" s="1"/>
  <c r="A104" i="45" s="1"/>
  <c r="A105" i="45" s="1"/>
  <c r="A106" i="45" s="1"/>
  <c r="A107" i="45" s="1"/>
  <c r="A108" i="45" s="1"/>
  <c r="A109" i="45" s="1"/>
  <c r="A110" i="45" s="1"/>
  <c r="A111" i="45" s="1"/>
  <c r="A112" i="45" s="1"/>
  <c r="A113" i="45" s="1"/>
  <c r="A114" i="45" s="1"/>
  <c r="A115" i="45" s="1"/>
  <c r="A116" i="45" s="1"/>
  <c r="A117" i="45" s="1"/>
  <c r="A118" i="45" s="1"/>
  <c r="A119" i="45" s="1"/>
  <c r="A120" i="45" s="1"/>
  <c r="A121" i="45" s="1"/>
  <c r="A122" i="45" s="1"/>
  <c r="A123" i="45" s="1"/>
  <c r="A124" i="45" s="1"/>
  <c r="A125" i="45" s="1"/>
  <c r="A126" i="45" s="1"/>
  <c r="A127" i="45" s="1"/>
  <c r="A128" i="45" s="1"/>
  <c r="A129" i="45" s="1"/>
  <c r="A130" i="45" s="1"/>
  <c r="A131" i="45" s="1"/>
  <c r="A132" i="45" s="1"/>
  <c r="A133" i="45" s="1"/>
  <c r="A134" i="45" s="1"/>
  <c r="A135" i="45" s="1"/>
  <c r="A136" i="45" s="1"/>
  <c r="A137" i="45" s="1"/>
  <c r="A138" i="45" s="1"/>
  <c r="A139" i="45" s="1"/>
  <c r="A140" i="45" s="1"/>
  <c r="A141" i="45" s="1"/>
  <c r="A142" i="45" s="1"/>
  <c r="A143" i="45" s="1"/>
  <c r="A144" i="45" s="1"/>
  <c r="A145" i="45" s="1"/>
  <c r="A146" i="45" s="1"/>
  <c r="A147" i="45" s="1"/>
  <c r="A148" i="45" s="1"/>
  <c r="A149" i="45" s="1"/>
  <c r="A150" i="45" s="1"/>
  <c r="A151" i="45" s="1"/>
  <c r="A152" i="45" s="1"/>
  <c r="A153" i="45" s="1"/>
  <c r="A154" i="45" s="1"/>
  <c r="A155" i="45" s="1"/>
  <c r="A156" i="45" s="1"/>
  <c r="A157" i="45" s="1"/>
  <c r="A158" i="45" s="1"/>
  <c r="A159" i="45" s="1"/>
  <c r="A160" i="45" s="1"/>
  <c r="A161" i="45" s="1"/>
  <c r="A162" i="45" s="1"/>
  <c r="A163" i="45" s="1"/>
  <c r="A164" i="45" s="1"/>
  <c r="A165" i="45" s="1"/>
  <c r="A166" i="45" s="1"/>
  <c r="A167" i="45" s="1"/>
  <c r="A168" i="45" s="1"/>
  <c r="A169" i="45" s="1"/>
  <c r="A170" i="45" s="1"/>
  <c r="A171" i="45" s="1"/>
  <c r="A172" i="45" s="1"/>
  <c r="A173" i="45" s="1"/>
  <c r="A174" i="45" s="1"/>
  <c r="A175" i="45" s="1"/>
  <c r="A176" i="45" s="1"/>
  <c r="A177" i="45" s="1"/>
  <c r="A178" i="45" s="1"/>
  <c r="A179" i="45" s="1"/>
  <c r="A180" i="45" s="1"/>
  <c r="A181" i="45" s="1"/>
  <c r="A182" i="45" s="1"/>
  <c r="A183" i="45" s="1"/>
  <c r="A184" i="45" s="1"/>
  <c r="A185" i="45" s="1"/>
  <c r="A186" i="45" s="1"/>
  <c r="A187" i="45" s="1"/>
  <c r="A188" i="45" s="1"/>
  <c r="A189" i="45" s="1"/>
  <c r="A190" i="45" s="1"/>
  <c r="A191" i="45" s="1"/>
  <c r="A192" i="45" s="1"/>
  <c r="A193" i="45" s="1"/>
  <c r="A194" i="45" s="1"/>
  <c r="A195" i="45" s="1"/>
  <c r="A196" i="45" s="1"/>
  <c r="A197" i="45" s="1"/>
  <c r="A198" i="45" s="1"/>
  <c r="A199" i="45" s="1"/>
  <c r="A200" i="45" s="1"/>
  <c r="A201" i="45" s="1"/>
  <c r="A202" i="45" s="1"/>
  <c r="A203" i="45" s="1"/>
  <c r="A4" i="51"/>
  <c r="A5" i="51" s="1"/>
  <c r="A6" i="51" s="1"/>
  <c r="A7" i="51" s="1"/>
  <c r="A8" i="51" s="1"/>
  <c r="A9" i="51" s="1"/>
  <c r="A10" i="51" s="1"/>
  <c r="A11" i="51" s="1"/>
  <c r="A12" i="51" s="1"/>
  <c r="A13" i="51" s="1"/>
  <c r="A14" i="51" s="1"/>
  <c r="A15" i="51" s="1"/>
  <c r="A16" i="51" s="1"/>
  <c r="A17" i="51" s="1"/>
  <c r="A18" i="51" s="1"/>
  <c r="A19" i="51" s="1"/>
  <c r="A20" i="51" s="1"/>
  <c r="A21" i="51" s="1"/>
  <c r="A22" i="51" s="1"/>
  <c r="A23" i="51" s="1"/>
  <c r="A24" i="51" s="1"/>
  <c r="A25" i="51" s="1"/>
  <c r="A26" i="51" s="1"/>
  <c r="A27" i="51" s="1"/>
  <c r="A28" i="51" s="1"/>
  <c r="A29" i="51" s="1"/>
  <c r="A30" i="51" s="1"/>
  <c r="A31" i="51" s="1"/>
  <c r="A32" i="51" s="1"/>
  <c r="A33" i="51" s="1"/>
  <c r="A34" i="51" s="1"/>
  <c r="A35" i="51" s="1"/>
  <c r="A36" i="51" s="1"/>
  <c r="A37" i="51" s="1"/>
  <c r="A38" i="51" s="1"/>
  <c r="A39" i="51" s="1"/>
  <c r="A40" i="51" s="1"/>
  <c r="A41" i="51" s="1"/>
  <c r="A42" i="51" s="1"/>
  <c r="A43" i="51" s="1"/>
  <c r="A44" i="51" s="1"/>
  <c r="A45" i="51" s="1"/>
  <c r="A46" i="51" s="1"/>
  <c r="A47" i="51" s="1"/>
  <c r="A48" i="51" s="1"/>
  <c r="A49" i="51" s="1"/>
  <c r="A50" i="51" s="1"/>
  <c r="A51" i="51" s="1"/>
  <c r="A52" i="51" s="1"/>
  <c r="A53" i="51" s="1"/>
  <c r="A54" i="51" s="1"/>
  <c r="A55" i="51" s="1"/>
  <c r="A56" i="51" s="1"/>
  <c r="A57" i="51" s="1"/>
  <c r="A58" i="51" s="1"/>
  <c r="A59" i="51" s="1"/>
  <c r="A60" i="51" s="1"/>
  <c r="A61" i="51" s="1"/>
  <c r="A62" i="51" s="1"/>
  <c r="A63" i="51" s="1"/>
  <c r="A64" i="51" s="1"/>
  <c r="A65" i="51" s="1"/>
  <c r="A66" i="51" s="1"/>
  <c r="A67" i="51" s="1"/>
  <c r="A68" i="51" s="1"/>
  <c r="A69" i="51" s="1"/>
  <c r="A70" i="51" s="1"/>
  <c r="A71" i="51" s="1"/>
  <c r="A72" i="51" s="1"/>
  <c r="A73" i="51" s="1"/>
  <c r="A74" i="51" s="1"/>
  <c r="A75" i="51" s="1"/>
  <c r="A76" i="51" s="1"/>
  <c r="A77" i="51" s="1"/>
  <c r="A78" i="51" s="1"/>
  <c r="A79" i="51" s="1"/>
  <c r="A80" i="51" s="1"/>
  <c r="A81" i="51" s="1"/>
  <c r="A82" i="51" s="1"/>
  <c r="A83" i="51" s="1"/>
  <c r="A84" i="51" s="1"/>
  <c r="A85" i="51" s="1"/>
  <c r="A86" i="51" s="1"/>
  <c r="A87" i="51" s="1"/>
  <c r="A88" i="51" s="1"/>
  <c r="A89" i="51" s="1"/>
  <c r="A90" i="51" s="1"/>
  <c r="A91" i="51" s="1"/>
  <c r="A92" i="51" s="1"/>
  <c r="A93" i="51" s="1"/>
  <c r="A94" i="51" s="1"/>
  <c r="A95" i="51" s="1"/>
  <c r="A96" i="51" s="1"/>
  <c r="A97" i="51" s="1"/>
  <c r="A98" i="51" s="1"/>
  <c r="A99" i="51" s="1"/>
  <c r="A100" i="51" s="1"/>
  <c r="A101" i="51" s="1"/>
  <c r="A102" i="51" s="1"/>
  <c r="A103" i="51" s="1"/>
  <c r="A104" i="51" s="1"/>
  <c r="A105" i="51" s="1"/>
  <c r="A106" i="51" s="1"/>
  <c r="A107" i="51" s="1"/>
  <c r="A108" i="51" s="1"/>
  <c r="A109" i="51" s="1"/>
  <c r="A110" i="51" s="1"/>
  <c r="A111" i="51" s="1"/>
  <c r="A112" i="51" s="1"/>
  <c r="A113" i="51" s="1"/>
  <c r="A114" i="51" s="1"/>
  <c r="A115" i="51" s="1"/>
  <c r="A116" i="51" s="1"/>
  <c r="A117" i="51" s="1"/>
  <c r="A118" i="51" s="1"/>
  <c r="A119" i="51" s="1"/>
  <c r="A120" i="51" s="1"/>
  <c r="A121" i="51" s="1"/>
  <c r="A122" i="51" s="1"/>
  <c r="A123" i="51" s="1"/>
  <c r="A124" i="51" s="1"/>
  <c r="A125" i="51" s="1"/>
  <c r="A126" i="51" s="1"/>
  <c r="A127" i="51" s="1"/>
  <c r="A128" i="51" s="1"/>
  <c r="A129" i="51" s="1"/>
  <c r="A130" i="51" s="1"/>
  <c r="A131" i="51" s="1"/>
  <c r="A132" i="51" s="1"/>
  <c r="A133" i="51" s="1"/>
  <c r="A134" i="51" s="1"/>
  <c r="A135" i="51" s="1"/>
  <c r="A136" i="51" s="1"/>
  <c r="A137" i="51" s="1"/>
  <c r="A138" i="51" s="1"/>
  <c r="A139" i="51" s="1"/>
  <c r="A140" i="51" s="1"/>
  <c r="A141" i="51" s="1"/>
  <c r="A142" i="51" s="1"/>
  <c r="A143" i="51" s="1"/>
  <c r="A144" i="51" s="1"/>
  <c r="A145" i="51" s="1"/>
  <c r="A146" i="51" s="1"/>
  <c r="A147" i="51" s="1"/>
  <c r="A148" i="51" s="1"/>
  <c r="A149" i="51" s="1"/>
  <c r="A150" i="51" s="1"/>
  <c r="A151" i="51" s="1"/>
  <c r="A152" i="51" s="1"/>
  <c r="A153" i="51" s="1"/>
  <c r="A154" i="51" s="1"/>
  <c r="A155" i="51" s="1"/>
  <c r="A156" i="51" s="1"/>
  <c r="A157" i="51" s="1"/>
  <c r="A158" i="51" s="1"/>
  <c r="A159" i="51" s="1"/>
  <c r="A160" i="51" s="1"/>
  <c r="A161" i="51" s="1"/>
  <c r="A162" i="51" s="1"/>
  <c r="A163" i="51" s="1"/>
  <c r="A164" i="51" s="1"/>
  <c r="A165" i="51" s="1"/>
  <c r="A166" i="51" s="1"/>
  <c r="A167" i="51" s="1"/>
  <c r="A168" i="51" s="1"/>
  <c r="A169" i="51" s="1"/>
  <c r="A170" i="51" s="1"/>
  <c r="A171" i="51" s="1"/>
  <c r="A172" i="51" s="1"/>
  <c r="A173" i="51" s="1"/>
  <c r="A174" i="51" s="1"/>
  <c r="A175" i="51" s="1"/>
  <c r="A176" i="51" s="1"/>
  <c r="A177" i="51" s="1"/>
  <c r="A178" i="51" s="1"/>
  <c r="A179" i="51" s="1"/>
  <c r="A180" i="51" s="1"/>
  <c r="A181" i="51" s="1"/>
  <c r="A182" i="51" s="1"/>
  <c r="A183" i="51" s="1"/>
  <c r="A184" i="51" s="1"/>
  <c r="A185" i="51" s="1"/>
  <c r="A186" i="51" s="1"/>
  <c r="A187" i="51" s="1"/>
  <c r="A188" i="51" s="1"/>
  <c r="A189" i="51" s="1"/>
  <c r="A190" i="51" s="1"/>
  <c r="A191" i="51" s="1"/>
  <c r="A192" i="51" s="1"/>
  <c r="A193" i="51" s="1"/>
  <c r="A194" i="51" s="1"/>
  <c r="A195" i="51" s="1"/>
  <c r="A196" i="51" s="1"/>
  <c r="A197" i="51" s="1"/>
  <c r="A198" i="51" s="1"/>
  <c r="A199" i="51" s="1"/>
  <c r="A200" i="51" s="1"/>
  <c r="A201" i="51" s="1"/>
  <c r="A202" i="51" s="1"/>
  <c r="A203" i="51" s="1"/>
  <c r="A4" i="50"/>
  <c r="A5" i="50"/>
  <c r="A6" i="50"/>
  <c r="A7" i="50" s="1"/>
  <c r="A8" i="50" s="1"/>
  <c r="A9" i="50" s="1"/>
  <c r="A10" i="50" s="1"/>
  <c r="A11" i="50" s="1"/>
  <c r="A12" i="50" s="1"/>
  <c r="A13" i="50" s="1"/>
  <c r="A14" i="50" s="1"/>
  <c r="A15" i="50" s="1"/>
  <c r="A16" i="50" s="1"/>
  <c r="A17" i="50" s="1"/>
  <c r="A18" i="50" s="1"/>
  <c r="A19" i="50" s="1"/>
  <c r="A20" i="50" s="1"/>
  <c r="A21" i="50" s="1"/>
  <c r="A22" i="50" s="1"/>
  <c r="A23" i="50" s="1"/>
  <c r="A24" i="50" s="1"/>
  <c r="A25" i="50" s="1"/>
  <c r="A26" i="50" s="1"/>
  <c r="A27" i="50" s="1"/>
  <c r="A28" i="50" s="1"/>
  <c r="A29" i="50" s="1"/>
  <c r="A30" i="50" s="1"/>
  <c r="A31" i="50" s="1"/>
  <c r="A32" i="50" s="1"/>
  <c r="A33" i="50" s="1"/>
  <c r="A34" i="50" s="1"/>
  <c r="A35" i="50" s="1"/>
  <c r="A36" i="50" s="1"/>
  <c r="A37" i="50" s="1"/>
  <c r="A38" i="50" s="1"/>
  <c r="A39" i="50" s="1"/>
  <c r="A40" i="50" s="1"/>
  <c r="A41" i="50" s="1"/>
  <c r="A42" i="50" s="1"/>
  <c r="A43" i="50" s="1"/>
  <c r="A44" i="50" s="1"/>
  <c r="A45" i="50" s="1"/>
  <c r="A46" i="50" s="1"/>
  <c r="A47" i="50" s="1"/>
  <c r="A48" i="50" s="1"/>
  <c r="A49" i="50" s="1"/>
  <c r="A50" i="50" s="1"/>
  <c r="A51" i="50" s="1"/>
  <c r="A52" i="50" s="1"/>
  <c r="A53" i="50" s="1"/>
  <c r="A54" i="50" s="1"/>
  <c r="A55" i="50" s="1"/>
  <c r="A56" i="50" s="1"/>
  <c r="A57" i="50" s="1"/>
  <c r="A58" i="50" s="1"/>
  <c r="A59" i="50" s="1"/>
  <c r="A60" i="50" s="1"/>
  <c r="A61" i="50" s="1"/>
  <c r="A62" i="50" s="1"/>
  <c r="A63" i="50" s="1"/>
  <c r="A64" i="50" s="1"/>
  <c r="A65" i="50" s="1"/>
  <c r="A66" i="50" s="1"/>
  <c r="A67" i="50" s="1"/>
  <c r="A68" i="50" s="1"/>
  <c r="A69" i="50" s="1"/>
  <c r="A70" i="50" s="1"/>
  <c r="A71" i="50" s="1"/>
  <c r="A72" i="50" s="1"/>
  <c r="A73" i="50" s="1"/>
  <c r="A74" i="50" s="1"/>
  <c r="A75" i="50" s="1"/>
  <c r="A76" i="50" s="1"/>
  <c r="A77" i="50" s="1"/>
  <c r="A78" i="50" s="1"/>
  <c r="A79" i="50" s="1"/>
  <c r="A80" i="50" s="1"/>
  <c r="A81" i="50" s="1"/>
  <c r="A82" i="50" s="1"/>
  <c r="A83" i="50" s="1"/>
  <c r="A84" i="50" s="1"/>
  <c r="A85" i="50" s="1"/>
  <c r="A86" i="50" s="1"/>
  <c r="A87" i="50" s="1"/>
  <c r="A88" i="50" s="1"/>
  <c r="A89" i="50" s="1"/>
  <c r="A90" i="50" s="1"/>
  <c r="A91" i="50" s="1"/>
  <c r="A92" i="50" s="1"/>
  <c r="A93" i="50" s="1"/>
  <c r="A94" i="50" s="1"/>
  <c r="A95" i="50" s="1"/>
  <c r="A96" i="50" s="1"/>
  <c r="A97" i="50" s="1"/>
  <c r="A98" i="50" s="1"/>
  <c r="A99" i="50" s="1"/>
  <c r="A100" i="50" s="1"/>
  <c r="A101" i="50" s="1"/>
  <c r="A102" i="50" s="1"/>
  <c r="A103" i="50" s="1"/>
  <c r="A104" i="50" s="1"/>
  <c r="A105" i="50" s="1"/>
  <c r="A106" i="50" s="1"/>
  <c r="A107" i="50" s="1"/>
  <c r="A108" i="50" s="1"/>
  <c r="A109" i="50" s="1"/>
  <c r="A110" i="50" s="1"/>
  <c r="A111" i="50" s="1"/>
  <c r="A112" i="50" s="1"/>
  <c r="A113" i="50" s="1"/>
  <c r="A114" i="50" s="1"/>
  <c r="A115" i="50" s="1"/>
  <c r="A116" i="50" s="1"/>
  <c r="A117" i="50" s="1"/>
  <c r="A118" i="50" s="1"/>
  <c r="A119" i="50" s="1"/>
  <c r="A120" i="50" s="1"/>
  <c r="A121" i="50" s="1"/>
  <c r="A122" i="50" s="1"/>
  <c r="A123" i="50" s="1"/>
  <c r="A124" i="50" s="1"/>
  <c r="A125" i="50" s="1"/>
  <c r="A126" i="50" s="1"/>
  <c r="A127" i="50" s="1"/>
  <c r="A128" i="50" s="1"/>
  <c r="A129" i="50" s="1"/>
  <c r="A130" i="50" s="1"/>
  <c r="A131" i="50" s="1"/>
  <c r="A132" i="50" s="1"/>
  <c r="A133" i="50" s="1"/>
  <c r="A134" i="50" s="1"/>
  <c r="A135" i="50" s="1"/>
  <c r="A136" i="50" s="1"/>
  <c r="A137" i="50" s="1"/>
  <c r="A138" i="50" s="1"/>
  <c r="A139" i="50" s="1"/>
  <c r="A140" i="50" s="1"/>
  <c r="A141" i="50" s="1"/>
  <c r="A142" i="50" s="1"/>
  <c r="A143" i="50" s="1"/>
  <c r="A144" i="50" s="1"/>
  <c r="A145" i="50" s="1"/>
  <c r="A146" i="50" s="1"/>
  <c r="A147" i="50" s="1"/>
  <c r="A148" i="50" s="1"/>
  <c r="A149" i="50" s="1"/>
  <c r="A150" i="50" s="1"/>
  <c r="A151" i="50" s="1"/>
  <c r="A152" i="50" s="1"/>
  <c r="A153" i="50" s="1"/>
  <c r="A154" i="50" s="1"/>
  <c r="A155" i="50" s="1"/>
  <c r="A156" i="50" s="1"/>
  <c r="A157" i="50" s="1"/>
  <c r="A158" i="50" s="1"/>
  <c r="A159" i="50" s="1"/>
  <c r="A160" i="50" s="1"/>
  <c r="A161" i="50" s="1"/>
  <c r="A162" i="50" s="1"/>
  <c r="A163" i="50" s="1"/>
  <c r="A164" i="50" s="1"/>
  <c r="A165" i="50" s="1"/>
  <c r="A166" i="50" s="1"/>
  <c r="A167" i="50" s="1"/>
  <c r="A168" i="50" s="1"/>
  <c r="A169" i="50" s="1"/>
  <c r="A170" i="50" s="1"/>
  <c r="A171" i="50" s="1"/>
  <c r="A172" i="50" s="1"/>
  <c r="A173" i="50" s="1"/>
  <c r="A174" i="50" s="1"/>
  <c r="A175" i="50" s="1"/>
  <c r="A176" i="50" s="1"/>
  <c r="A177" i="50" s="1"/>
  <c r="A178" i="50" s="1"/>
  <c r="A179" i="50" s="1"/>
  <c r="A180" i="50" s="1"/>
  <c r="A181" i="50" s="1"/>
  <c r="A182" i="50" s="1"/>
  <c r="A183" i="50" s="1"/>
  <c r="A184" i="50" s="1"/>
  <c r="A185" i="50" s="1"/>
  <c r="A186" i="50" s="1"/>
  <c r="A187" i="50" s="1"/>
  <c r="A188" i="50" s="1"/>
  <c r="A189" i="50" s="1"/>
  <c r="A190" i="50" s="1"/>
  <c r="A191" i="50" s="1"/>
  <c r="A192" i="50" s="1"/>
  <c r="A193" i="50" s="1"/>
  <c r="A194" i="50" s="1"/>
  <c r="A195" i="50" s="1"/>
  <c r="A196" i="50" s="1"/>
  <c r="A197" i="50" s="1"/>
  <c r="A198" i="50" s="1"/>
  <c r="A199" i="50" s="1"/>
  <c r="A200" i="50" s="1"/>
  <c r="A201" i="50" s="1"/>
  <c r="A202" i="50" s="1"/>
  <c r="A203" i="50" s="1"/>
  <c r="A4" i="49"/>
  <c r="A5" i="49"/>
  <c r="A6" i="49" s="1"/>
  <c r="A7" i="49" s="1"/>
  <c r="A8" i="49" s="1"/>
  <c r="A9" i="49" s="1"/>
  <c r="A10" i="49" s="1"/>
  <c r="A11" i="49" s="1"/>
  <c r="A12" i="49" s="1"/>
  <c r="A13" i="49" s="1"/>
  <c r="A14" i="49" s="1"/>
  <c r="A15" i="49" s="1"/>
  <c r="A16" i="49" s="1"/>
  <c r="A17" i="49" s="1"/>
  <c r="A18" i="49" s="1"/>
  <c r="A19" i="49" s="1"/>
  <c r="A20" i="49" s="1"/>
  <c r="A21" i="49" s="1"/>
  <c r="A22" i="49" s="1"/>
  <c r="A23" i="49" s="1"/>
  <c r="A24" i="49" s="1"/>
  <c r="A25" i="49" s="1"/>
  <c r="A26" i="49" s="1"/>
  <c r="A27" i="49" s="1"/>
  <c r="A28" i="49" s="1"/>
  <c r="A29" i="49" s="1"/>
  <c r="A30" i="49" s="1"/>
  <c r="A31" i="49" s="1"/>
  <c r="A32" i="49" s="1"/>
  <c r="A33" i="49" s="1"/>
  <c r="A34" i="49" s="1"/>
  <c r="A35" i="49" s="1"/>
  <c r="A36" i="49" s="1"/>
  <c r="A37" i="49" s="1"/>
  <c r="A38" i="49" s="1"/>
  <c r="A39" i="49" s="1"/>
  <c r="A40" i="49" s="1"/>
  <c r="A41" i="49" s="1"/>
  <c r="A42" i="49" s="1"/>
  <c r="A43" i="49" s="1"/>
  <c r="A44" i="49" s="1"/>
  <c r="A45" i="49" s="1"/>
  <c r="A46" i="49" s="1"/>
  <c r="A47" i="49" s="1"/>
  <c r="A48" i="49" s="1"/>
  <c r="A49" i="49" s="1"/>
  <c r="A50" i="49" s="1"/>
  <c r="A51" i="49" s="1"/>
  <c r="A52" i="49" s="1"/>
  <c r="A53" i="49" s="1"/>
  <c r="A54" i="49" s="1"/>
  <c r="A55" i="49" s="1"/>
  <c r="A56" i="49" s="1"/>
  <c r="A57" i="49" s="1"/>
  <c r="A58" i="49" s="1"/>
  <c r="A59" i="49" s="1"/>
  <c r="A60" i="49" s="1"/>
  <c r="A61" i="49" s="1"/>
  <c r="A62" i="49" s="1"/>
  <c r="A63" i="49" s="1"/>
  <c r="A64" i="49" s="1"/>
  <c r="A65" i="49" s="1"/>
  <c r="A66" i="49" s="1"/>
  <c r="A67" i="49" s="1"/>
  <c r="A68" i="49" s="1"/>
  <c r="A69" i="49" s="1"/>
  <c r="A70" i="49" s="1"/>
  <c r="A71" i="49" s="1"/>
  <c r="A72" i="49" s="1"/>
  <c r="A73" i="49" s="1"/>
  <c r="A74" i="49" s="1"/>
  <c r="A75" i="49" s="1"/>
  <c r="A76" i="49" s="1"/>
  <c r="A77" i="49" s="1"/>
  <c r="A78" i="49" s="1"/>
  <c r="A79" i="49" s="1"/>
  <c r="A80" i="49" s="1"/>
  <c r="A81" i="49" s="1"/>
  <c r="A82" i="49" s="1"/>
  <c r="A83" i="49" s="1"/>
  <c r="A84" i="49" s="1"/>
  <c r="A85" i="49" s="1"/>
  <c r="A86" i="49" s="1"/>
  <c r="A87" i="49" s="1"/>
  <c r="A88" i="49" s="1"/>
  <c r="A89" i="49" s="1"/>
  <c r="A90" i="49" s="1"/>
  <c r="A91" i="49" s="1"/>
  <c r="A92" i="49" s="1"/>
  <c r="A93" i="49" s="1"/>
  <c r="A94" i="49" s="1"/>
  <c r="A95" i="49" s="1"/>
  <c r="A96" i="49" s="1"/>
  <c r="A97" i="49" s="1"/>
  <c r="A98" i="49" s="1"/>
  <c r="A99" i="49" s="1"/>
  <c r="A100" i="49" s="1"/>
  <c r="A101" i="49" s="1"/>
  <c r="A102" i="49" s="1"/>
  <c r="A103" i="49" s="1"/>
  <c r="A104" i="49" s="1"/>
  <c r="A105" i="49" s="1"/>
  <c r="A106" i="49" s="1"/>
  <c r="A107" i="49" s="1"/>
  <c r="A108" i="49" s="1"/>
  <c r="A109" i="49" s="1"/>
  <c r="A110" i="49" s="1"/>
  <c r="A111" i="49" s="1"/>
  <c r="A112" i="49" s="1"/>
  <c r="A113" i="49" s="1"/>
  <c r="A114" i="49" s="1"/>
  <c r="A115" i="49" s="1"/>
  <c r="A116" i="49" s="1"/>
  <c r="A117" i="49" s="1"/>
  <c r="A118" i="49" s="1"/>
  <c r="A119" i="49" s="1"/>
  <c r="A120" i="49" s="1"/>
  <c r="A121" i="49" s="1"/>
  <c r="A122" i="49" s="1"/>
  <c r="A123" i="49" s="1"/>
  <c r="A124" i="49" s="1"/>
  <c r="A125" i="49" s="1"/>
  <c r="A126" i="49" s="1"/>
  <c r="A127" i="49" s="1"/>
  <c r="A128" i="49" s="1"/>
  <c r="A129" i="49" s="1"/>
  <c r="A130" i="49" s="1"/>
  <c r="A131" i="49" s="1"/>
  <c r="A132" i="49" s="1"/>
  <c r="A133" i="49" s="1"/>
  <c r="A134" i="49" s="1"/>
  <c r="A135" i="49" s="1"/>
  <c r="A136" i="49" s="1"/>
  <c r="A137" i="49" s="1"/>
  <c r="A138" i="49" s="1"/>
  <c r="A139" i="49" s="1"/>
  <c r="A140" i="49" s="1"/>
  <c r="A141" i="49" s="1"/>
  <c r="A142" i="49" s="1"/>
  <c r="A143" i="49" s="1"/>
  <c r="A144" i="49" s="1"/>
  <c r="A145" i="49" s="1"/>
  <c r="A146" i="49" s="1"/>
  <c r="A147" i="49" s="1"/>
  <c r="A148" i="49" s="1"/>
  <c r="A149" i="49" s="1"/>
  <c r="A150" i="49" s="1"/>
  <c r="A151" i="49" s="1"/>
  <c r="A152" i="49" s="1"/>
  <c r="A153" i="49" s="1"/>
  <c r="A154" i="49" s="1"/>
  <c r="A155" i="49" s="1"/>
  <c r="A156" i="49" s="1"/>
  <c r="A157" i="49" s="1"/>
  <c r="A158" i="49" s="1"/>
  <c r="A159" i="49" s="1"/>
  <c r="A160" i="49" s="1"/>
  <c r="A161" i="49" s="1"/>
  <c r="A162" i="49" s="1"/>
  <c r="A163" i="49" s="1"/>
  <c r="A164" i="49" s="1"/>
  <c r="A165" i="49" s="1"/>
  <c r="A166" i="49" s="1"/>
  <c r="A167" i="49" s="1"/>
  <c r="A168" i="49" s="1"/>
  <c r="A169" i="49" s="1"/>
  <c r="A170" i="49" s="1"/>
  <c r="A171" i="49" s="1"/>
  <c r="A172" i="49" s="1"/>
  <c r="A173" i="49" s="1"/>
  <c r="A174" i="49" s="1"/>
  <c r="A175" i="49" s="1"/>
  <c r="A176" i="49" s="1"/>
  <c r="A177" i="49" s="1"/>
  <c r="A178" i="49" s="1"/>
  <c r="A179" i="49" s="1"/>
  <c r="A180" i="49" s="1"/>
  <c r="A181" i="49" s="1"/>
  <c r="A182" i="49" s="1"/>
  <c r="A183" i="49" s="1"/>
  <c r="A184" i="49" s="1"/>
  <c r="A185" i="49" s="1"/>
  <c r="A186" i="49" s="1"/>
  <c r="A187" i="49" s="1"/>
  <c r="A188" i="49" s="1"/>
  <c r="A189" i="49" s="1"/>
  <c r="A190" i="49" s="1"/>
  <c r="A191" i="49" s="1"/>
  <c r="A192" i="49" s="1"/>
  <c r="A193" i="49" s="1"/>
  <c r="A194" i="49" s="1"/>
  <c r="A195" i="49" s="1"/>
  <c r="A196" i="49" s="1"/>
  <c r="A197" i="49" s="1"/>
  <c r="A198" i="49" s="1"/>
  <c r="A199" i="49" s="1"/>
  <c r="A200" i="49" s="1"/>
  <c r="A201" i="49" s="1"/>
  <c r="A202" i="49" s="1"/>
  <c r="A203" i="49" s="1"/>
  <c r="A4" i="48"/>
  <c r="A5" i="48" s="1"/>
  <c r="A6" i="48" s="1"/>
  <c r="A7" i="48" s="1"/>
  <c r="A8" i="48" s="1"/>
  <c r="A9" i="48" s="1"/>
  <c r="A10" i="48" s="1"/>
  <c r="A11" i="48" s="1"/>
  <c r="A12" i="48" s="1"/>
  <c r="A13" i="48" s="1"/>
  <c r="A14" i="48" s="1"/>
  <c r="A15" i="48" s="1"/>
  <c r="A16" i="48" s="1"/>
  <c r="A17" i="48" s="1"/>
  <c r="A18" i="48" s="1"/>
  <c r="A19" i="48" s="1"/>
  <c r="A20" i="48" s="1"/>
  <c r="A21" i="48" s="1"/>
  <c r="A22" i="48" s="1"/>
  <c r="A23" i="48" s="1"/>
  <c r="A24" i="48" s="1"/>
  <c r="A25" i="48" s="1"/>
  <c r="A26" i="48" s="1"/>
  <c r="A27" i="48" s="1"/>
  <c r="A28" i="48" s="1"/>
  <c r="A29" i="48" s="1"/>
  <c r="A30" i="48" s="1"/>
  <c r="A31" i="48" s="1"/>
  <c r="A32" i="48" s="1"/>
  <c r="A33" i="48" s="1"/>
  <c r="A34" i="48" s="1"/>
  <c r="A35" i="48" s="1"/>
  <c r="A36" i="48" s="1"/>
  <c r="A37" i="48" s="1"/>
  <c r="A38" i="48" s="1"/>
  <c r="A39" i="48" s="1"/>
  <c r="A40" i="48" s="1"/>
  <c r="A41" i="48" s="1"/>
  <c r="A42" i="48" s="1"/>
  <c r="A43" i="48" s="1"/>
  <c r="A44" i="48" s="1"/>
  <c r="A45" i="48" s="1"/>
  <c r="A46" i="48" s="1"/>
  <c r="A47" i="48" s="1"/>
  <c r="A48" i="48" s="1"/>
  <c r="A49" i="48" s="1"/>
  <c r="A50" i="48" s="1"/>
  <c r="A51" i="48" s="1"/>
  <c r="A52" i="48" s="1"/>
  <c r="A53" i="48" s="1"/>
  <c r="A54" i="48" s="1"/>
  <c r="A55" i="48" s="1"/>
  <c r="A56" i="48" s="1"/>
  <c r="A57" i="48" s="1"/>
  <c r="A58" i="48" s="1"/>
  <c r="A59" i="48" s="1"/>
  <c r="A60" i="48" s="1"/>
  <c r="A61" i="48" s="1"/>
  <c r="A62" i="48" s="1"/>
  <c r="A63" i="48" s="1"/>
  <c r="A64" i="48" s="1"/>
  <c r="A65" i="48" s="1"/>
  <c r="A66" i="48" s="1"/>
  <c r="A67" i="48" s="1"/>
  <c r="A68" i="48" s="1"/>
  <c r="A69" i="48" s="1"/>
  <c r="A70" i="48" s="1"/>
  <c r="A71" i="48" s="1"/>
  <c r="A72" i="48" s="1"/>
  <c r="A73" i="48" s="1"/>
  <c r="A74" i="48" s="1"/>
  <c r="A75" i="48" s="1"/>
  <c r="A76" i="48" s="1"/>
  <c r="A77" i="48" s="1"/>
  <c r="A78" i="48" s="1"/>
  <c r="A79" i="48" s="1"/>
  <c r="A80" i="48" s="1"/>
  <c r="A81" i="48" s="1"/>
  <c r="A82" i="48" s="1"/>
  <c r="A83" i="48" s="1"/>
  <c r="A84" i="48" s="1"/>
  <c r="A85" i="48" s="1"/>
  <c r="A86" i="48" s="1"/>
  <c r="A87" i="48" s="1"/>
  <c r="A88" i="48" s="1"/>
  <c r="A89" i="48" s="1"/>
  <c r="A90" i="48" s="1"/>
  <c r="A91" i="48" s="1"/>
  <c r="A92" i="48" s="1"/>
  <c r="A93" i="48" s="1"/>
  <c r="A94" i="48" s="1"/>
  <c r="A95" i="48" s="1"/>
  <c r="A96" i="48" s="1"/>
  <c r="A97" i="48" s="1"/>
  <c r="A98" i="48" s="1"/>
  <c r="A99" i="48" s="1"/>
  <c r="A100" i="48" s="1"/>
  <c r="A101" i="48" s="1"/>
  <c r="A102" i="48" s="1"/>
  <c r="A103" i="48" s="1"/>
  <c r="A104" i="48" s="1"/>
  <c r="A105" i="48" s="1"/>
  <c r="A106" i="48" s="1"/>
  <c r="A107" i="48" s="1"/>
  <c r="A108" i="48" s="1"/>
  <c r="A109" i="48" s="1"/>
  <c r="A110" i="48" s="1"/>
  <c r="A111" i="48" s="1"/>
  <c r="A112" i="48" s="1"/>
  <c r="A113" i="48" s="1"/>
  <c r="A114" i="48" s="1"/>
  <c r="A115" i="48" s="1"/>
  <c r="A116" i="48" s="1"/>
  <c r="A117" i="48" s="1"/>
  <c r="A118" i="48" s="1"/>
  <c r="A119" i="48" s="1"/>
  <c r="A120" i="48" s="1"/>
  <c r="A121" i="48" s="1"/>
  <c r="A122" i="48" s="1"/>
  <c r="A123" i="48" s="1"/>
  <c r="A124" i="48" s="1"/>
  <c r="A125" i="48" s="1"/>
  <c r="A126" i="48" s="1"/>
  <c r="A127" i="48" s="1"/>
  <c r="A128" i="48" s="1"/>
  <c r="A129" i="48" s="1"/>
  <c r="A130" i="48" s="1"/>
  <c r="A131" i="48" s="1"/>
  <c r="A132" i="48" s="1"/>
  <c r="A133" i="48" s="1"/>
  <c r="A134" i="48" s="1"/>
  <c r="A135" i="48" s="1"/>
  <c r="A136" i="48" s="1"/>
  <c r="A137" i="48" s="1"/>
  <c r="A138" i="48" s="1"/>
  <c r="A139" i="48" s="1"/>
  <c r="A140" i="48" s="1"/>
  <c r="A141" i="48" s="1"/>
  <c r="A142" i="48" s="1"/>
  <c r="A143" i="48" s="1"/>
  <c r="A144" i="48" s="1"/>
  <c r="A145" i="48" s="1"/>
  <c r="A146" i="48" s="1"/>
  <c r="A147" i="48" s="1"/>
  <c r="A148" i="48" s="1"/>
  <c r="A149" i="48" s="1"/>
  <c r="A150" i="48" s="1"/>
  <c r="A151" i="48" s="1"/>
  <c r="A152" i="48" s="1"/>
  <c r="A153" i="48" s="1"/>
  <c r="A154" i="48" s="1"/>
  <c r="A155" i="48" s="1"/>
  <c r="A156" i="48" s="1"/>
  <c r="A157" i="48" s="1"/>
  <c r="A158" i="48" s="1"/>
  <c r="A159" i="48" s="1"/>
  <c r="A160" i="48" s="1"/>
  <c r="A161" i="48" s="1"/>
  <c r="A162" i="48" s="1"/>
  <c r="A163" i="48" s="1"/>
  <c r="A164" i="48" s="1"/>
  <c r="A165" i="48" s="1"/>
  <c r="A166" i="48" s="1"/>
  <c r="A167" i="48" s="1"/>
  <c r="A168" i="48" s="1"/>
  <c r="A169" i="48" s="1"/>
  <c r="A170" i="48" s="1"/>
  <c r="A171" i="48" s="1"/>
  <c r="A172" i="48" s="1"/>
  <c r="A173" i="48" s="1"/>
  <c r="A174" i="48" s="1"/>
  <c r="A175" i="48" s="1"/>
  <c r="A176" i="48" s="1"/>
  <c r="A177" i="48" s="1"/>
  <c r="A178" i="48" s="1"/>
  <c r="A179" i="48" s="1"/>
  <c r="A180" i="48" s="1"/>
  <c r="A181" i="48" s="1"/>
  <c r="A182" i="48" s="1"/>
  <c r="A183" i="48" s="1"/>
  <c r="A184" i="48" s="1"/>
  <c r="A185" i="48" s="1"/>
  <c r="A186" i="48" s="1"/>
  <c r="A187" i="48" s="1"/>
  <c r="A188" i="48" s="1"/>
  <c r="A189" i="48" s="1"/>
  <c r="A190" i="48" s="1"/>
  <c r="A191" i="48" s="1"/>
  <c r="A192" i="48" s="1"/>
  <c r="A193" i="48" s="1"/>
  <c r="A194" i="48" s="1"/>
  <c r="A195" i="48" s="1"/>
  <c r="A196" i="48" s="1"/>
  <c r="A197" i="48" s="1"/>
  <c r="A198" i="48" s="1"/>
  <c r="A199" i="48" s="1"/>
  <c r="A200" i="48" s="1"/>
  <c r="A201" i="48" s="1"/>
  <c r="A202" i="48" s="1"/>
  <c r="A203" i="48" s="1"/>
  <c r="A4" i="47"/>
  <c r="A5" i="47" s="1"/>
  <c r="A6" i="47" s="1"/>
  <c r="A7" i="47" s="1"/>
  <c r="A8" i="47" s="1"/>
  <c r="A9" i="47" s="1"/>
  <c r="A10" i="47" s="1"/>
  <c r="A11" i="47" s="1"/>
  <c r="A12" i="47" s="1"/>
  <c r="A13" i="47" s="1"/>
  <c r="A14" i="47" s="1"/>
  <c r="A15" i="47" s="1"/>
  <c r="A16" i="47" s="1"/>
  <c r="A17" i="47" s="1"/>
  <c r="A18" i="47" s="1"/>
  <c r="A19" i="47" s="1"/>
  <c r="A20" i="47" s="1"/>
  <c r="A21" i="47" s="1"/>
  <c r="A22" i="47" s="1"/>
  <c r="A23" i="47" s="1"/>
  <c r="A24" i="47" s="1"/>
  <c r="A25" i="47" s="1"/>
  <c r="A26" i="47" s="1"/>
  <c r="A27" i="47" s="1"/>
  <c r="A28" i="47" s="1"/>
  <c r="A29" i="47" s="1"/>
  <c r="A30" i="47" s="1"/>
  <c r="A31" i="47" s="1"/>
  <c r="A32" i="47" s="1"/>
  <c r="A33" i="47" s="1"/>
  <c r="A34" i="47" s="1"/>
  <c r="A35" i="47" s="1"/>
  <c r="A36" i="47" s="1"/>
  <c r="A37" i="47" s="1"/>
  <c r="A38" i="47" s="1"/>
  <c r="A39" i="47" s="1"/>
  <c r="A40" i="47" s="1"/>
  <c r="A41" i="47" s="1"/>
  <c r="A42" i="47" s="1"/>
  <c r="A43" i="47" s="1"/>
  <c r="A44" i="47" s="1"/>
  <c r="A45" i="47" s="1"/>
  <c r="A46" i="47" s="1"/>
  <c r="A47" i="47" s="1"/>
  <c r="A48" i="47" s="1"/>
  <c r="A49" i="47" s="1"/>
  <c r="A50" i="47" s="1"/>
  <c r="A51" i="47" s="1"/>
  <c r="A52" i="47" s="1"/>
  <c r="A53" i="47" s="1"/>
  <c r="A54" i="47" s="1"/>
  <c r="A55" i="47" s="1"/>
  <c r="A56" i="47" s="1"/>
  <c r="A57" i="47" s="1"/>
  <c r="A58" i="47" s="1"/>
  <c r="A59" i="47" s="1"/>
  <c r="A60" i="47" s="1"/>
  <c r="A61" i="47" s="1"/>
  <c r="A62" i="47" s="1"/>
  <c r="A63" i="47" s="1"/>
  <c r="A64" i="47" s="1"/>
  <c r="A65" i="47" s="1"/>
  <c r="A66" i="47" s="1"/>
  <c r="A67" i="47" s="1"/>
  <c r="A68" i="47" s="1"/>
  <c r="A69" i="47" s="1"/>
  <c r="A70" i="47" s="1"/>
  <c r="A71" i="47" s="1"/>
  <c r="A72" i="47" s="1"/>
  <c r="A73" i="47" s="1"/>
  <c r="A74" i="47" s="1"/>
  <c r="A75" i="47" s="1"/>
  <c r="A76" i="47" s="1"/>
  <c r="A77" i="47" s="1"/>
  <c r="A78" i="47" s="1"/>
  <c r="A79" i="47" s="1"/>
  <c r="A80" i="47" s="1"/>
  <c r="A81" i="47" s="1"/>
  <c r="A82" i="47" s="1"/>
  <c r="A83" i="47" s="1"/>
  <c r="A84" i="47" s="1"/>
  <c r="A85" i="47" s="1"/>
  <c r="A86" i="47" s="1"/>
  <c r="A87" i="47" s="1"/>
  <c r="A88" i="47" s="1"/>
  <c r="A89" i="47" s="1"/>
  <c r="A90" i="47" s="1"/>
  <c r="A91" i="47" s="1"/>
  <c r="A92" i="47" s="1"/>
  <c r="A93" i="47" s="1"/>
  <c r="A94" i="47" s="1"/>
  <c r="A95" i="47" s="1"/>
  <c r="A96" i="47" s="1"/>
  <c r="A97" i="47" s="1"/>
  <c r="A98" i="47" s="1"/>
  <c r="A99" i="47" s="1"/>
  <c r="A100" i="47" s="1"/>
  <c r="A101" i="47" s="1"/>
  <c r="A102" i="47" s="1"/>
  <c r="A103" i="47" s="1"/>
  <c r="A104" i="47" s="1"/>
  <c r="A105" i="47" s="1"/>
  <c r="A106" i="47" s="1"/>
  <c r="A107" i="47" s="1"/>
  <c r="A108" i="47" s="1"/>
  <c r="A109" i="47" s="1"/>
  <c r="A110" i="47" s="1"/>
  <c r="A111" i="47" s="1"/>
  <c r="A112" i="47" s="1"/>
  <c r="A113" i="47" s="1"/>
  <c r="A114" i="47" s="1"/>
  <c r="A115" i="47" s="1"/>
  <c r="A116" i="47" s="1"/>
  <c r="A117" i="47" s="1"/>
  <c r="A118" i="47" s="1"/>
  <c r="A119" i="47" s="1"/>
  <c r="A120" i="47" s="1"/>
  <c r="A121" i="47" s="1"/>
  <c r="A122" i="47" s="1"/>
  <c r="A123" i="47" s="1"/>
  <c r="A124" i="47" s="1"/>
  <c r="A125" i="47" s="1"/>
  <c r="A126" i="47" s="1"/>
  <c r="A127" i="47" s="1"/>
  <c r="A128" i="47" s="1"/>
  <c r="A129" i="47" s="1"/>
  <c r="A130" i="47" s="1"/>
  <c r="A131" i="47" s="1"/>
  <c r="A132" i="47" s="1"/>
  <c r="A133" i="47" s="1"/>
  <c r="A134" i="47" s="1"/>
  <c r="A135" i="47" s="1"/>
  <c r="A136" i="47" s="1"/>
  <c r="A137" i="47" s="1"/>
  <c r="A138" i="47" s="1"/>
  <c r="A139" i="47" s="1"/>
  <c r="A140" i="47" s="1"/>
  <c r="A141" i="47" s="1"/>
  <c r="A142" i="47" s="1"/>
  <c r="A143" i="47" s="1"/>
  <c r="A144" i="47" s="1"/>
  <c r="A145" i="47" s="1"/>
  <c r="A146" i="47" s="1"/>
  <c r="A147" i="47" s="1"/>
  <c r="A148" i="47" s="1"/>
  <c r="A149" i="47" s="1"/>
  <c r="A150" i="47" s="1"/>
  <c r="A151" i="47" s="1"/>
  <c r="A152" i="47" s="1"/>
  <c r="A153" i="47" s="1"/>
  <c r="A154" i="47" s="1"/>
  <c r="A155" i="47" s="1"/>
  <c r="A156" i="47" s="1"/>
  <c r="A157" i="47" s="1"/>
  <c r="A158" i="47" s="1"/>
  <c r="A159" i="47" s="1"/>
  <c r="A160" i="47" s="1"/>
  <c r="A161" i="47" s="1"/>
  <c r="A162" i="47" s="1"/>
  <c r="A163" i="47" s="1"/>
  <c r="A164" i="47" s="1"/>
  <c r="A165" i="47" s="1"/>
  <c r="A166" i="47" s="1"/>
  <c r="A167" i="47" s="1"/>
  <c r="A168" i="47" s="1"/>
  <c r="A169" i="47" s="1"/>
  <c r="A170" i="47" s="1"/>
  <c r="A171" i="47" s="1"/>
  <c r="A172" i="47" s="1"/>
  <c r="A173" i="47" s="1"/>
  <c r="A174" i="47" s="1"/>
  <c r="A175" i="47" s="1"/>
  <c r="A176" i="47" s="1"/>
  <c r="A177" i="47" s="1"/>
  <c r="A178" i="47" s="1"/>
  <c r="A179" i="47" s="1"/>
  <c r="A180" i="47" s="1"/>
  <c r="A181" i="47" s="1"/>
  <c r="A182" i="47" s="1"/>
  <c r="A183" i="47" s="1"/>
  <c r="A184" i="47" s="1"/>
  <c r="A185" i="47" s="1"/>
  <c r="A186" i="47" s="1"/>
  <c r="A187" i="47" s="1"/>
  <c r="A188" i="47" s="1"/>
  <c r="A189" i="47" s="1"/>
  <c r="A190" i="47" s="1"/>
  <c r="A191" i="47" s="1"/>
  <c r="A192" i="47" s="1"/>
  <c r="A193" i="47" s="1"/>
  <c r="A194" i="47" s="1"/>
  <c r="A195" i="47" s="1"/>
  <c r="A196" i="47" s="1"/>
  <c r="A197" i="47" s="1"/>
  <c r="A198" i="47" s="1"/>
  <c r="A199" i="47" s="1"/>
  <c r="A200" i="47" s="1"/>
  <c r="A201" i="47" s="1"/>
  <c r="A202" i="47" s="1"/>
  <c r="A203" i="47" s="1"/>
  <c r="A4" i="42"/>
  <c r="A5" i="42" s="1"/>
  <c r="A6" i="42" s="1"/>
  <c r="A7" i="42" s="1"/>
  <c r="A8" i="42" s="1"/>
  <c r="A9" i="42" s="1"/>
  <c r="A10" i="42" s="1"/>
  <c r="A11" i="42" s="1"/>
  <c r="A12" i="42" s="1"/>
  <c r="A13" i="42" s="1"/>
  <c r="A14" i="42" s="1"/>
  <c r="A15" i="42" s="1"/>
  <c r="A16" i="42" s="1"/>
  <c r="A17" i="42" s="1"/>
  <c r="A18" i="42" s="1"/>
  <c r="A19" i="42" s="1"/>
  <c r="A20" i="42" s="1"/>
  <c r="A21" i="42" s="1"/>
  <c r="A22" i="42" s="1"/>
  <c r="A23" i="42" s="1"/>
  <c r="A24" i="42" s="1"/>
  <c r="A25" i="42" s="1"/>
  <c r="A26" i="42" s="1"/>
  <c r="A27" i="42" s="1"/>
  <c r="A28" i="42" s="1"/>
  <c r="A29" i="42" s="1"/>
  <c r="A30" i="42" s="1"/>
  <c r="A31" i="42" s="1"/>
  <c r="A32" i="42" s="1"/>
  <c r="A33" i="42" s="1"/>
  <c r="A34" i="42" s="1"/>
  <c r="A35" i="42" s="1"/>
  <c r="A36" i="42" s="1"/>
  <c r="A37" i="42" s="1"/>
  <c r="A38" i="42" s="1"/>
  <c r="A39" i="42" s="1"/>
  <c r="A40" i="42" s="1"/>
  <c r="A41" i="42" s="1"/>
  <c r="A42" i="42" s="1"/>
  <c r="A43" i="42" s="1"/>
  <c r="A44" i="42" s="1"/>
  <c r="A45" i="42" s="1"/>
  <c r="A46" i="42" s="1"/>
  <c r="A47" i="42" s="1"/>
  <c r="A48" i="42" s="1"/>
  <c r="A49" i="42" s="1"/>
  <c r="A50" i="42" s="1"/>
  <c r="A51" i="42" s="1"/>
  <c r="A52" i="42" s="1"/>
  <c r="A53" i="42" s="1"/>
  <c r="A54" i="42" s="1"/>
  <c r="A55" i="42" s="1"/>
  <c r="A56" i="42" s="1"/>
  <c r="A57" i="42" s="1"/>
  <c r="A58" i="42" s="1"/>
  <c r="A59" i="42" s="1"/>
  <c r="A60" i="42" s="1"/>
  <c r="A61" i="42" s="1"/>
  <c r="A62" i="42" s="1"/>
  <c r="A63" i="42" s="1"/>
  <c r="A64" i="42" s="1"/>
  <c r="A65" i="42" s="1"/>
  <c r="A66" i="42" s="1"/>
  <c r="A67" i="42" s="1"/>
  <c r="A68" i="42" s="1"/>
  <c r="A69" i="42" s="1"/>
  <c r="A70" i="42" s="1"/>
  <c r="A71" i="42" s="1"/>
  <c r="A72" i="42" s="1"/>
  <c r="A73" i="42" s="1"/>
  <c r="A74" i="42" s="1"/>
  <c r="A75" i="42" s="1"/>
  <c r="A76" i="42" s="1"/>
  <c r="A77" i="42" s="1"/>
  <c r="A78" i="42" s="1"/>
  <c r="A79" i="42" s="1"/>
  <c r="A80" i="42" s="1"/>
  <c r="A81" i="42" s="1"/>
  <c r="A82" i="42" s="1"/>
  <c r="A83" i="42" s="1"/>
  <c r="A84" i="42" s="1"/>
  <c r="A85" i="42" s="1"/>
  <c r="A86" i="42" s="1"/>
  <c r="A87" i="42" s="1"/>
  <c r="A88" i="42" s="1"/>
  <c r="A89" i="42" s="1"/>
  <c r="A90" i="42" s="1"/>
  <c r="A91" i="42" s="1"/>
  <c r="A92" i="42" s="1"/>
  <c r="A93" i="42" s="1"/>
  <c r="A94" i="42" s="1"/>
  <c r="A95" i="42" s="1"/>
  <c r="A96" i="42" s="1"/>
  <c r="A97" i="42" s="1"/>
  <c r="A98" i="42" s="1"/>
  <c r="A99" i="42" s="1"/>
  <c r="A100" i="42" s="1"/>
  <c r="A101" i="42" s="1"/>
  <c r="A102" i="42" s="1"/>
  <c r="A103" i="42" s="1"/>
  <c r="A104" i="42" s="1"/>
  <c r="A105" i="42" s="1"/>
  <c r="A106" i="42" s="1"/>
  <c r="A107" i="42" s="1"/>
  <c r="A108" i="42" s="1"/>
  <c r="A109" i="42" s="1"/>
  <c r="A110" i="42" s="1"/>
  <c r="A111" i="42" s="1"/>
  <c r="A112" i="42" s="1"/>
  <c r="A113" i="42" s="1"/>
  <c r="A114" i="42" s="1"/>
  <c r="A115" i="42" s="1"/>
  <c r="A116" i="42" s="1"/>
  <c r="A117" i="42" s="1"/>
  <c r="A118" i="42" s="1"/>
  <c r="A119" i="42" s="1"/>
  <c r="A120" i="42" s="1"/>
  <c r="A121" i="42" s="1"/>
  <c r="A122" i="42" s="1"/>
  <c r="A123" i="42" s="1"/>
  <c r="A124" i="42" s="1"/>
  <c r="A125" i="42" s="1"/>
  <c r="A126" i="42" s="1"/>
  <c r="A127" i="42" s="1"/>
  <c r="A128" i="42" s="1"/>
  <c r="A129" i="42" s="1"/>
  <c r="A130" i="42" s="1"/>
  <c r="A131" i="42" s="1"/>
  <c r="A132" i="42" s="1"/>
  <c r="A133" i="42" s="1"/>
  <c r="A134" i="42" s="1"/>
  <c r="A135" i="42" s="1"/>
  <c r="A136" i="42" s="1"/>
  <c r="A137" i="42" s="1"/>
  <c r="A138" i="42" s="1"/>
  <c r="A139" i="42" s="1"/>
  <c r="A140" i="42" s="1"/>
  <c r="A141" i="42" s="1"/>
  <c r="A142" i="42" s="1"/>
  <c r="A143" i="42" s="1"/>
  <c r="A144" i="42" s="1"/>
  <c r="A145" i="42" s="1"/>
  <c r="A146" i="42" s="1"/>
  <c r="A147" i="42" s="1"/>
  <c r="A148" i="42" s="1"/>
  <c r="A149" i="42" s="1"/>
  <c r="A150" i="42" s="1"/>
  <c r="A151" i="42" s="1"/>
  <c r="A152" i="42" s="1"/>
  <c r="A153" i="42" s="1"/>
  <c r="A154" i="42" s="1"/>
  <c r="A155" i="42" s="1"/>
  <c r="A156" i="42" s="1"/>
  <c r="A157" i="42" s="1"/>
  <c r="A158" i="42" s="1"/>
  <c r="A159" i="42" s="1"/>
  <c r="A160" i="42" s="1"/>
  <c r="A161" i="42" s="1"/>
  <c r="A162" i="42" s="1"/>
  <c r="A163" i="42" s="1"/>
  <c r="A164" i="42" s="1"/>
  <c r="A165" i="42" s="1"/>
  <c r="A166" i="42" s="1"/>
  <c r="A167" i="42" s="1"/>
  <c r="A168" i="42" s="1"/>
  <c r="A169" i="42" s="1"/>
  <c r="A170" i="42" s="1"/>
  <c r="A171" i="42" s="1"/>
  <c r="A172" i="42" s="1"/>
  <c r="A173" i="42" s="1"/>
  <c r="A174" i="42" s="1"/>
  <c r="A175" i="42" s="1"/>
  <c r="A176" i="42" s="1"/>
  <c r="A177" i="42" s="1"/>
  <c r="A178" i="42" s="1"/>
  <c r="A179" i="42" s="1"/>
  <c r="A180" i="42" s="1"/>
  <c r="A181" i="42" s="1"/>
  <c r="A182" i="42" s="1"/>
  <c r="A183" i="42" s="1"/>
  <c r="A184" i="42" s="1"/>
  <c r="A185" i="42" s="1"/>
  <c r="A186" i="42" s="1"/>
  <c r="A187" i="42" s="1"/>
  <c r="A188" i="42" s="1"/>
  <c r="A189" i="42" s="1"/>
  <c r="A190" i="42" s="1"/>
  <c r="A191" i="42" s="1"/>
  <c r="A192" i="42" s="1"/>
  <c r="A193" i="42" s="1"/>
  <c r="A194" i="42" s="1"/>
  <c r="A195" i="42" s="1"/>
  <c r="A196" i="42" s="1"/>
  <c r="A197" i="42" s="1"/>
  <c r="A198" i="42" s="1"/>
  <c r="A199" i="42" s="1"/>
  <c r="A200" i="42" s="1"/>
  <c r="A201" i="42" s="1"/>
  <c r="A202" i="42" s="1"/>
  <c r="A203" i="42" s="1"/>
  <c r="A4" i="39"/>
  <c r="A5" i="39" s="1"/>
  <c r="A6" i="39" s="1"/>
  <c r="A7" i="39" s="1"/>
  <c r="A8" i="39" s="1"/>
  <c r="A9" i="39" s="1"/>
  <c r="A10" i="39" s="1"/>
  <c r="A11" i="39" s="1"/>
  <c r="A12" i="39" s="1"/>
  <c r="A13" i="39" s="1"/>
  <c r="A14" i="39" s="1"/>
  <c r="A15" i="39" s="1"/>
  <c r="A16" i="39" s="1"/>
  <c r="A17" i="39" s="1"/>
  <c r="A18" i="39" s="1"/>
  <c r="A19" i="39" s="1"/>
  <c r="A20" i="39" s="1"/>
  <c r="A21" i="39" s="1"/>
  <c r="A22" i="39" s="1"/>
  <c r="A23" i="39" s="1"/>
  <c r="A24" i="39" s="1"/>
  <c r="A25" i="39" s="1"/>
  <c r="A26" i="39" s="1"/>
  <c r="A27" i="39" s="1"/>
  <c r="A28" i="39" s="1"/>
  <c r="A29" i="39" s="1"/>
  <c r="A30" i="39" s="1"/>
  <c r="A31" i="39" s="1"/>
  <c r="A32" i="39" s="1"/>
  <c r="A33" i="39" s="1"/>
  <c r="A34" i="39" s="1"/>
  <c r="A35" i="39" s="1"/>
  <c r="A36" i="39" s="1"/>
  <c r="A37" i="39" s="1"/>
  <c r="A38" i="39" s="1"/>
  <c r="A39" i="39" s="1"/>
  <c r="A40" i="39" s="1"/>
  <c r="A41" i="39" s="1"/>
  <c r="A42" i="39" s="1"/>
  <c r="A43" i="39" s="1"/>
  <c r="A44" i="39" s="1"/>
  <c r="A45" i="39" s="1"/>
  <c r="A46" i="39" s="1"/>
  <c r="A47" i="39" s="1"/>
  <c r="A48" i="39" s="1"/>
  <c r="A49" i="39" s="1"/>
  <c r="A50" i="39" s="1"/>
  <c r="A51" i="39" s="1"/>
  <c r="A52" i="39" s="1"/>
  <c r="A53" i="39" s="1"/>
  <c r="A54" i="39" s="1"/>
  <c r="A55" i="39" s="1"/>
  <c r="A56" i="39" s="1"/>
  <c r="A57" i="39" s="1"/>
  <c r="A58" i="39" s="1"/>
  <c r="A59" i="39" s="1"/>
  <c r="A60" i="39" s="1"/>
  <c r="A61" i="39" s="1"/>
  <c r="A62" i="39" s="1"/>
  <c r="A63" i="39" s="1"/>
  <c r="A64" i="39" s="1"/>
  <c r="A65" i="39" s="1"/>
  <c r="A66" i="39" s="1"/>
  <c r="A67" i="39" s="1"/>
  <c r="A68" i="39" s="1"/>
  <c r="A69" i="39" s="1"/>
  <c r="A70" i="39" s="1"/>
  <c r="A71" i="39" s="1"/>
  <c r="A72" i="39" s="1"/>
  <c r="A73" i="39" s="1"/>
  <c r="A74" i="39" s="1"/>
  <c r="A75" i="39" s="1"/>
  <c r="A76" i="39" s="1"/>
  <c r="A77" i="39" s="1"/>
  <c r="A78" i="39" s="1"/>
  <c r="A79" i="39" s="1"/>
  <c r="A80" i="39" s="1"/>
  <c r="A81" i="39" s="1"/>
  <c r="A82" i="39" s="1"/>
  <c r="A83" i="39" s="1"/>
  <c r="A84" i="39" s="1"/>
  <c r="A85" i="39" s="1"/>
  <c r="A86" i="39" s="1"/>
  <c r="A87" i="39" s="1"/>
  <c r="A88" i="39" s="1"/>
  <c r="A89" i="39" s="1"/>
  <c r="A90" i="39" s="1"/>
  <c r="A91" i="39" s="1"/>
  <c r="A92" i="39" s="1"/>
  <c r="A93" i="39" s="1"/>
  <c r="A94" i="39" s="1"/>
  <c r="A95" i="39" s="1"/>
  <c r="A96" i="39" s="1"/>
  <c r="A97" i="39" s="1"/>
  <c r="A98" i="39" s="1"/>
  <c r="A99" i="39" s="1"/>
  <c r="A100" i="39" s="1"/>
  <c r="A101" i="39" s="1"/>
  <c r="A102" i="39" s="1"/>
  <c r="A103" i="39" s="1"/>
  <c r="A104" i="39" s="1"/>
  <c r="A105" i="39" s="1"/>
  <c r="A106" i="39" s="1"/>
  <c r="A107" i="39" s="1"/>
  <c r="A108" i="39" s="1"/>
  <c r="A109" i="39" s="1"/>
  <c r="A110" i="39" s="1"/>
  <c r="A111" i="39" s="1"/>
  <c r="A112" i="39" s="1"/>
  <c r="A113" i="39" s="1"/>
  <c r="A114" i="39" s="1"/>
  <c r="A115" i="39" s="1"/>
  <c r="A116" i="39" s="1"/>
  <c r="A117" i="39" s="1"/>
  <c r="A118" i="39" s="1"/>
  <c r="A119" i="39" s="1"/>
  <c r="A120" i="39" s="1"/>
  <c r="A121" i="39" s="1"/>
  <c r="A122" i="39" s="1"/>
  <c r="A123" i="39" s="1"/>
  <c r="A124" i="39" s="1"/>
  <c r="A125" i="39" s="1"/>
  <c r="A126" i="39" s="1"/>
  <c r="A127" i="39" s="1"/>
  <c r="A128" i="39" s="1"/>
  <c r="A129" i="39" s="1"/>
  <c r="A130" i="39" s="1"/>
  <c r="A131" i="39" s="1"/>
  <c r="A132" i="39" s="1"/>
  <c r="A133" i="39" s="1"/>
  <c r="A134" i="39" s="1"/>
  <c r="A135" i="39" s="1"/>
  <c r="A136" i="39" s="1"/>
  <c r="A137" i="39" s="1"/>
  <c r="A138" i="39" s="1"/>
  <c r="A139" i="39" s="1"/>
  <c r="A140" i="39" s="1"/>
  <c r="A141" i="39" s="1"/>
  <c r="A142" i="39" s="1"/>
  <c r="A143" i="39" s="1"/>
  <c r="A144" i="39" s="1"/>
  <c r="A145" i="39" s="1"/>
  <c r="A146" i="39" s="1"/>
  <c r="A147" i="39" s="1"/>
  <c r="A148" i="39" s="1"/>
  <c r="A149" i="39" s="1"/>
  <c r="A150" i="39" s="1"/>
  <c r="A151" i="39" s="1"/>
  <c r="A152" i="39" s="1"/>
  <c r="A153" i="39" s="1"/>
  <c r="A154" i="39" s="1"/>
  <c r="A155" i="39" s="1"/>
  <c r="A156" i="39" s="1"/>
  <c r="A157" i="39" s="1"/>
  <c r="A158" i="39" s="1"/>
  <c r="A159" i="39" s="1"/>
  <c r="A160" i="39" s="1"/>
  <c r="A161" i="39" s="1"/>
  <c r="A162" i="39" s="1"/>
  <c r="A163" i="39" s="1"/>
  <c r="A164" i="39" s="1"/>
  <c r="A165" i="39" s="1"/>
  <c r="A166" i="39" s="1"/>
  <c r="A167" i="39" s="1"/>
  <c r="A168" i="39" s="1"/>
  <c r="A169" i="39" s="1"/>
  <c r="A170" i="39" s="1"/>
  <c r="A171" i="39" s="1"/>
  <c r="A172" i="39" s="1"/>
  <c r="A173" i="39" s="1"/>
  <c r="A174" i="39" s="1"/>
  <c r="A175" i="39" s="1"/>
  <c r="A176" i="39" s="1"/>
  <c r="A177" i="39" s="1"/>
  <c r="A178" i="39" s="1"/>
  <c r="A179" i="39" s="1"/>
  <c r="A180" i="39" s="1"/>
  <c r="A181" i="39" s="1"/>
  <c r="A182" i="39" s="1"/>
  <c r="A183" i="39" s="1"/>
  <c r="A184" i="39" s="1"/>
  <c r="A185" i="39" s="1"/>
  <c r="A186" i="39" s="1"/>
  <c r="A187" i="39" s="1"/>
  <c r="A188" i="39" s="1"/>
  <c r="A189" i="39" s="1"/>
  <c r="A190" i="39" s="1"/>
  <c r="A191" i="39" s="1"/>
  <c r="A192" i="39" s="1"/>
  <c r="A193" i="39" s="1"/>
  <c r="A194" i="39" s="1"/>
  <c r="A195" i="39" s="1"/>
  <c r="A196" i="39" s="1"/>
  <c r="A197" i="39" s="1"/>
  <c r="A198" i="39" s="1"/>
  <c r="A199" i="39" s="1"/>
  <c r="A200" i="39" s="1"/>
  <c r="A201" i="39" s="1"/>
  <c r="A202" i="39" s="1"/>
  <c r="A203" i="39" s="1"/>
  <c r="A4" i="35"/>
  <c r="A5" i="35" s="1"/>
  <c r="A6" i="35" s="1"/>
  <c r="A7" i="35" s="1"/>
  <c r="A8" i="35" s="1"/>
  <c r="A9" i="35" s="1"/>
  <c r="A10" i="35" s="1"/>
  <c r="A11" i="35" s="1"/>
  <c r="A12" i="35" s="1"/>
  <c r="A13" i="35" s="1"/>
  <c r="A14" i="35" s="1"/>
  <c r="A15" i="35" s="1"/>
  <c r="A16" i="35" s="1"/>
  <c r="A17" i="35" s="1"/>
  <c r="A18" i="35" s="1"/>
  <c r="A19" i="35" s="1"/>
  <c r="A20" i="35" s="1"/>
  <c r="A21" i="35" s="1"/>
  <c r="A22" i="35" s="1"/>
  <c r="A23" i="35" s="1"/>
  <c r="A24" i="35" s="1"/>
  <c r="A25" i="35" s="1"/>
  <c r="A26" i="35" s="1"/>
  <c r="A27" i="35" s="1"/>
  <c r="A28" i="35" s="1"/>
  <c r="A29" i="35" s="1"/>
  <c r="A30" i="35" s="1"/>
  <c r="A31" i="35" s="1"/>
  <c r="A32" i="35" s="1"/>
  <c r="A33" i="35" s="1"/>
  <c r="A34" i="35" s="1"/>
  <c r="A35" i="35" s="1"/>
  <c r="A36" i="35" s="1"/>
  <c r="A37" i="35" s="1"/>
  <c r="A38" i="35" s="1"/>
  <c r="A39" i="35" s="1"/>
  <c r="A40" i="35" s="1"/>
  <c r="A41" i="35" s="1"/>
  <c r="A42" i="35" s="1"/>
  <c r="A43" i="35" s="1"/>
  <c r="A44" i="35" s="1"/>
  <c r="A45" i="35" s="1"/>
  <c r="A46" i="35" s="1"/>
  <c r="A47" i="35" s="1"/>
  <c r="A48" i="35" s="1"/>
  <c r="A49" i="35" s="1"/>
  <c r="A50" i="35" s="1"/>
  <c r="A51" i="35" s="1"/>
  <c r="A52" i="35" s="1"/>
  <c r="A53" i="35" s="1"/>
  <c r="A54" i="35" s="1"/>
  <c r="A55" i="35" s="1"/>
  <c r="A56" i="35" s="1"/>
  <c r="A57" i="35" s="1"/>
  <c r="A58" i="35" s="1"/>
  <c r="A59" i="35" s="1"/>
  <c r="A60" i="35" s="1"/>
  <c r="A61" i="35" s="1"/>
  <c r="A62" i="35" s="1"/>
  <c r="A63" i="35" s="1"/>
  <c r="A64" i="35" s="1"/>
  <c r="A65" i="35" s="1"/>
  <c r="A66" i="35" s="1"/>
  <c r="A67" i="35" s="1"/>
  <c r="A68" i="35" s="1"/>
  <c r="A69" i="35" s="1"/>
  <c r="A70" i="35" s="1"/>
  <c r="A71" i="35" s="1"/>
  <c r="A72" i="35" s="1"/>
  <c r="A73" i="35" s="1"/>
  <c r="A74" i="35" s="1"/>
  <c r="A75" i="35" s="1"/>
  <c r="A76" i="35" s="1"/>
  <c r="A77" i="35" s="1"/>
  <c r="A78" i="35" s="1"/>
  <c r="A79" i="35" s="1"/>
  <c r="A80" i="35" s="1"/>
  <c r="A81" i="35" s="1"/>
  <c r="A82" i="35" s="1"/>
  <c r="A83" i="35" s="1"/>
  <c r="A84" i="35" s="1"/>
  <c r="A85" i="35" s="1"/>
  <c r="A86" i="35" s="1"/>
  <c r="A87" i="35" s="1"/>
  <c r="A88" i="35" s="1"/>
  <c r="A89" i="35" s="1"/>
  <c r="A90" i="35" s="1"/>
  <c r="A91" i="35" s="1"/>
  <c r="A92" i="35" s="1"/>
  <c r="A93" i="35" s="1"/>
  <c r="A94" i="35" s="1"/>
  <c r="A95" i="35" s="1"/>
  <c r="A96" i="35" s="1"/>
  <c r="A97" i="35" s="1"/>
  <c r="A98" i="35" s="1"/>
  <c r="A99" i="35" s="1"/>
  <c r="A100" i="35" s="1"/>
  <c r="A101" i="35" s="1"/>
  <c r="A102" i="35" s="1"/>
  <c r="A103" i="35" s="1"/>
  <c r="A104" i="35" s="1"/>
  <c r="A105" i="35" s="1"/>
  <c r="A106" i="35" s="1"/>
  <c r="A107" i="35" s="1"/>
  <c r="A108" i="35" s="1"/>
  <c r="A109" i="35" s="1"/>
  <c r="A110" i="35" s="1"/>
  <c r="A111" i="35" s="1"/>
  <c r="A112" i="35" s="1"/>
  <c r="A113" i="35" s="1"/>
  <c r="A114" i="35" s="1"/>
  <c r="A115" i="35" s="1"/>
  <c r="A116" i="35" s="1"/>
  <c r="A117" i="35" s="1"/>
  <c r="A118" i="35" s="1"/>
  <c r="A119" i="35" s="1"/>
  <c r="A120" i="35" s="1"/>
  <c r="A121" i="35" s="1"/>
  <c r="A122" i="35" s="1"/>
  <c r="A123" i="35" s="1"/>
  <c r="A124" i="35" s="1"/>
  <c r="A125" i="35" s="1"/>
  <c r="A126" i="35" s="1"/>
  <c r="A127" i="35" s="1"/>
  <c r="A128" i="35" s="1"/>
  <c r="A129" i="35" s="1"/>
  <c r="A130" i="35" s="1"/>
  <c r="A131" i="35" s="1"/>
  <c r="A132" i="35" s="1"/>
  <c r="A133" i="35" s="1"/>
  <c r="A134" i="35" s="1"/>
  <c r="A135" i="35" s="1"/>
  <c r="A136" i="35" s="1"/>
  <c r="A137" i="35" s="1"/>
  <c r="A138" i="35" s="1"/>
  <c r="A139" i="35" s="1"/>
  <c r="A140" i="35" s="1"/>
  <c r="A141" i="35" s="1"/>
  <c r="A142" i="35" s="1"/>
  <c r="A143" i="35" s="1"/>
  <c r="A144" i="35" s="1"/>
  <c r="A145" i="35" s="1"/>
  <c r="A146" i="35" s="1"/>
  <c r="A147" i="35" s="1"/>
  <c r="A148" i="35" s="1"/>
  <c r="A149" i="35" s="1"/>
  <c r="A150" i="35" s="1"/>
  <c r="A151" i="35" s="1"/>
  <c r="A152" i="35" s="1"/>
  <c r="A153" i="35" s="1"/>
  <c r="A154" i="35" s="1"/>
  <c r="A155" i="35" s="1"/>
  <c r="A156" i="35" s="1"/>
  <c r="A157" i="35" s="1"/>
  <c r="A158" i="35" s="1"/>
  <c r="A159" i="35" s="1"/>
  <c r="A160" i="35" s="1"/>
  <c r="A161" i="35" s="1"/>
  <c r="A162" i="35" s="1"/>
  <c r="A163" i="35" s="1"/>
  <c r="A164" i="35" s="1"/>
  <c r="A165" i="35" s="1"/>
  <c r="A166" i="35" s="1"/>
  <c r="A167" i="35" s="1"/>
  <c r="A168" i="35" s="1"/>
  <c r="A169" i="35" s="1"/>
  <c r="A170" i="35" s="1"/>
  <c r="A171" i="35" s="1"/>
  <c r="A172" i="35" s="1"/>
  <c r="A173" i="35" s="1"/>
  <c r="A174" i="35" s="1"/>
  <c r="A175" i="35" s="1"/>
  <c r="A176" i="35" s="1"/>
  <c r="A177" i="35" s="1"/>
  <c r="A178" i="35" s="1"/>
  <c r="A179" i="35" s="1"/>
  <c r="A180" i="35" s="1"/>
  <c r="A181" i="35" s="1"/>
  <c r="A182" i="35" s="1"/>
  <c r="A183" i="35" s="1"/>
  <c r="A184" i="35" s="1"/>
  <c r="A185" i="35" s="1"/>
  <c r="A186" i="35" s="1"/>
  <c r="A187" i="35" s="1"/>
  <c r="A188" i="35" s="1"/>
  <c r="A189" i="35" s="1"/>
  <c r="A190" i="35" s="1"/>
  <c r="A191" i="35" s="1"/>
  <c r="A192" i="35" s="1"/>
  <c r="A193" i="35" s="1"/>
  <c r="A194" i="35" s="1"/>
  <c r="A195" i="35" s="1"/>
  <c r="A196" i="35" s="1"/>
  <c r="A197" i="35" s="1"/>
  <c r="A198" i="35" s="1"/>
  <c r="A199" i="35" s="1"/>
  <c r="A200" i="35" s="1"/>
  <c r="A201" i="35" s="1"/>
  <c r="A202" i="35" s="1"/>
  <c r="A203" i="35" s="1"/>
  <c r="A4" i="41"/>
  <c r="A5" i="41" s="1"/>
  <c r="A6" i="41" s="1"/>
  <c r="A7" i="41" s="1"/>
  <c r="A8" i="41" s="1"/>
  <c r="A9" i="41" s="1"/>
  <c r="A10" i="41" s="1"/>
  <c r="A11" i="41" s="1"/>
  <c r="A12" i="41" s="1"/>
  <c r="A13" i="41" s="1"/>
  <c r="A14" i="41" s="1"/>
  <c r="A15" i="41" s="1"/>
  <c r="A16" i="41" s="1"/>
  <c r="A17" i="41" s="1"/>
  <c r="A18" i="41" s="1"/>
  <c r="A19" i="41" s="1"/>
  <c r="A20" i="41" s="1"/>
  <c r="A21" i="41" s="1"/>
  <c r="A22" i="41" s="1"/>
  <c r="A23" i="41" s="1"/>
  <c r="A24" i="41" s="1"/>
  <c r="A25" i="41" s="1"/>
  <c r="A26" i="41" s="1"/>
  <c r="A27" i="41" s="1"/>
  <c r="A28" i="41" s="1"/>
  <c r="A29" i="41" s="1"/>
  <c r="A30" i="41" s="1"/>
  <c r="A31" i="41" s="1"/>
  <c r="A32" i="41" s="1"/>
  <c r="A33" i="41" s="1"/>
  <c r="A34" i="41" s="1"/>
  <c r="A35" i="41" s="1"/>
  <c r="A36" i="41" s="1"/>
  <c r="A37" i="41" s="1"/>
  <c r="A38" i="41" s="1"/>
  <c r="A39" i="41" s="1"/>
  <c r="A40" i="41" s="1"/>
  <c r="A41" i="41" s="1"/>
  <c r="A42" i="41" s="1"/>
  <c r="A43" i="41" s="1"/>
  <c r="A44" i="41" s="1"/>
  <c r="A45" i="41" s="1"/>
  <c r="A46" i="41" s="1"/>
  <c r="A47" i="41" s="1"/>
  <c r="A48" i="41" s="1"/>
  <c r="A49" i="41" s="1"/>
  <c r="A50" i="41" s="1"/>
  <c r="A51" i="41" s="1"/>
  <c r="A52" i="41" s="1"/>
  <c r="A53" i="41" s="1"/>
  <c r="A54" i="41" s="1"/>
  <c r="A55" i="41" s="1"/>
  <c r="A56" i="41" s="1"/>
  <c r="A57" i="41" s="1"/>
  <c r="A58" i="41" s="1"/>
  <c r="A59" i="41" s="1"/>
  <c r="A60" i="41" s="1"/>
  <c r="A61" i="41" s="1"/>
  <c r="A62" i="41" s="1"/>
  <c r="A63" i="41" s="1"/>
  <c r="A64" i="41" s="1"/>
  <c r="A65" i="41" s="1"/>
  <c r="A66" i="41" s="1"/>
  <c r="A67" i="41" s="1"/>
  <c r="A68" i="41" s="1"/>
  <c r="A69" i="41" s="1"/>
  <c r="A70" i="41" s="1"/>
  <c r="A71" i="41" s="1"/>
  <c r="A72" i="41" s="1"/>
  <c r="A73" i="41" s="1"/>
  <c r="A74" i="41" s="1"/>
  <c r="A75" i="41" s="1"/>
  <c r="A76" i="41" s="1"/>
  <c r="A77" i="41" s="1"/>
  <c r="A78" i="41" s="1"/>
  <c r="A79" i="41" s="1"/>
  <c r="A80" i="41" s="1"/>
  <c r="A81" i="41" s="1"/>
  <c r="A82" i="41" s="1"/>
  <c r="A83" i="41" s="1"/>
  <c r="A84" i="41" s="1"/>
  <c r="A85" i="41" s="1"/>
  <c r="A86" i="41" s="1"/>
  <c r="A87" i="41" s="1"/>
  <c r="A88" i="41" s="1"/>
  <c r="A89" i="41" s="1"/>
  <c r="A90" i="41" s="1"/>
  <c r="A91" i="41" s="1"/>
  <c r="A92" i="41" s="1"/>
  <c r="A93" i="41" s="1"/>
  <c r="A94" i="41" s="1"/>
  <c r="A95" i="41" s="1"/>
  <c r="A96" i="41" s="1"/>
  <c r="A97" i="41" s="1"/>
  <c r="A98" i="41" s="1"/>
  <c r="A99" i="41" s="1"/>
  <c r="A100" i="41" s="1"/>
  <c r="A101" i="41" s="1"/>
  <c r="A102" i="41" s="1"/>
  <c r="A103" i="41" s="1"/>
  <c r="A104" i="41" s="1"/>
  <c r="A105" i="41" s="1"/>
  <c r="A106" i="41" s="1"/>
  <c r="A107" i="41" s="1"/>
  <c r="A108" i="41" s="1"/>
  <c r="A109" i="41" s="1"/>
  <c r="A110" i="41" s="1"/>
  <c r="A111" i="41" s="1"/>
  <c r="A112" i="41" s="1"/>
  <c r="A113" i="41" s="1"/>
  <c r="A114" i="41" s="1"/>
  <c r="A115" i="41" s="1"/>
  <c r="A116" i="41" s="1"/>
  <c r="A117" i="41" s="1"/>
  <c r="A118" i="41" s="1"/>
  <c r="A119" i="41" s="1"/>
  <c r="A120" i="41" s="1"/>
  <c r="A121" i="41" s="1"/>
  <c r="A122" i="41" s="1"/>
  <c r="A123" i="41" s="1"/>
  <c r="A124" i="41" s="1"/>
  <c r="A125" i="41" s="1"/>
  <c r="A126" i="41" s="1"/>
  <c r="A127" i="41" s="1"/>
  <c r="A128" i="41" s="1"/>
  <c r="A129" i="41" s="1"/>
  <c r="A130" i="41" s="1"/>
  <c r="A131" i="41" s="1"/>
  <c r="A132" i="41" s="1"/>
  <c r="A133" i="41" s="1"/>
  <c r="A134" i="41" s="1"/>
  <c r="A135" i="41" s="1"/>
  <c r="A136" i="41" s="1"/>
  <c r="A137" i="41" s="1"/>
  <c r="A138" i="41" s="1"/>
  <c r="A139" i="41" s="1"/>
  <c r="A140" i="41" s="1"/>
  <c r="A141" i="41" s="1"/>
  <c r="A142" i="41" s="1"/>
  <c r="A143" i="41" s="1"/>
  <c r="A144" i="41" s="1"/>
  <c r="A145" i="41" s="1"/>
  <c r="A146" i="41" s="1"/>
  <c r="A147" i="41" s="1"/>
  <c r="A148" i="41" s="1"/>
  <c r="A149" i="41" s="1"/>
  <c r="A150" i="41" s="1"/>
  <c r="A151" i="41" s="1"/>
  <c r="A152" i="41" s="1"/>
  <c r="A153" i="41" s="1"/>
  <c r="A154" i="41" s="1"/>
  <c r="A155" i="41" s="1"/>
  <c r="A156" i="41" s="1"/>
  <c r="A157" i="41" s="1"/>
  <c r="A158" i="41" s="1"/>
  <c r="A159" i="41" s="1"/>
  <c r="A160" i="41" s="1"/>
  <c r="A161" i="41" s="1"/>
  <c r="A162" i="41" s="1"/>
  <c r="A163" i="41" s="1"/>
  <c r="A164" i="41" s="1"/>
  <c r="A165" i="41" s="1"/>
  <c r="A166" i="41" s="1"/>
  <c r="A167" i="41" s="1"/>
  <c r="A168" i="41" s="1"/>
  <c r="A169" i="41" s="1"/>
  <c r="A170" i="41" s="1"/>
  <c r="A171" i="41" s="1"/>
  <c r="A172" i="41" s="1"/>
  <c r="A173" i="41" s="1"/>
  <c r="A174" i="41" s="1"/>
  <c r="A175" i="41" s="1"/>
  <c r="A176" i="41" s="1"/>
  <c r="A177" i="41" s="1"/>
  <c r="A178" i="41" s="1"/>
  <c r="A179" i="41" s="1"/>
  <c r="A180" i="41" s="1"/>
  <c r="A181" i="41" s="1"/>
  <c r="A182" i="41" s="1"/>
  <c r="A183" i="41" s="1"/>
  <c r="A184" i="41" s="1"/>
  <c r="A185" i="41" s="1"/>
  <c r="A186" i="41" s="1"/>
  <c r="A187" i="41" s="1"/>
  <c r="A188" i="41" s="1"/>
  <c r="A189" i="41" s="1"/>
  <c r="A190" i="41" s="1"/>
  <c r="A191" i="41" s="1"/>
  <c r="A192" i="41" s="1"/>
  <c r="A193" i="41" s="1"/>
  <c r="A194" i="41" s="1"/>
  <c r="A195" i="41" s="1"/>
  <c r="A196" i="41" s="1"/>
  <c r="A197" i="41" s="1"/>
  <c r="A198" i="41" s="1"/>
  <c r="A199" i="41" s="1"/>
  <c r="A200" i="41" s="1"/>
  <c r="A201" i="41" s="1"/>
  <c r="A202" i="41" s="1"/>
  <c r="A203" i="41" s="1"/>
  <c r="A4" i="43"/>
  <c r="A5" i="43" s="1"/>
  <c r="A6" i="43" s="1"/>
  <c r="A7" i="43" s="1"/>
  <c r="A8" i="43" s="1"/>
  <c r="A9" i="43" s="1"/>
  <c r="A10" i="43" s="1"/>
  <c r="A11" i="43" s="1"/>
  <c r="A12" i="43" s="1"/>
  <c r="A13" i="43" s="1"/>
  <c r="A14" i="43" s="1"/>
  <c r="A15" i="43" s="1"/>
  <c r="A16" i="43" s="1"/>
  <c r="A17" i="43" s="1"/>
  <c r="A18" i="43" s="1"/>
  <c r="A19" i="43" s="1"/>
  <c r="A20" i="43" s="1"/>
  <c r="A21" i="43" s="1"/>
  <c r="A22" i="43" s="1"/>
  <c r="A23" i="43" s="1"/>
  <c r="A24" i="43" s="1"/>
  <c r="A25" i="43" s="1"/>
  <c r="A26" i="43" s="1"/>
  <c r="A27" i="43" s="1"/>
  <c r="A28" i="43" s="1"/>
  <c r="A29" i="43" s="1"/>
  <c r="A30" i="43" s="1"/>
  <c r="A31" i="43" s="1"/>
  <c r="A32" i="43" s="1"/>
  <c r="A33" i="43" s="1"/>
  <c r="A34" i="43" s="1"/>
  <c r="A35" i="43" s="1"/>
  <c r="A36" i="43" s="1"/>
  <c r="A37" i="43" s="1"/>
  <c r="A38" i="43" s="1"/>
  <c r="A39" i="43" s="1"/>
  <c r="A40" i="43" s="1"/>
  <c r="A41" i="43" s="1"/>
  <c r="A42" i="43" s="1"/>
  <c r="A43" i="43" s="1"/>
  <c r="A44" i="43" s="1"/>
  <c r="A45" i="43" s="1"/>
  <c r="A46" i="43" s="1"/>
  <c r="A47" i="43" s="1"/>
  <c r="A48" i="43" s="1"/>
  <c r="A49" i="43" s="1"/>
  <c r="A50" i="43" s="1"/>
  <c r="A51" i="43" s="1"/>
  <c r="A52" i="43" s="1"/>
  <c r="A53" i="43" s="1"/>
  <c r="A54" i="43" s="1"/>
  <c r="A55" i="43" s="1"/>
  <c r="A56" i="43" s="1"/>
  <c r="A57" i="43" s="1"/>
  <c r="A58" i="43" s="1"/>
  <c r="A59" i="43" s="1"/>
  <c r="A60" i="43" s="1"/>
  <c r="A61" i="43" s="1"/>
  <c r="A62" i="43" s="1"/>
  <c r="A63" i="43" s="1"/>
  <c r="A64" i="43" s="1"/>
  <c r="A65" i="43" s="1"/>
  <c r="A66" i="43" s="1"/>
  <c r="A67" i="43" s="1"/>
  <c r="A68" i="43" s="1"/>
  <c r="A69" i="43" s="1"/>
  <c r="A70" i="43" s="1"/>
  <c r="A71" i="43" s="1"/>
  <c r="A72" i="43" s="1"/>
  <c r="A73" i="43" s="1"/>
  <c r="A74" i="43" s="1"/>
  <c r="A75" i="43" s="1"/>
  <c r="A76" i="43" s="1"/>
  <c r="A77" i="43" s="1"/>
  <c r="A78" i="43" s="1"/>
  <c r="A79" i="43" s="1"/>
  <c r="A80" i="43" s="1"/>
  <c r="A81" i="43" s="1"/>
  <c r="A82" i="43" s="1"/>
  <c r="A83" i="43" s="1"/>
  <c r="A84" i="43" s="1"/>
  <c r="A85" i="43" s="1"/>
  <c r="A86" i="43" s="1"/>
  <c r="A87" i="43" s="1"/>
  <c r="A88" i="43" s="1"/>
  <c r="A89" i="43" s="1"/>
  <c r="A90" i="43" s="1"/>
  <c r="A91" i="43" s="1"/>
  <c r="A92" i="43" s="1"/>
  <c r="A93" i="43" s="1"/>
  <c r="A94" i="43" s="1"/>
  <c r="A95" i="43" s="1"/>
  <c r="A96" i="43" s="1"/>
  <c r="A97" i="43" s="1"/>
  <c r="A98" i="43" s="1"/>
  <c r="A99" i="43" s="1"/>
  <c r="A100" i="43" s="1"/>
  <c r="A101" i="43" s="1"/>
  <c r="A102" i="43" s="1"/>
  <c r="A103" i="43" s="1"/>
  <c r="A104" i="43" s="1"/>
  <c r="A105" i="43" s="1"/>
  <c r="A106" i="43" s="1"/>
  <c r="A107" i="43" s="1"/>
  <c r="A108" i="43" s="1"/>
  <c r="A109" i="43" s="1"/>
  <c r="A110" i="43" s="1"/>
  <c r="A111" i="43" s="1"/>
  <c r="A112" i="43" s="1"/>
  <c r="A113" i="43" s="1"/>
  <c r="A114" i="43" s="1"/>
  <c r="A115" i="43" s="1"/>
  <c r="A116" i="43" s="1"/>
  <c r="A117" i="43" s="1"/>
  <c r="A118" i="43" s="1"/>
  <c r="A119" i="43" s="1"/>
  <c r="A120" i="43" s="1"/>
  <c r="A121" i="43" s="1"/>
  <c r="A122" i="43" s="1"/>
  <c r="A123" i="43" s="1"/>
  <c r="A124" i="43" s="1"/>
  <c r="A125" i="43" s="1"/>
  <c r="A126" i="43" s="1"/>
  <c r="A127" i="43" s="1"/>
  <c r="A128" i="43" s="1"/>
  <c r="A129" i="43" s="1"/>
  <c r="A130" i="43" s="1"/>
  <c r="A131" i="43" s="1"/>
  <c r="A132" i="43" s="1"/>
  <c r="A133" i="43" s="1"/>
  <c r="A134" i="43" s="1"/>
  <c r="A135" i="43" s="1"/>
  <c r="A136" i="43" s="1"/>
  <c r="A137" i="43" s="1"/>
  <c r="A138" i="43" s="1"/>
  <c r="A139" i="43" s="1"/>
  <c r="A140" i="43" s="1"/>
  <c r="A141" i="43" s="1"/>
  <c r="A142" i="43" s="1"/>
  <c r="A143" i="43" s="1"/>
  <c r="A144" i="43" s="1"/>
  <c r="A145" i="43" s="1"/>
  <c r="A146" i="43" s="1"/>
  <c r="A147" i="43" s="1"/>
  <c r="A148" i="43" s="1"/>
  <c r="A149" i="43" s="1"/>
  <c r="A150" i="43" s="1"/>
  <c r="A151" i="43" s="1"/>
  <c r="A152" i="43" s="1"/>
  <c r="A153" i="43" s="1"/>
  <c r="A154" i="43" s="1"/>
  <c r="A155" i="43" s="1"/>
  <c r="A156" i="43" s="1"/>
  <c r="A157" i="43" s="1"/>
  <c r="A158" i="43" s="1"/>
  <c r="A159" i="43" s="1"/>
  <c r="A160" i="43" s="1"/>
  <c r="A161" i="43" s="1"/>
  <c r="A162" i="43" s="1"/>
  <c r="A163" i="43" s="1"/>
  <c r="A164" i="43" s="1"/>
  <c r="A165" i="43" s="1"/>
  <c r="A166" i="43" s="1"/>
  <c r="A167" i="43" s="1"/>
  <c r="A168" i="43" s="1"/>
  <c r="A169" i="43" s="1"/>
  <c r="A170" i="43" s="1"/>
  <c r="A171" i="43" s="1"/>
  <c r="A172" i="43" s="1"/>
  <c r="A173" i="43" s="1"/>
  <c r="A174" i="43" s="1"/>
  <c r="A175" i="43" s="1"/>
  <c r="A176" i="43" s="1"/>
  <c r="A177" i="43" s="1"/>
  <c r="A178" i="43" s="1"/>
  <c r="A179" i="43" s="1"/>
  <c r="A180" i="43" s="1"/>
  <c r="A181" i="43" s="1"/>
  <c r="A182" i="43" s="1"/>
  <c r="A183" i="43" s="1"/>
  <c r="A184" i="43" s="1"/>
  <c r="A185" i="43" s="1"/>
  <c r="A186" i="43" s="1"/>
  <c r="A187" i="43" s="1"/>
  <c r="A188" i="43" s="1"/>
  <c r="A189" i="43" s="1"/>
  <c r="A190" i="43" s="1"/>
  <c r="A191" i="43" s="1"/>
  <c r="A192" i="43" s="1"/>
  <c r="A193" i="43" s="1"/>
  <c r="A194" i="43" s="1"/>
  <c r="A195" i="43" s="1"/>
  <c r="A196" i="43" s="1"/>
  <c r="A197" i="43" s="1"/>
  <c r="A198" i="43" s="1"/>
  <c r="A199" i="43" s="1"/>
  <c r="A200" i="43" s="1"/>
  <c r="A201" i="43" s="1"/>
  <c r="A202" i="43" s="1"/>
  <c r="A203" i="43" s="1"/>
  <c r="A4" i="40"/>
  <c r="A5" i="40" s="1"/>
  <c r="A6" i="40" s="1"/>
  <c r="A7" i="40" s="1"/>
  <c r="A8" i="40" s="1"/>
  <c r="A9" i="40" s="1"/>
  <c r="A10" i="40" s="1"/>
  <c r="A11" i="40" s="1"/>
  <c r="A12" i="40" s="1"/>
  <c r="A13" i="40" s="1"/>
  <c r="A14" i="40" s="1"/>
  <c r="A15" i="40" s="1"/>
  <c r="A16" i="40" s="1"/>
  <c r="A17" i="40" s="1"/>
  <c r="A18" i="40" s="1"/>
  <c r="A19" i="40" s="1"/>
  <c r="A20" i="40" s="1"/>
  <c r="A21" i="40" s="1"/>
  <c r="A22" i="40" s="1"/>
  <c r="A23" i="40" s="1"/>
  <c r="A24" i="40" s="1"/>
  <c r="A25" i="40" s="1"/>
  <c r="A26" i="40" s="1"/>
  <c r="A27" i="40" s="1"/>
  <c r="A28" i="40" s="1"/>
  <c r="A29" i="40" s="1"/>
  <c r="A30" i="40" s="1"/>
  <c r="A31" i="40" s="1"/>
  <c r="A32" i="40" s="1"/>
  <c r="A33" i="40" s="1"/>
  <c r="A34" i="40" s="1"/>
  <c r="A35" i="40" s="1"/>
  <c r="A36" i="40" s="1"/>
  <c r="A37" i="40" s="1"/>
  <c r="A38" i="40" s="1"/>
  <c r="A39" i="40" s="1"/>
  <c r="A40" i="40" s="1"/>
  <c r="A41" i="40" s="1"/>
  <c r="A42" i="40" s="1"/>
  <c r="A43" i="40" s="1"/>
  <c r="A44" i="40" s="1"/>
  <c r="A45" i="40" s="1"/>
  <c r="A46" i="40" s="1"/>
  <c r="A47" i="40" s="1"/>
  <c r="A48" i="40" s="1"/>
  <c r="A49" i="40" s="1"/>
  <c r="A50" i="40" s="1"/>
  <c r="A51" i="40" s="1"/>
  <c r="A52" i="40" s="1"/>
  <c r="A53" i="40" s="1"/>
  <c r="A54" i="40" s="1"/>
  <c r="A55" i="40" s="1"/>
  <c r="A56" i="40" s="1"/>
  <c r="A57" i="40" s="1"/>
  <c r="A58" i="40" s="1"/>
  <c r="A59" i="40" s="1"/>
  <c r="A60" i="40" s="1"/>
  <c r="A61" i="40" s="1"/>
  <c r="A62" i="40" s="1"/>
  <c r="A63" i="40" s="1"/>
  <c r="A64" i="40" s="1"/>
  <c r="A65" i="40" s="1"/>
  <c r="A66" i="40" s="1"/>
  <c r="A67" i="40" s="1"/>
  <c r="A68" i="40" s="1"/>
  <c r="A69" i="40" s="1"/>
  <c r="A70" i="40" s="1"/>
  <c r="A71" i="40" s="1"/>
  <c r="A72" i="40" s="1"/>
  <c r="A73" i="40" s="1"/>
  <c r="A74" i="40" s="1"/>
  <c r="A75" i="40" s="1"/>
  <c r="A76" i="40" s="1"/>
  <c r="A77" i="40" s="1"/>
  <c r="A78" i="40" s="1"/>
  <c r="A79" i="40" s="1"/>
  <c r="A80" i="40" s="1"/>
  <c r="A81" i="40" s="1"/>
  <c r="A82" i="40" s="1"/>
  <c r="A83" i="40" s="1"/>
  <c r="A84" i="40" s="1"/>
  <c r="A85" i="40" s="1"/>
  <c r="A86" i="40" s="1"/>
  <c r="A87" i="40" s="1"/>
  <c r="A88" i="40" s="1"/>
  <c r="A89" i="40" s="1"/>
  <c r="A90" i="40" s="1"/>
  <c r="A91" i="40" s="1"/>
  <c r="A92" i="40" s="1"/>
  <c r="A93" i="40" s="1"/>
  <c r="A94" i="40" s="1"/>
  <c r="A95" i="40" s="1"/>
  <c r="A96" i="40" s="1"/>
  <c r="A97" i="40" s="1"/>
  <c r="A98" i="40" s="1"/>
  <c r="A99" i="40" s="1"/>
  <c r="A100" i="40" s="1"/>
  <c r="A101" i="40" s="1"/>
  <c r="A102" i="40" s="1"/>
  <c r="A103" i="40" s="1"/>
  <c r="A104" i="40" s="1"/>
  <c r="A105" i="40" s="1"/>
  <c r="A106" i="40" s="1"/>
  <c r="A107" i="40" s="1"/>
  <c r="A108" i="40" s="1"/>
  <c r="A109" i="40" s="1"/>
  <c r="A110" i="40" s="1"/>
  <c r="A111" i="40" s="1"/>
  <c r="A112" i="40" s="1"/>
  <c r="A113" i="40" s="1"/>
  <c r="A114" i="40" s="1"/>
  <c r="A115" i="40" s="1"/>
  <c r="A116" i="40" s="1"/>
  <c r="A117" i="40" s="1"/>
  <c r="A118" i="40" s="1"/>
  <c r="A119" i="40" s="1"/>
  <c r="A120" i="40" s="1"/>
  <c r="A121" i="40" s="1"/>
  <c r="A122" i="40" s="1"/>
  <c r="A123" i="40" s="1"/>
  <c r="A124" i="40" s="1"/>
  <c r="A125" i="40" s="1"/>
  <c r="A126" i="40" s="1"/>
  <c r="A127" i="40" s="1"/>
  <c r="A128" i="40" s="1"/>
  <c r="A129" i="40" s="1"/>
  <c r="A130" i="40" s="1"/>
  <c r="A131" i="40" s="1"/>
  <c r="A132" i="40" s="1"/>
  <c r="A133" i="40" s="1"/>
  <c r="A134" i="40" s="1"/>
  <c r="A135" i="40" s="1"/>
  <c r="A136" i="40" s="1"/>
  <c r="A137" i="40" s="1"/>
  <c r="A138" i="40" s="1"/>
  <c r="A139" i="40" s="1"/>
  <c r="A140" i="40" s="1"/>
  <c r="A141" i="40" s="1"/>
  <c r="A142" i="40" s="1"/>
  <c r="A143" i="40" s="1"/>
  <c r="A144" i="40" s="1"/>
  <c r="A145" i="40" s="1"/>
  <c r="A146" i="40" s="1"/>
  <c r="A147" i="40" s="1"/>
  <c r="A148" i="40" s="1"/>
  <c r="A149" i="40" s="1"/>
  <c r="A150" i="40" s="1"/>
  <c r="A151" i="40" s="1"/>
  <c r="A152" i="40" s="1"/>
  <c r="A153" i="40" s="1"/>
  <c r="A154" i="40" s="1"/>
  <c r="A155" i="40" s="1"/>
  <c r="A156" i="40" s="1"/>
  <c r="A157" i="40" s="1"/>
  <c r="A158" i="40" s="1"/>
  <c r="A159" i="40" s="1"/>
  <c r="A160" i="40" s="1"/>
  <c r="A161" i="40" s="1"/>
  <c r="A162" i="40" s="1"/>
  <c r="A163" i="40" s="1"/>
  <c r="A164" i="40" s="1"/>
  <c r="A165" i="40" s="1"/>
  <c r="A166" i="40" s="1"/>
  <c r="A167" i="40" s="1"/>
  <c r="A168" i="40" s="1"/>
  <c r="A169" i="40" s="1"/>
  <c r="A170" i="40" s="1"/>
  <c r="A171" i="40" s="1"/>
  <c r="A172" i="40" s="1"/>
  <c r="A173" i="40" s="1"/>
  <c r="A174" i="40" s="1"/>
  <c r="A175" i="40" s="1"/>
  <c r="A176" i="40" s="1"/>
  <c r="A177" i="40" s="1"/>
  <c r="A178" i="40" s="1"/>
  <c r="A179" i="40" s="1"/>
  <c r="A180" i="40" s="1"/>
  <c r="A181" i="40" s="1"/>
  <c r="A182" i="40" s="1"/>
  <c r="A183" i="40" s="1"/>
  <c r="A184" i="40" s="1"/>
  <c r="A185" i="40" s="1"/>
  <c r="A186" i="40" s="1"/>
  <c r="A187" i="40" s="1"/>
  <c r="A188" i="40" s="1"/>
  <c r="A189" i="40" s="1"/>
  <c r="A190" i="40" s="1"/>
  <c r="A191" i="40" s="1"/>
  <c r="A192" i="40" s="1"/>
  <c r="A193" i="40" s="1"/>
  <c r="A194" i="40" s="1"/>
  <c r="A195" i="40" s="1"/>
  <c r="A196" i="40" s="1"/>
  <c r="A197" i="40" s="1"/>
  <c r="A198" i="40" s="1"/>
  <c r="A199" i="40" s="1"/>
  <c r="A200" i="40" s="1"/>
  <c r="A201" i="40" s="1"/>
  <c r="A202" i="40" s="1"/>
  <c r="A203" i="40" s="1"/>
  <c r="A4" i="32"/>
  <c r="A5" i="32" s="1"/>
  <c r="A6" i="32"/>
  <c r="A7" i="32" s="1"/>
  <c r="A8" i="32" s="1"/>
  <c r="A9" i="32" s="1"/>
  <c r="A10" i="32" s="1"/>
  <c r="A11" i="32" s="1"/>
  <c r="A12" i="32" s="1"/>
  <c r="A13" i="32" s="1"/>
  <c r="A14" i="32" s="1"/>
  <c r="A15" i="32" s="1"/>
  <c r="A16" i="32" s="1"/>
  <c r="A17" i="32" s="1"/>
  <c r="A18" i="32" s="1"/>
  <c r="A19" i="32" s="1"/>
  <c r="A20" i="32" s="1"/>
  <c r="A21" i="32" s="1"/>
  <c r="A22" i="32" s="1"/>
  <c r="A23" i="32" s="1"/>
  <c r="A24" i="32" s="1"/>
  <c r="A25" i="32" s="1"/>
  <c r="A26" i="32" s="1"/>
  <c r="A27" i="32" s="1"/>
  <c r="A28" i="32" s="1"/>
  <c r="A29" i="32" s="1"/>
  <c r="A30" i="32" s="1"/>
  <c r="A31" i="32" s="1"/>
  <c r="A32" i="32" s="1"/>
  <c r="A33" i="32" s="1"/>
  <c r="A34" i="32" s="1"/>
  <c r="A35" i="32" s="1"/>
  <c r="A36" i="32" s="1"/>
  <c r="A37" i="32" s="1"/>
  <c r="A38" i="32" s="1"/>
  <c r="A39" i="32" s="1"/>
  <c r="A40" i="32" s="1"/>
  <c r="A41" i="32" s="1"/>
  <c r="A42" i="32" s="1"/>
  <c r="A43" i="32" s="1"/>
  <c r="A44" i="32" s="1"/>
  <c r="A45" i="32" s="1"/>
  <c r="A46" i="32" s="1"/>
  <c r="A47" i="32" s="1"/>
  <c r="A48" i="32" s="1"/>
  <c r="A49" i="32" s="1"/>
  <c r="A50" i="32" s="1"/>
  <c r="A51" i="32" s="1"/>
  <c r="A52" i="32" s="1"/>
  <c r="A53" i="32" s="1"/>
  <c r="A54" i="32" s="1"/>
  <c r="A55" i="32" s="1"/>
  <c r="A56" i="32" s="1"/>
  <c r="A57" i="32" s="1"/>
  <c r="A58" i="32" s="1"/>
  <c r="A59" i="32" s="1"/>
  <c r="A60" i="32" s="1"/>
  <c r="A61" i="32" s="1"/>
  <c r="A62" i="32" s="1"/>
  <c r="A63" i="32" s="1"/>
  <c r="A64" i="32" s="1"/>
  <c r="A65" i="32" s="1"/>
  <c r="A66" i="32" s="1"/>
  <c r="A67" i="32" s="1"/>
  <c r="A68" i="32" s="1"/>
  <c r="A69" i="32" s="1"/>
  <c r="A70" i="32" s="1"/>
  <c r="A71" i="32" s="1"/>
  <c r="A72" i="32" s="1"/>
  <c r="A73" i="32" s="1"/>
  <c r="A74" i="32" s="1"/>
  <c r="A75" i="32" s="1"/>
  <c r="A76" i="32" s="1"/>
  <c r="A77" i="32" s="1"/>
  <c r="A78" i="32" s="1"/>
  <c r="A79" i="32" s="1"/>
  <c r="A80" i="32" s="1"/>
  <c r="A81" i="32" s="1"/>
  <c r="A82" i="32" s="1"/>
  <c r="A83" i="32" s="1"/>
  <c r="A84" i="32" s="1"/>
  <c r="A85" i="32" s="1"/>
  <c r="A86" i="32" s="1"/>
  <c r="A87" i="32" s="1"/>
  <c r="A88" i="32" s="1"/>
  <c r="A89" i="32" s="1"/>
  <c r="A90" i="32" s="1"/>
  <c r="A91" i="32" s="1"/>
  <c r="A92" i="32" s="1"/>
  <c r="A93" i="32" s="1"/>
  <c r="A94" i="32" s="1"/>
  <c r="A95" i="32" s="1"/>
  <c r="A96" i="32" s="1"/>
  <c r="A97" i="32" s="1"/>
  <c r="A98" i="32" s="1"/>
  <c r="A99" i="32" s="1"/>
  <c r="A100" i="32" s="1"/>
  <c r="A101" i="32" s="1"/>
  <c r="A102" i="32" s="1"/>
  <c r="A103" i="32" s="1"/>
  <c r="A104" i="32" s="1"/>
  <c r="A105" i="32" s="1"/>
  <c r="A106" i="32" s="1"/>
  <c r="A107" i="32" s="1"/>
  <c r="A108" i="32" s="1"/>
  <c r="A109" i="32" s="1"/>
  <c r="A110" i="32" s="1"/>
  <c r="A111" i="32" s="1"/>
  <c r="A112" i="32" s="1"/>
  <c r="A113" i="32" s="1"/>
  <c r="A114" i="32" s="1"/>
  <c r="A115" i="32" s="1"/>
  <c r="A116" i="32" s="1"/>
  <c r="A117" i="32" s="1"/>
  <c r="A118" i="32" s="1"/>
  <c r="A119" i="32" s="1"/>
  <c r="A120" i="32" s="1"/>
  <c r="A121" i="32" s="1"/>
  <c r="A122" i="32" s="1"/>
  <c r="A123" i="32" s="1"/>
  <c r="A124" i="32" s="1"/>
  <c r="A125" i="32" s="1"/>
  <c r="A126" i="32" s="1"/>
  <c r="A127" i="32" s="1"/>
  <c r="A128" i="32" s="1"/>
  <c r="A129" i="32" s="1"/>
  <c r="A130" i="32" s="1"/>
  <c r="A131" i="32" s="1"/>
  <c r="A132" i="32" s="1"/>
  <c r="A133" i="32" s="1"/>
  <c r="A134" i="32" s="1"/>
  <c r="A135" i="32" s="1"/>
  <c r="A136" i="32" s="1"/>
  <c r="A137" i="32" s="1"/>
  <c r="A138" i="32" s="1"/>
  <c r="A139" i="32" s="1"/>
  <c r="A140" i="32" s="1"/>
  <c r="A141" i="32" s="1"/>
  <c r="A142" i="32" s="1"/>
  <c r="A143" i="32" s="1"/>
  <c r="A144" i="32" s="1"/>
  <c r="A145" i="32" s="1"/>
  <c r="A146" i="32" s="1"/>
  <c r="A147" i="32" s="1"/>
  <c r="A148" i="32" s="1"/>
  <c r="A149" i="32" s="1"/>
  <c r="A150" i="32" s="1"/>
  <c r="A151" i="32" s="1"/>
  <c r="A152" i="32" s="1"/>
  <c r="A153" i="32" s="1"/>
  <c r="A154" i="32" s="1"/>
  <c r="A155" i="32" s="1"/>
  <c r="A156" i="32" s="1"/>
  <c r="A157" i="32" s="1"/>
  <c r="A158" i="32" s="1"/>
  <c r="A159" i="32" s="1"/>
  <c r="A160" i="32" s="1"/>
  <c r="A161" i="32" s="1"/>
  <c r="A162" i="32" s="1"/>
  <c r="A163" i="32" s="1"/>
  <c r="A164" i="32" s="1"/>
  <c r="A165" i="32" s="1"/>
  <c r="A166" i="32" s="1"/>
  <c r="A167" i="32" s="1"/>
  <c r="A168" i="32" s="1"/>
  <c r="A169" i="32" s="1"/>
  <c r="A170" i="32" s="1"/>
  <c r="A171" i="32" s="1"/>
  <c r="A172" i="32" s="1"/>
  <c r="A173" i="32" s="1"/>
  <c r="A174" i="32" s="1"/>
  <c r="A175" i="32" s="1"/>
  <c r="A176" i="32" s="1"/>
  <c r="A177" i="32" s="1"/>
  <c r="A178" i="32" s="1"/>
  <c r="A179" i="32" s="1"/>
  <c r="A180" i="32" s="1"/>
  <c r="A181" i="32" s="1"/>
  <c r="A182" i="32" s="1"/>
  <c r="A183" i="32" s="1"/>
  <c r="A184" i="32" s="1"/>
  <c r="A185" i="32" s="1"/>
  <c r="A186" i="32" s="1"/>
  <c r="A187" i="32" s="1"/>
  <c r="A188" i="32" s="1"/>
  <c r="A189" i="32" s="1"/>
  <c r="A190" i="32" s="1"/>
  <c r="A191" i="32" s="1"/>
  <c r="A192" i="32" s="1"/>
  <c r="A193" i="32" s="1"/>
  <c r="A194" i="32" s="1"/>
  <c r="A195" i="32" s="1"/>
  <c r="A196" i="32" s="1"/>
  <c r="A197" i="32" s="1"/>
  <c r="A198" i="32" s="1"/>
  <c r="A199" i="32" s="1"/>
  <c r="A200" i="32" s="1"/>
  <c r="A201" i="32" s="1"/>
  <c r="A202" i="32" s="1"/>
  <c r="A203" i="32" s="1"/>
  <c r="A4" i="38"/>
  <c r="A5" i="38" s="1"/>
  <c r="A6" i="38" s="1"/>
  <c r="A7" i="38" s="1"/>
  <c r="A8" i="38" s="1"/>
  <c r="A9" i="38" s="1"/>
  <c r="A10" i="38" s="1"/>
  <c r="A11" i="38" s="1"/>
  <c r="A12" i="38" s="1"/>
  <c r="A13" i="38" s="1"/>
  <c r="A14" i="38" s="1"/>
  <c r="A15" i="38" s="1"/>
  <c r="A16" i="38" s="1"/>
  <c r="A17" i="38" s="1"/>
  <c r="A18" i="38" s="1"/>
  <c r="A19" i="38" s="1"/>
  <c r="A20" i="38" s="1"/>
  <c r="A21" i="38" s="1"/>
  <c r="A22" i="38" s="1"/>
  <c r="A23" i="38" s="1"/>
  <c r="A24" i="38" s="1"/>
  <c r="A25" i="38" s="1"/>
  <c r="A26" i="38" s="1"/>
  <c r="A27" i="38" s="1"/>
  <c r="A28" i="38" s="1"/>
  <c r="A29" i="38" s="1"/>
  <c r="A30" i="38" s="1"/>
  <c r="A31" i="38" s="1"/>
  <c r="A32" i="38" s="1"/>
  <c r="A33" i="38" s="1"/>
  <c r="A34" i="38" s="1"/>
  <c r="A35" i="38" s="1"/>
  <c r="A36" i="38" s="1"/>
  <c r="A37" i="38" s="1"/>
  <c r="A38" i="38" s="1"/>
  <c r="A39" i="38" s="1"/>
  <c r="A40" i="38" s="1"/>
  <c r="A41" i="38" s="1"/>
  <c r="A42" i="38" s="1"/>
  <c r="A43" i="38" s="1"/>
  <c r="A44" i="38" s="1"/>
  <c r="A45" i="38" s="1"/>
  <c r="A46" i="38" s="1"/>
  <c r="A47" i="38" s="1"/>
  <c r="A48" i="38" s="1"/>
  <c r="A49" i="38" s="1"/>
  <c r="A50" i="38" s="1"/>
  <c r="A51" i="38" s="1"/>
  <c r="A52" i="38" s="1"/>
  <c r="A53" i="38" s="1"/>
  <c r="A54" i="38" s="1"/>
  <c r="A55" i="38" s="1"/>
  <c r="A56" i="38" s="1"/>
  <c r="A57" i="38" s="1"/>
  <c r="A58" i="38" s="1"/>
  <c r="A59" i="38" s="1"/>
  <c r="A60" i="38" s="1"/>
  <c r="A61" i="38" s="1"/>
  <c r="A62" i="38" s="1"/>
  <c r="A63" i="38" s="1"/>
  <c r="A64" i="38" s="1"/>
  <c r="A65" i="38" s="1"/>
  <c r="A66" i="38" s="1"/>
  <c r="A67" i="38" s="1"/>
  <c r="A68" i="38" s="1"/>
  <c r="A69" i="38" s="1"/>
  <c r="A70" i="38" s="1"/>
  <c r="A71" i="38" s="1"/>
  <c r="A72" i="38" s="1"/>
  <c r="A73" i="38" s="1"/>
  <c r="A74" i="38" s="1"/>
  <c r="A75" i="38" s="1"/>
  <c r="A76" i="38" s="1"/>
  <c r="A77" i="38" s="1"/>
  <c r="A78" i="38" s="1"/>
  <c r="A79" i="38" s="1"/>
  <c r="A80" i="38" s="1"/>
  <c r="A81" i="38" s="1"/>
  <c r="A82" i="38" s="1"/>
  <c r="A83" i="38" s="1"/>
  <c r="A84" i="38" s="1"/>
  <c r="A85" i="38" s="1"/>
  <c r="A86" i="38" s="1"/>
  <c r="A87" i="38" s="1"/>
  <c r="A88" i="38" s="1"/>
  <c r="A89" i="38" s="1"/>
  <c r="A90" i="38" s="1"/>
  <c r="A91" i="38" s="1"/>
  <c r="A92" i="38" s="1"/>
  <c r="A93" i="38" s="1"/>
  <c r="A94" i="38" s="1"/>
  <c r="A95" i="38" s="1"/>
  <c r="A96" i="38" s="1"/>
  <c r="A97" i="38" s="1"/>
  <c r="A98" i="38" s="1"/>
  <c r="A99" i="38" s="1"/>
  <c r="A100" i="38" s="1"/>
  <c r="A101" i="38" s="1"/>
  <c r="A102" i="38" s="1"/>
  <c r="A103" i="38" s="1"/>
  <c r="A104" i="38" s="1"/>
  <c r="A105" i="38" s="1"/>
  <c r="A106" i="38" s="1"/>
  <c r="A107" i="38" s="1"/>
  <c r="A108" i="38" s="1"/>
  <c r="A109" i="38" s="1"/>
  <c r="A110" i="38" s="1"/>
  <c r="A111" i="38" s="1"/>
  <c r="A112" i="38" s="1"/>
  <c r="A113" i="38" s="1"/>
  <c r="A114" i="38" s="1"/>
  <c r="A115" i="38" s="1"/>
  <c r="A116" i="38" s="1"/>
  <c r="A117" i="38" s="1"/>
  <c r="A118" i="38" s="1"/>
  <c r="A119" i="38" s="1"/>
  <c r="A120" i="38" s="1"/>
  <c r="A121" i="38" s="1"/>
  <c r="A122" i="38" s="1"/>
  <c r="A123" i="38" s="1"/>
  <c r="A124" i="38" s="1"/>
  <c r="A125" i="38" s="1"/>
  <c r="A126" i="38" s="1"/>
  <c r="A127" i="38" s="1"/>
  <c r="A128" i="38" s="1"/>
  <c r="A129" i="38" s="1"/>
  <c r="A130" i="38" s="1"/>
  <c r="A131" i="38" s="1"/>
  <c r="A132" i="38" s="1"/>
  <c r="A133" i="38" s="1"/>
  <c r="A134" i="38" s="1"/>
  <c r="A135" i="38" s="1"/>
  <c r="A136" i="38" s="1"/>
  <c r="A137" i="38" s="1"/>
  <c r="A138" i="38" s="1"/>
  <c r="A139" i="38" s="1"/>
  <c r="A140" i="38" s="1"/>
  <c r="A141" i="38" s="1"/>
  <c r="A142" i="38" s="1"/>
  <c r="A143" i="38" s="1"/>
  <c r="A144" i="38" s="1"/>
  <c r="A145" i="38" s="1"/>
  <c r="A146" i="38" s="1"/>
  <c r="A147" i="38" s="1"/>
  <c r="A148" i="38" s="1"/>
  <c r="A149" i="38" s="1"/>
  <c r="A150" i="38" s="1"/>
  <c r="A151" i="38" s="1"/>
  <c r="A152" i="38" s="1"/>
  <c r="A153" i="38" s="1"/>
  <c r="A154" i="38" s="1"/>
  <c r="A155" i="38" s="1"/>
  <c r="A156" i="38" s="1"/>
  <c r="A157" i="38" s="1"/>
  <c r="A158" i="38" s="1"/>
  <c r="A159" i="38" s="1"/>
  <c r="A160" i="38" s="1"/>
  <c r="A161" i="38" s="1"/>
  <c r="A162" i="38" s="1"/>
  <c r="A163" i="38" s="1"/>
  <c r="A164" i="38" s="1"/>
  <c r="A165" i="38" s="1"/>
  <c r="A166" i="38" s="1"/>
  <c r="A167" i="38" s="1"/>
  <c r="A168" i="38" s="1"/>
  <c r="A169" i="38" s="1"/>
  <c r="A170" i="38" s="1"/>
  <c r="A171" i="38" s="1"/>
  <c r="A172" i="38" s="1"/>
  <c r="A173" i="38" s="1"/>
  <c r="A174" i="38" s="1"/>
  <c r="A175" i="38" s="1"/>
  <c r="A176" i="38" s="1"/>
  <c r="A177" i="38" s="1"/>
  <c r="A178" i="38" s="1"/>
  <c r="A179" i="38" s="1"/>
  <c r="A180" i="38" s="1"/>
  <c r="A181" i="38" s="1"/>
  <c r="A182" i="38" s="1"/>
  <c r="A183" i="38" s="1"/>
  <c r="A184" i="38" s="1"/>
  <c r="A185" i="38" s="1"/>
  <c r="A186" i="38" s="1"/>
  <c r="A187" i="38" s="1"/>
  <c r="A188" i="38" s="1"/>
  <c r="A189" i="38" s="1"/>
  <c r="A190" i="38" s="1"/>
  <c r="A191" i="38" s="1"/>
  <c r="A192" i="38" s="1"/>
  <c r="A193" i="38" s="1"/>
  <c r="A194" i="38" s="1"/>
  <c r="A195" i="38" s="1"/>
  <c r="A196" i="38" s="1"/>
  <c r="A197" i="38" s="1"/>
  <c r="A198" i="38" s="1"/>
  <c r="A199" i="38" s="1"/>
  <c r="A200" i="38" s="1"/>
  <c r="A201" i="38" s="1"/>
  <c r="A202" i="38" s="1"/>
  <c r="A203" i="38" s="1"/>
  <c r="A4" i="37"/>
  <c r="A5" i="37" s="1"/>
  <c r="A6" i="37" s="1"/>
  <c r="A7" i="37" s="1"/>
  <c r="A8" i="37" s="1"/>
  <c r="A9" i="37" s="1"/>
  <c r="A10" i="37" s="1"/>
  <c r="A11" i="37" s="1"/>
  <c r="A12" i="37" s="1"/>
  <c r="A13" i="37" s="1"/>
  <c r="A14" i="37" s="1"/>
  <c r="A15" i="37" s="1"/>
  <c r="A16" i="37" s="1"/>
  <c r="A17" i="37" s="1"/>
  <c r="A18" i="37" s="1"/>
  <c r="A19" i="37" s="1"/>
  <c r="A20" i="37" s="1"/>
  <c r="A21" i="37" s="1"/>
  <c r="A22" i="37" s="1"/>
  <c r="A23" i="37" s="1"/>
  <c r="A24" i="37" s="1"/>
  <c r="A25" i="37" s="1"/>
  <c r="A26" i="37" s="1"/>
  <c r="A27" i="37" s="1"/>
  <c r="A28" i="37" s="1"/>
  <c r="A29" i="37" s="1"/>
  <c r="A30" i="37" s="1"/>
  <c r="A31" i="37" s="1"/>
  <c r="A32" i="37" s="1"/>
  <c r="A33" i="37" s="1"/>
  <c r="A34" i="37" s="1"/>
  <c r="A35" i="37" s="1"/>
  <c r="A36" i="37" s="1"/>
  <c r="A37" i="37" s="1"/>
  <c r="A38" i="37" s="1"/>
  <c r="A39" i="37" s="1"/>
  <c r="A40" i="37" s="1"/>
  <c r="A41" i="37" s="1"/>
  <c r="A42" i="37" s="1"/>
  <c r="A43" i="37" s="1"/>
  <c r="A44" i="37" s="1"/>
  <c r="A45" i="37" s="1"/>
  <c r="A46" i="37" s="1"/>
  <c r="A47" i="37" s="1"/>
  <c r="A48" i="37" s="1"/>
  <c r="A49" i="37" s="1"/>
  <c r="A50" i="37" s="1"/>
  <c r="A51" i="37" s="1"/>
  <c r="A52" i="37" s="1"/>
  <c r="A53" i="37" s="1"/>
  <c r="A54" i="37" s="1"/>
  <c r="A55" i="37" s="1"/>
  <c r="A56" i="37" s="1"/>
  <c r="A57" i="37" s="1"/>
  <c r="A58" i="37" s="1"/>
  <c r="A59" i="37" s="1"/>
  <c r="A60" i="37" s="1"/>
  <c r="A61" i="37" s="1"/>
  <c r="A62" i="37" s="1"/>
  <c r="A63" i="37" s="1"/>
  <c r="A64" i="37" s="1"/>
  <c r="A65" i="37" s="1"/>
  <c r="A66" i="37" s="1"/>
  <c r="A67" i="37" s="1"/>
  <c r="A68" i="37" s="1"/>
  <c r="A69" i="37" s="1"/>
  <c r="A70" i="37" s="1"/>
  <c r="A71" i="37" s="1"/>
  <c r="A72" i="37" s="1"/>
  <c r="A73" i="37" s="1"/>
  <c r="A74" i="37" s="1"/>
  <c r="A75" i="37" s="1"/>
  <c r="A76" i="37" s="1"/>
  <c r="A77" i="37" s="1"/>
  <c r="A78" i="37" s="1"/>
  <c r="A79" i="37" s="1"/>
  <c r="A80" i="37" s="1"/>
  <c r="A81" i="37" s="1"/>
  <c r="A82" i="37" s="1"/>
  <c r="A83" i="37" s="1"/>
  <c r="A84" i="37" s="1"/>
  <c r="A85" i="37" s="1"/>
  <c r="A86" i="37" s="1"/>
  <c r="A87" i="37" s="1"/>
  <c r="A88" i="37" s="1"/>
  <c r="A89" i="37" s="1"/>
  <c r="A90" i="37" s="1"/>
  <c r="A91" i="37" s="1"/>
  <c r="A92" i="37" s="1"/>
  <c r="A93" i="37" s="1"/>
  <c r="A94" i="37" s="1"/>
  <c r="A95" i="37" s="1"/>
  <c r="A96" i="37" s="1"/>
  <c r="A97" i="37" s="1"/>
  <c r="A98" i="37" s="1"/>
  <c r="A99" i="37" s="1"/>
  <c r="A100" i="37" s="1"/>
  <c r="A101" i="37" s="1"/>
  <c r="A102" i="37" s="1"/>
  <c r="A103" i="37" s="1"/>
  <c r="A104" i="37" s="1"/>
  <c r="A105" i="37" s="1"/>
  <c r="A106" i="37" s="1"/>
  <c r="A107" i="37" s="1"/>
  <c r="A108" i="37" s="1"/>
  <c r="A109" i="37" s="1"/>
  <c r="A110" i="37" s="1"/>
  <c r="A111" i="37" s="1"/>
  <c r="A112" i="37" s="1"/>
  <c r="A113" i="37" s="1"/>
  <c r="A114" i="37" s="1"/>
  <c r="A115" i="37" s="1"/>
  <c r="A116" i="37" s="1"/>
  <c r="A117" i="37" s="1"/>
  <c r="A118" i="37" s="1"/>
  <c r="A119" i="37" s="1"/>
  <c r="A120" i="37" s="1"/>
  <c r="A121" i="37" s="1"/>
  <c r="A122" i="37" s="1"/>
  <c r="A123" i="37" s="1"/>
  <c r="A124" i="37" s="1"/>
  <c r="A125" i="37" s="1"/>
  <c r="A126" i="37" s="1"/>
  <c r="A127" i="37" s="1"/>
  <c r="A128" i="37" s="1"/>
  <c r="A129" i="37" s="1"/>
  <c r="A130" i="37" s="1"/>
  <c r="A131" i="37" s="1"/>
  <c r="A132" i="37" s="1"/>
  <c r="A133" i="37" s="1"/>
  <c r="A134" i="37" s="1"/>
  <c r="A135" i="37" s="1"/>
  <c r="A136" i="37" s="1"/>
  <c r="A137" i="37" s="1"/>
  <c r="A138" i="37" s="1"/>
  <c r="A139" i="37" s="1"/>
  <c r="A140" i="37" s="1"/>
  <c r="A141" i="37" s="1"/>
  <c r="A142" i="37" s="1"/>
  <c r="A143" i="37" s="1"/>
  <c r="A144" i="37" s="1"/>
  <c r="A145" i="37" s="1"/>
  <c r="A146" i="37" s="1"/>
  <c r="A147" i="37" s="1"/>
  <c r="A148" i="37" s="1"/>
  <c r="A149" i="37" s="1"/>
  <c r="A150" i="37" s="1"/>
  <c r="A151" i="37" s="1"/>
  <c r="A152" i="37" s="1"/>
  <c r="A153" i="37" s="1"/>
  <c r="A154" i="37" s="1"/>
  <c r="A155" i="37" s="1"/>
  <c r="A156" i="37" s="1"/>
  <c r="A157" i="37" s="1"/>
  <c r="A158" i="37" s="1"/>
  <c r="A159" i="37" s="1"/>
  <c r="A160" i="37" s="1"/>
  <c r="A161" i="37" s="1"/>
  <c r="A162" i="37" s="1"/>
  <c r="A163" i="37" s="1"/>
  <c r="A164" i="37" s="1"/>
  <c r="A165" i="37" s="1"/>
  <c r="A166" i="37" s="1"/>
  <c r="A167" i="37" s="1"/>
  <c r="A168" i="37" s="1"/>
  <c r="A169" i="37" s="1"/>
  <c r="A170" i="37" s="1"/>
  <c r="A171" i="37" s="1"/>
  <c r="A172" i="37" s="1"/>
  <c r="A173" i="37" s="1"/>
  <c r="A174" i="37" s="1"/>
  <c r="A175" i="37" s="1"/>
  <c r="A176" i="37" s="1"/>
  <c r="A177" i="37" s="1"/>
  <c r="A178" i="37" s="1"/>
  <c r="A179" i="37" s="1"/>
  <c r="A180" i="37" s="1"/>
  <c r="A181" i="37" s="1"/>
  <c r="A182" i="37" s="1"/>
  <c r="A183" i="37" s="1"/>
  <c r="A184" i="37" s="1"/>
  <c r="A185" i="37" s="1"/>
  <c r="A186" i="37" s="1"/>
  <c r="A187" i="37" s="1"/>
  <c r="A188" i="37" s="1"/>
  <c r="A189" i="37" s="1"/>
  <c r="A190" i="37" s="1"/>
  <c r="A191" i="37" s="1"/>
  <c r="A192" i="37" s="1"/>
  <c r="A193" i="37" s="1"/>
  <c r="A194" i="37" s="1"/>
  <c r="A195" i="37" s="1"/>
  <c r="A196" i="37" s="1"/>
  <c r="A197" i="37" s="1"/>
  <c r="A198" i="37" s="1"/>
  <c r="A199" i="37" s="1"/>
  <c r="A200" i="37" s="1"/>
  <c r="A201" i="37" s="1"/>
  <c r="A202" i="37" s="1"/>
  <c r="A203" i="37" s="1"/>
  <c r="A4" i="36"/>
  <c r="A5" i="36" s="1"/>
  <c r="A6" i="36" s="1"/>
  <c r="A7" i="36" s="1"/>
  <c r="A8" i="36" s="1"/>
  <c r="A9" i="36" s="1"/>
  <c r="A10" i="36" s="1"/>
  <c r="A11" i="36" s="1"/>
  <c r="A12" i="36" s="1"/>
  <c r="A13" i="36" s="1"/>
  <c r="A14" i="36" s="1"/>
  <c r="A15" i="36" s="1"/>
  <c r="A16" i="36" s="1"/>
  <c r="A17" i="36" s="1"/>
  <c r="A18" i="36" s="1"/>
  <c r="A19" i="36" s="1"/>
  <c r="A20" i="36" s="1"/>
  <c r="A21" i="36" s="1"/>
  <c r="A22" i="36" s="1"/>
  <c r="A23" i="36" s="1"/>
  <c r="A24" i="36" s="1"/>
  <c r="A25" i="36" s="1"/>
  <c r="A26" i="36" s="1"/>
  <c r="A27" i="36" s="1"/>
  <c r="A28" i="36" s="1"/>
  <c r="A29" i="36" s="1"/>
  <c r="A30" i="36" s="1"/>
  <c r="A31" i="36" s="1"/>
  <c r="A32" i="36" s="1"/>
  <c r="A33" i="36" s="1"/>
  <c r="A34" i="36" s="1"/>
  <c r="A35" i="36" s="1"/>
  <c r="A36" i="36" s="1"/>
  <c r="A37" i="36" s="1"/>
  <c r="A38" i="36" s="1"/>
  <c r="A39" i="36" s="1"/>
  <c r="A40" i="36" s="1"/>
  <c r="A41" i="36" s="1"/>
  <c r="A42" i="36" s="1"/>
  <c r="A43" i="36" s="1"/>
  <c r="A44" i="36" s="1"/>
  <c r="A45" i="36" s="1"/>
  <c r="A46" i="36" s="1"/>
  <c r="A47" i="36" s="1"/>
  <c r="A48" i="36" s="1"/>
  <c r="A49" i="36" s="1"/>
  <c r="A50" i="36" s="1"/>
  <c r="A51" i="36" s="1"/>
  <c r="A52" i="36" s="1"/>
  <c r="A53" i="36" s="1"/>
  <c r="A54" i="36" s="1"/>
  <c r="A55" i="36" s="1"/>
  <c r="A56" i="36" s="1"/>
  <c r="A57" i="36" s="1"/>
  <c r="A58" i="36" s="1"/>
  <c r="A59" i="36" s="1"/>
  <c r="A60" i="36" s="1"/>
  <c r="A61" i="36" s="1"/>
  <c r="A62" i="36" s="1"/>
  <c r="A63" i="36" s="1"/>
  <c r="A64" i="36" s="1"/>
  <c r="A65" i="36" s="1"/>
  <c r="A66" i="36" s="1"/>
  <c r="A67" i="36" s="1"/>
  <c r="A68" i="36" s="1"/>
  <c r="A69" i="36" s="1"/>
  <c r="A70" i="36" s="1"/>
  <c r="A71" i="36" s="1"/>
  <c r="A72" i="36" s="1"/>
  <c r="A73" i="36" s="1"/>
  <c r="A74" i="36" s="1"/>
  <c r="A75" i="36" s="1"/>
  <c r="A76" i="36" s="1"/>
  <c r="A77" i="36" s="1"/>
  <c r="A78" i="36" s="1"/>
  <c r="A79" i="36" s="1"/>
  <c r="A80" i="36" s="1"/>
  <c r="A81" i="36" s="1"/>
  <c r="A82" i="36" s="1"/>
  <c r="A83" i="36" s="1"/>
  <c r="A84" i="36" s="1"/>
  <c r="A85" i="36" s="1"/>
  <c r="A86" i="36" s="1"/>
  <c r="A87" i="36" s="1"/>
  <c r="A88" i="36" s="1"/>
  <c r="A89" i="36" s="1"/>
  <c r="A90" i="36" s="1"/>
  <c r="A91" i="36" s="1"/>
  <c r="A92" i="36" s="1"/>
  <c r="A93" i="36" s="1"/>
  <c r="A94" i="36" s="1"/>
  <c r="A95" i="36" s="1"/>
  <c r="A96" i="36" s="1"/>
  <c r="A97" i="36" s="1"/>
  <c r="A98" i="36" s="1"/>
  <c r="A99" i="36" s="1"/>
  <c r="A100" i="36" s="1"/>
  <c r="A101" i="36" s="1"/>
  <c r="A102" i="36" s="1"/>
  <c r="A103" i="36" s="1"/>
  <c r="A104" i="36" s="1"/>
  <c r="A105" i="36" s="1"/>
  <c r="A106" i="36" s="1"/>
  <c r="A107" i="36" s="1"/>
  <c r="A108" i="36" s="1"/>
  <c r="A109" i="36" s="1"/>
  <c r="A110" i="36" s="1"/>
  <c r="A111" i="36" s="1"/>
  <c r="A112" i="36" s="1"/>
  <c r="A113" i="36" s="1"/>
  <c r="A114" i="36" s="1"/>
  <c r="A115" i="36" s="1"/>
  <c r="A116" i="36" s="1"/>
  <c r="A117" i="36" s="1"/>
  <c r="A118" i="36" s="1"/>
  <c r="A119" i="36" s="1"/>
  <c r="A120" i="36" s="1"/>
  <c r="A121" i="36" s="1"/>
  <c r="A122" i="36" s="1"/>
  <c r="A123" i="36" s="1"/>
  <c r="A124" i="36" s="1"/>
  <c r="A125" i="36" s="1"/>
  <c r="A126" i="36" s="1"/>
  <c r="A127" i="36" s="1"/>
  <c r="A128" i="36" s="1"/>
  <c r="A129" i="36" s="1"/>
  <c r="A130" i="36" s="1"/>
  <c r="A131" i="36" s="1"/>
  <c r="A132" i="36" s="1"/>
  <c r="A133" i="36" s="1"/>
  <c r="A134" i="36" s="1"/>
  <c r="A135" i="36" s="1"/>
  <c r="A136" i="36" s="1"/>
  <c r="A137" i="36" s="1"/>
  <c r="A138" i="36" s="1"/>
  <c r="A139" i="36" s="1"/>
  <c r="A140" i="36" s="1"/>
  <c r="A141" i="36" s="1"/>
  <c r="A142" i="36" s="1"/>
  <c r="A143" i="36" s="1"/>
  <c r="A144" i="36" s="1"/>
  <c r="A145" i="36" s="1"/>
  <c r="A146" i="36" s="1"/>
  <c r="A147" i="36" s="1"/>
  <c r="A148" i="36" s="1"/>
  <c r="A149" i="36" s="1"/>
  <c r="A150" i="36" s="1"/>
  <c r="A151" i="36" s="1"/>
  <c r="A152" i="36" s="1"/>
  <c r="A153" i="36" s="1"/>
  <c r="A154" i="36" s="1"/>
  <c r="A155" i="36" s="1"/>
  <c r="A156" i="36" s="1"/>
  <c r="A157" i="36" s="1"/>
  <c r="A158" i="36" s="1"/>
  <c r="A159" i="36" s="1"/>
  <c r="A160" i="36" s="1"/>
  <c r="A161" i="36" s="1"/>
  <c r="A162" i="36" s="1"/>
  <c r="A163" i="36" s="1"/>
  <c r="A164" i="36" s="1"/>
  <c r="A165" i="36" s="1"/>
  <c r="A166" i="36" s="1"/>
  <c r="A167" i="36" s="1"/>
  <c r="A168" i="36" s="1"/>
  <c r="A169" i="36" s="1"/>
  <c r="A170" i="36" s="1"/>
  <c r="A171" i="36" s="1"/>
  <c r="A172" i="36" s="1"/>
  <c r="A173" i="36" s="1"/>
  <c r="A174" i="36" s="1"/>
  <c r="A175" i="36" s="1"/>
  <c r="A176" i="36" s="1"/>
  <c r="A177" i="36" s="1"/>
  <c r="A178" i="36" s="1"/>
  <c r="A179" i="36" s="1"/>
  <c r="A180" i="36" s="1"/>
  <c r="A181" i="36" s="1"/>
  <c r="A182" i="36" s="1"/>
  <c r="A183" i="36" s="1"/>
  <c r="A184" i="36" s="1"/>
  <c r="A185" i="36" s="1"/>
  <c r="A186" i="36" s="1"/>
  <c r="A187" i="36" s="1"/>
  <c r="A188" i="36" s="1"/>
  <c r="A189" i="36" s="1"/>
  <c r="A190" i="36" s="1"/>
  <c r="A191" i="36" s="1"/>
  <c r="A192" i="36" s="1"/>
  <c r="A193" i="36" s="1"/>
  <c r="A194" i="36" s="1"/>
  <c r="A195" i="36" s="1"/>
  <c r="A196" i="36" s="1"/>
  <c r="A197" i="36" s="1"/>
  <c r="A198" i="36" s="1"/>
  <c r="A199" i="36" s="1"/>
  <c r="A200" i="36" s="1"/>
  <c r="A201" i="36" s="1"/>
  <c r="A202" i="36" s="1"/>
  <c r="A203" i="36" s="1"/>
  <c r="A4" i="31"/>
  <c r="A5" i="31" s="1"/>
  <c r="A6" i="31" s="1"/>
  <c r="A7" i="31" s="1"/>
  <c r="A8" i="31" s="1"/>
  <c r="A9" i="31" s="1"/>
  <c r="A10" i="31" s="1"/>
  <c r="A11" i="31" s="1"/>
  <c r="A12" i="31" s="1"/>
  <c r="A13" i="31" s="1"/>
  <c r="A14" i="31" s="1"/>
  <c r="A15" i="31" s="1"/>
  <c r="A16" i="31" s="1"/>
  <c r="A17" i="31" s="1"/>
  <c r="A18" i="31" s="1"/>
  <c r="A19" i="31" s="1"/>
  <c r="A20" i="31" s="1"/>
  <c r="A21" i="31" s="1"/>
  <c r="A22" i="31" s="1"/>
  <c r="A23" i="31" s="1"/>
  <c r="A24" i="31" s="1"/>
  <c r="A25" i="31" s="1"/>
  <c r="A26" i="31" s="1"/>
  <c r="A27" i="31" s="1"/>
  <c r="A28" i="31" s="1"/>
  <c r="A29" i="31" s="1"/>
  <c r="A30" i="31" s="1"/>
  <c r="A31" i="31" s="1"/>
  <c r="A32" i="31" s="1"/>
  <c r="A33" i="31" s="1"/>
  <c r="A34" i="31" s="1"/>
  <c r="A35" i="31" s="1"/>
  <c r="A36" i="31" s="1"/>
  <c r="A37" i="31" s="1"/>
  <c r="A38" i="31" s="1"/>
  <c r="A39" i="31" s="1"/>
  <c r="A40" i="31" s="1"/>
  <c r="A41" i="31" s="1"/>
  <c r="A42" i="31" s="1"/>
  <c r="A43" i="31" s="1"/>
  <c r="A44" i="31" s="1"/>
  <c r="A45" i="31" s="1"/>
  <c r="A46" i="31" s="1"/>
  <c r="A47" i="31" s="1"/>
  <c r="A48" i="31" s="1"/>
  <c r="A49" i="31" s="1"/>
  <c r="A50" i="31" s="1"/>
  <c r="A51" i="31" s="1"/>
  <c r="A52" i="31" s="1"/>
  <c r="A53" i="31" s="1"/>
  <c r="A54" i="31" s="1"/>
  <c r="A55" i="31" s="1"/>
  <c r="A56" i="31" s="1"/>
  <c r="A57" i="31" s="1"/>
  <c r="A58" i="31" s="1"/>
  <c r="A59" i="31" s="1"/>
  <c r="A60" i="31" s="1"/>
  <c r="A61" i="31" s="1"/>
  <c r="A62" i="31" s="1"/>
  <c r="A63" i="31" s="1"/>
  <c r="A64" i="31" s="1"/>
  <c r="A65" i="31" s="1"/>
  <c r="A66" i="31" s="1"/>
  <c r="A67" i="31" s="1"/>
  <c r="A68" i="31" s="1"/>
  <c r="A69" i="31" s="1"/>
  <c r="A70" i="31" s="1"/>
  <c r="A71" i="31" s="1"/>
  <c r="A72" i="31" s="1"/>
  <c r="A73" i="31" s="1"/>
  <c r="A74" i="31" s="1"/>
  <c r="A75" i="31" s="1"/>
  <c r="A76" i="31" s="1"/>
  <c r="A77" i="31" s="1"/>
  <c r="A78" i="31" s="1"/>
  <c r="A79" i="31" s="1"/>
  <c r="A80" i="31" s="1"/>
  <c r="A81" i="31" s="1"/>
  <c r="A82" i="31" s="1"/>
  <c r="A83" i="31" s="1"/>
  <c r="A84" i="31" s="1"/>
  <c r="A85" i="31" s="1"/>
  <c r="A86" i="31" s="1"/>
  <c r="A87" i="31" s="1"/>
  <c r="A88" i="31" s="1"/>
  <c r="A89" i="31" s="1"/>
  <c r="A90" i="31" s="1"/>
  <c r="A91" i="31" s="1"/>
  <c r="A92" i="31" s="1"/>
  <c r="A93" i="31" s="1"/>
  <c r="A94" i="31" s="1"/>
  <c r="A95" i="31" s="1"/>
  <c r="A96" i="31" s="1"/>
  <c r="A97" i="31" s="1"/>
  <c r="A98" i="31" s="1"/>
  <c r="A99" i="31" s="1"/>
  <c r="A100" i="31" s="1"/>
  <c r="A101" i="31" s="1"/>
  <c r="A102" i="31" s="1"/>
  <c r="A103" i="31" s="1"/>
  <c r="A104" i="31" s="1"/>
  <c r="A105" i="31" s="1"/>
  <c r="A106" i="31" s="1"/>
  <c r="A107" i="31" s="1"/>
  <c r="A108" i="31" s="1"/>
  <c r="A109" i="31" s="1"/>
  <c r="A110" i="31" s="1"/>
  <c r="A111" i="31" s="1"/>
  <c r="A112" i="31" s="1"/>
  <c r="A113" i="31" s="1"/>
  <c r="A114" i="31" s="1"/>
  <c r="A115" i="31" s="1"/>
  <c r="A116" i="31" s="1"/>
  <c r="A117" i="31" s="1"/>
  <c r="A118" i="31" s="1"/>
  <c r="A119" i="31" s="1"/>
  <c r="A120" i="31" s="1"/>
  <c r="A121" i="31" s="1"/>
  <c r="A122" i="31" s="1"/>
  <c r="A123" i="31" s="1"/>
  <c r="A124" i="31" s="1"/>
  <c r="A125" i="31" s="1"/>
  <c r="A126" i="31" s="1"/>
  <c r="A127" i="31" s="1"/>
  <c r="A128" i="31" s="1"/>
  <c r="A129" i="31" s="1"/>
  <c r="A130" i="31" s="1"/>
  <c r="A131" i="31" s="1"/>
  <c r="A132" i="31" s="1"/>
  <c r="A133" i="31" s="1"/>
  <c r="A134" i="31" s="1"/>
  <c r="A135" i="31" s="1"/>
  <c r="A136" i="31" s="1"/>
  <c r="A137" i="31" s="1"/>
  <c r="A138" i="31" s="1"/>
  <c r="A139" i="31" s="1"/>
  <c r="A140" i="31" s="1"/>
  <c r="A141" i="31" s="1"/>
  <c r="A142" i="31" s="1"/>
  <c r="A143" i="31" s="1"/>
  <c r="A144" i="31" s="1"/>
  <c r="A145" i="31" s="1"/>
  <c r="A146" i="31" s="1"/>
  <c r="A147" i="31" s="1"/>
  <c r="A148" i="31" s="1"/>
  <c r="A149" i="31" s="1"/>
  <c r="A150" i="31" s="1"/>
  <c r="A151" i="31" s="1"/>
  <c r="A152" i="31" s="1"/>
  <c r="A153" i="31" s="1"/>
  <c r="A154" i="31" s="1"/>
  <c r="A155" i="31" s="1"/>
  <c r="A156" i="31" s="1"/>
  <c r="A157" i="31" s="1"/>
  <c r="A158" i="31" s="1"/>
  <c r="A159" i="31" s="1"/>
  <c r="A160" i="31" s="1"/>
  <c r="A161" i="31" s="1"/>
  <c r="A162" i="31" s="1"/>
  <c r="A163" i="31" s="1"/>
  <c r="A164" i="31" s="1"/>
  <c r="A165" i="31" s="1"/>
  <c r="A166" i="31" s="1"/>
  <c r="A167" i="31" s="1"/>
  <c r="A168" i="31" s="1"/>
  <c r="A169" i="31" s="1"/>
  <c r="A170" i="31" s="1"/>
  <c r="A171" i="31" s="1"/>
  <c r="A172" i="31" s="1"/>
  <c r="A173" i="31" s="1"/>
  <c r="A174" i="31" s="1"/>
  <c r="A175" i="31" s="1"/>
  <c r="A176" i="31" s="1"/>
  <c r="A177" i="31" s="1"/>
  <c r="A178" i="31" s="1"/>
  <c r="A179" i="31" s="1"/>
  <c r="A180" i="31" s="1"/>
  <c r="A181" i="31" s="1"/>
  <c r="A182" i="31" s="1"/>
  <c r="A183" i="31" s="1"/>
  <c r="A184" i="31" s="1"/>
  <c r="A185" i="31" s="1"/>
  <c r="A186" i="31" s="1"/>
  <c r="A187" i="31" s="1"/>
  <c r="A188" i="31" s="1"/>
  <c r="A189" i="31" s="1"/>
  <c r="A190" i="31" s="1"/>
  <c r="A191" i="31" s="1"/>
  <c r="A192" i="31" s="1"/>
  <c r="A193" i="31" s="1"/>
  <c r="A194" i="31" s="1"/>
  <c r="A195" i="31" s="1"/>
  <c r="A196" i="31" s="1"/>
  <c r="A197" i="31" s="1"/>
  <c r="A198" i="31" s="1"/>
  <c r="A199" i="31" s="1"/>
  <c r="A200" i="31" s="1"/>
  <c r="A201" i="31" s="1"/>
  <c r="A202" i="31" s="1"/>
  <c r="A203" i="31" s="1"/>
  <c r="A4" i="27"/>
  <c r="A5" i="27" s="1"/>
  <c r="A6" i="27" s="1"/>
  <c r="A7" i="27" s="1"/>
  <c r="A8" i="27" s="1"/>
  <c r="A9" i="27" s="1"/>
  <c r="A10" i="27" s="1"/>
  <c r="A11" i="27" s="1"/>
  <c r="A12" i="27" s="1"/>
  <c r="A13" i="27" s="1"/>
  <c r="A14" i="27" s="1"/>
  <c r="A15" i="27" s="1"/>
  <c r="A16" i="27" s="1"/>
  <c r="A17" i="27" s="1"/>
  <c r="A18" i="27" s="1"/>
  <c r="A19" i="27" s="1"/>
  <c r="A20" i="27" s="1"/>
  <c r="A21" i="27" s="1"/>
  <c r="A22" i="27" s="1"/>
  <c r="A23" i="27" s="1"/>
  <c r="A24" i="27" s="1"/>
  <c r="A25" i="27" s="1"/>
  <c r="A26" i="27" s="1"/>
  <c r="A27" i="27" s="1"/>
  <c r="A28" i="27" s="1"/>
  <c r="A29" i="27" s="1"/>
  <c r="A30" i="27" s="1"/>
  <c r="A31" i="27" s="1"/>
  <c r="A32" i="27" s="1"/>
  <c r="A33" i="27" s="1"/>
  <c r="A34" i="27" s="1"/>
  <c r="A35" i="27" s="1"/>
  <c r="A36" i="27" s="1"/>
  <c r="A37" i="27" s="1"/>
  <c r="A38" i="27" s="1"/>
  <c r="A39" i="27" s="1"/>
  <c r="A40" i="27" s="1"/>
  <c r="A41" i="27" s="1"/>
  <c r="A42" i="27" s="1"/>
  <c r="A43" i="27" s="1"/>
  <c r="A44" i="27" s="1"/>
  <c r="A45" i="27" s="1"/>
  <c r="A46" i="27" s="1"/>
  <c r="A47" i="27" s="1"/>
  <c r="A48" i="27" s="1"/>
  <c r="A49" i="27" s="1"/>
  <c r="A50" i="27" s="1"/>
  <c r="A51" i="27" s="1"/>
  <c r="A52" i="27" s="1"/>
  <c r="A53" i="27" s="1"/>
  <c r="A54" i="27" s="1"/>
  <c r="A55" i="27" s="1"/>
  <c r="A56" i="27" s="1"/>
  <c r="A57" i="27" s="1"/>
  <c r="A58" i="27" s="1"/>
  <c r="A59" i="27" s="1"/>
  <c r="A60" i="27" s="1"/>
  <c r="A61" i="27" s="1"/>
  <c r="A62" i="27" s="1"/>
  <c r="A63" i="27" s="1"/>
  <c r="A64" i="27" s="1"/>
  <c r="A65" i="27" s="1"/>
  <c r="A66" i="27" s="1"/>
  <c r="A67" i="27" s="1"/>
  <c r="A68" i="27" s="1"/>
  <c r="A69" i="27" s="1"/>
  <c r="A70" i="27" s="1"/>
  <c r="A71" i="27" s="1"/>
  <c r="A72" i="27" s="1"/>
  <c r="A73" i="27" s="1"/>
  <c r="A74" i="27" s="1"/>
  <c r="A75" i="27" s="1"/>
  <c r="A76" i="27" s="1"/>
  <c r="A77" i="27" s="1"/>
  <c r="A78" i="27" s="1"/>
  <c r="A79" i="27" s="1"/>
  <c r="A80" i="27" s="1"/>
  <c r="A81" i="27" s="1"/>
  <c r="A82" i="27" s="1"/>
  <c r="A83" i="27" s="1"/>
  <c r="A84" i="27" s="1"/>
  <c r="A85" i="27" s="1"/>
  <c r="A86" i="27" s="1"/>
  <c r="A87" i="27" s="1"/>
  <c r="A88" i="27" s="1"/>
  <c r="A89" i="27" s="1"/>
  <c r="A90" i="27" s="1"/>
  <c r="A91" i="27" s="1"/>
  <c r="A92" i="27" s="1"/>
  <c r="A93" i="27" s="1"/>
  <c r="A94" i="27" s="1"/>
  <c r="A95" i="27" s="1"/>
  <c r="A96" i="27" s="1"/>
  <c r="A97" i="27" s="1"/>
  <c r="A98" i="27" s="1"/>
  <c r="A99" i="27" s="1"/>
  <c r="A100" i="27" s="1"/>
  <c r="A101" i="27" s="1"/>
  <c r="A102" i="27" s="1"/>
  <c r="A103" i="27" s="1"/>
  <c r="A104" i="27" s="1"/>
  <c r="A105" i="27" s="1"/>
  <c r="A106" i="27" s="1"/>
  <c r="A107" i="27" s="1"/>
  <c r="A108" i="27" s="1"/>
  <c r="A109" i="27" s="1"/>
  <c r="A110" i="27" s="1"/>
  <c r="A111" i="27" s="1"/>
  <c r="A112" i="27" s="1"/>
  <c r="A113" i="27" s="1"/>
  <c r="A114" i="27" s="1"/>
  <c r="A115" i="27" s="1"/>
  <c r="A116" i="27" s="1"/>
  <c r="A117" i="27" s="1"/>
  <c r="A118" i="27" s="1"/>
  <c r="A119" i="27" s="1"/>
  <c r="A120" i="27" s="1"/>
  <c r="A121" i="27" s="1"/>
  <c r="A122" i="27" s="1"/>
  <c r="A123" i="27" s="1"/>
  <c r="A124" i="27" s="1"/>
  <c r="A125" i="27" s="1"/>
  <c r="A126" i="27" s="1"/>
  <c r="A127" i="27" s="1"/>
  <c r="A128" i="27" s="1"/>
  <c r="A129" i="27" s="1"/>
  <c r="A130" i="27" s="1"/>
  <c r="A131" i="27" s="1"/>
  <c r="A132" i="27" s="1"/>
  <c r="A133" i="27" s="1"/>
  <c r="A134" i="27" s="1"/>
  <c r="A135" i="27" s="1"/>
  <c r="A136" i="27" s="1"/>
  <c r="A137" i="27" s="1"/>
  <c r="A138" i="27" s="1"/>
  <c r="A139" i="27" s="1"/>
  <c r="A140" i="27" s="1"/>
  <c r="A141" i="27" s="1"/>
  <c r="A142" i="27" s="1"/>
  <c r="A143" i="27" s="1"/>
  <c r="A144" i="27" s="1"/>
  <c r="A145" i="27" s="1"/>
  <c r="A146" i="27" s="1"/>
  <c r="A147" i="27" s="1"/>
  <c r="A148" i="27" s="1"/>
  <c r="A149" i="27" s="1"/>
  <c r="A150" i="27" s="1"/>
  <c r="A151" i="27" s="1"/>
  <c r="A152" i="27" s="1"/>
  <c r="A153" i="27" s="1"/>
  <c r="A154" i="27" s="1"/>
  <c r="A155" i="27" s="1"/>
  <c r="A156" i="27" s="1"/>
  <c r="A157" i="27" s="1"/>
  <c r="A158" i="27" s="1"/>
  <c r="A159" i="27" s="1"/>
  <c r="A160" i="27" s="1"/>
  <c r="A161" i="27" s="1"/>
  <c r="A162" i="27" s="1"/>
  <c r="A163" i="27" s="1"/>
  <c r="A164" i="27" s="1"/>
  <c r="A165" i="27" s="1"/>
  <c r="A166" i="27" s="1"/>
  <c r="A167" i="27" s="1"/>
  <c r="A168" i="27" s="1"/>
  <c r="A169" i="27" s="1"/>
  <c r="A170" i="27" s="1"/>
  <c r="A171" i="27" s="1"/>
  <c r="A172" i="27" s="1"/>
  <c r="A173" i="27" s="1"/>
  <c r="A174" i="27" s="1"/>
  <c r="A175" i="27" s="1"/>
  <c r="A176" i="27" s="1"/>
  <c r="A177" i="27" s="1"/>
  <c r="A178" i="27" s="1"/>
  <c r="A179" i="27" s="1"/>
  <c r="A180" i="27" s="1"/>
  <c r="A181" i="27" s="1"/>
  <c r="A182" i="27" s="1"/>
  <c r="A183" i="27" s="1"/>
  <c r="A184" i="27" s="1"/>
  <c r="A185" i="27" s="1"/>
  <c r="A186" i="27" s="1"/>
  <c r="A187" i="27" s="1"/>
  <c r="A188" i="27" s="1"/>
  <c r="A189" i="27" s="1"/>
  <c r="A190" i="27" s="1"/>
  <c r="A191" i="27" s="1"/>
  <c r="A192" i="27" s="1"/>
  <c r="A193" i="27" s="1"/>
  <c r="A194" i="27" s="1"/>
  <c r="A195" i="27" s="1"/>
  <c r="A196" i="27" s="1"/>
  <c r="A197" i="27" s="1"/>
  <c r="A198" i="27" s="1"/>
  <c r="A199" i="27" s="1"/>
  <c r="A200" i="27" s="1"/>
  <c r="A201" i="27" s="1"/>
  <c r="A202" i="27" s="1"/>
  <c r="A203" i="27" s="1"/>
  <c r="A4" i="34"/>
  <c r="A5" i="34" s="1"/>
  <c r="A6" i="34"/>
  <c r="A7" i="34" s="1"/>
  <c r="A8" i="34" s="1"/>
  <c r="A9" i="34" s="1"/>
  <c r="A10" i="34" s="1"/>
  <c r="A11" i="34" s="1"/>
  <c r="A12" i="34" s="1"/>
  <c r="A13" i="34" s="1"/>
  <c r="A14" i="34" s="1"/>
  <c r="A15" i="34" s="1"/>
  <c r="A16" i="34" s="1"/>
  <c r="A17" i="34" s="1"/>
  <c r="A18" i="34" s="1"/>
  <c r="A19" i="34" s="1"/>
  <c r="A20" i="34" s="1"/>
  <c r="A21" i="34" s="1"/>
  <c r="A22" i="34" s="1"/>
  <c r="A23" i="34" s="1"/>
  <c r="A24" i="34" s="1"/>
  <c r="A25" i="34" s="1"/>
  <c r="A26" i="34" s="1"/>
  <c r="A27" i="34" s="1"/>
  <c r="A28" i="34" s="1"/>
  <c r="A29" i="34" s="1"/>
  <c r="A30" i="34" s="1"/>
  <c r="A31" i="34" s="1"/>
  <c r="A32" i="34" s="1"/>
  <c r="A33" i="34" s="1"/>
  <c r="A34" i="34" s="1"/>
  <c r="A35" i="34" s="1"/>
  <c r="A36" i="34" s="1"/>
  <c r="A37" i="34" s="1"/>
  <c r="A38" i="34" s="1"/>
  <c r="A39" i="34" s="1"/>
  <c r="A40" i="34" s="1"/>
  <c r="A41" i="34" s="1"/>
  <c r="A42" i="34" s="1"/>
  <c r="A43" i="34" s="1"/>
  <c r="A44" i="34" s="1"/>
  <c r="A45" i="34" s="1"/>
  <c r="A46" i="34" s="1"/>
  <c r="A47" i="34" s="1"/>
  <c r="A48" i="34" s="1"/>
  <c r="A49" i="34" s="1"/>
  <c r="A50" i="34" s="1"/>
  <c r="A51" i="34" s="1"/>
  <c r="A52" i="34" s="1"/>
  <c r="A53" i="34" s="1"/>
  <c r="A54" i="34" s="1"/>
  <c r="A55" i="34" s="1"/>
  <c r="A56" i="34" s="1"/>
  <c r="A57" i="34" s="1"/>
  <c r="A58" i="34" s="1"/>
  <c r="A59" i="34" s="1"/>
  <c r="A60" i="34" s="1"/>
  <c r="A61" i="34" s="1"/>
  <c r="A62" i="34" s="1"/>
  <c r="A63" i="34" s="1"/>
  <c r="A64" i="34" s="1"/>
  <c r="A65" i="34" s="1"/>
  <c r="A66" i="34" s="1"/>
  <c r="A67" i="34" s="1"/>
  <c r="A68" i="34" s="1"/>
  <c r="A69" i="34" s="1"/>
  <c r="A70" i="34" s="1"/>
  <c r="A71" i="34" s="1"/>
  <c r="A72" i="34" s="1"/>
  <c r="A73" i="34" s="1"/>
  <c r="A74" i="34" s="1"/>
  <c r="A75" i="34" s="1"/>
  <c r="A76" i="34" s="1"/>
  <c r="A77" i="34" s="1"/>
  <c r="A78" i="34" s="1"/>
  <c r="A79" i="34" s="1"/>
  <c r="A80" i="34" s="1"/>
  <c r="A81" i="34" s="1"/>
  <c r="A82" i="34" s="1"/>
  <c r="A83" i="34" s="1"/>
  <c r="A84" i="34" s="1"/>
  <c r="A85" i="34" s="1"/>
  <c r="A86" i="34" s="1"/>
  <c r="A87" i="34" s="1"/>
  <c r="A88" i="34" s="1"/>
  <c r="A89" i="34" s="1"/>
  <c r="A90" i="34" s="1"/>
  <c r="A91" i="34" s="1"/>
  <c r="A92" i="34" s="1"/>
  <c r="A93" i="34" s="1"/>
  <c r="A94" i="34" s="1"/>
  <c r="A95" i="34" s="1"/>
  <c r="A96" i="34" s="1"/>
  <c r="A97" i="34" s="1"/>
  <c r="A98" i="34" s="1"/>
  <c r="A99" i="34" s="1"/>
  <c r="A100" i="34" s="1"/>
  <c r="A101" i="34" s="1"/>
  <c r="A102" i="34" s="1"/>
  <c r="A103" i="34" s="1"/>
  <c r="A104" i="34" s="1"/>
  <c r="A105" i="34" s="1"/>
  <c r="A106" i="34" s="1"/>
  <c r="A107" i="34" s="1"/>
  <c r="A108" i="34" s="1"/>
  <c r="A109" i="34" s="1"/>
  <c r="A110" i="34" s="1"/>
  <c r="A111" i="34" s="1"/>
  <c r="A112" i="34" s="1"/>
  <c r="A113" i="34" s="1"/>
  <c r="A114" i="34" s="1"/>
  <c r="A115" i="34" s="1"/>
  <c r="A116" i="34" s="1"/>
  <c r="A117" i="34" s="1"/>
  <c r="A118" i="34" s="1"/>
  <c r="A119" i="34" s="1"/>
  <c r="A120" i="34" s="1"/>
  <c r="A121" i="34" s="1"/>
  <c r="A122" i="34" s="1"/>
  <c r="A123" i="34" s="1"/>
  <c r="A124" i="34" s="1"/>
  <c r="A125" i="34" s="1"/>
  <c r="A126" i="34" s="1"/>
  <c r="A127" i="34" s="1"/>
  <c r="A128" i="34" s="1"/>
  <c r="A129" i="34" s="1"/>
  <c r="A130" i="34" s="1"/>
  <c r="A131" i="34" s="1"/>
  <c r="A132" i="34" s="1"/>
  <c r="A133" i="34" s="1"/>
  <c r="A134" i="34" s="1"/>
  <c r="A135" i="34" s="1"/>
  <c r="A136" i="34" s="1"/>
  <c r="A137" i="34" s="1"/>
  <c r="A138" i="34" s="1"/>
  <c r="A139" i="34" s="1"/>
  <c r="A140" i="34" s="1"/>
  <c r="A141" i="34" s="1"/>
  <c r="A142" i="34" s="1"/>
  <c r="A143" i="34" s="1"/>
  <c r="A144" i="34" s="1"/>
  <c r="A145" i="34" s="1"/>
  <c r="A146" i="34" s="1"/>
  <c r="A147" i="34" s="1"/>
  <c r="A148" i="34" s="1"/>
  <c r="A149" i="34" s="1"/>
  <c r="A150" i="34" s="1"/>
  <c r="A151" i="34" s="1"/>
  <c r="A152" i="34" s="1"/>
  <c r="A153" i="34" s="1"/>
  <c r="A154" i="34" s="1"/>
  <c r="A155" i="34" s="1"/>
  <c r="A156" i="34" s="1"/>
  <c r="A157" i="34" s="1"/>
  <c r="A158" i="34" s="1"/>
  <c r="A159" i="34" s="1"/>
  <c r="A160" i="34" s="1"/>
  <c r="A161" i="34" s="1"/>
  <c r="A162" i="34" s="1"/>
  <c r="A163" i="34" s="1"/>
  <c r="A164" i="34" s="1"/>
  <c r="A165" i="34" s="1"/>
  <c r="A166" i="34" s="1"/>
  <c r="A167" i="34" s="1"/>
  <c r="A168" i="34" s="1"/>
  <c r="A169" i="34" s="1"/>
  <c r="A170" i="34" s="1"/>
  <c r="A171" i="34" s="1"/>
  <c r="A172" i="34" s="1"/>
  <c r="A173" i="34" s="1"/>
  <c r="A174" i="34" s="1"/>
  <c r="A175" i="34" s="1"/>
  <c r="A176" i="34" s="1"/>
  <c r="A177" i="34" s="1"/>
  <c r="A178" i="34" s="1"/>
  <c r="A179" i="34" s="1"/>
  <c r="A180" i="34" s="1"/>
  <c r="A181" i="34" s="1"/>
  <c r="A182" i="34" s="1"/>
  <c r="A183" i="34" s="1"/>
  <c r="A184" i="34" s="1"/>
  <c r="A185" i="34" s="1"/>
  <c r="A186" i="34" s="1"/>
  <c r="A187" i="34" s="1"/>
  <c r="A188" i="34" s="1"/>
  <c r="A189" i="34" s="1"/>
  <c r="A190" i="34" s="1"/>
  <c r="A191" i="34" s="1"/>
  <c r="A192" i="34" s="1"/>
  <c r="A193" i="34" s="1"/>
  <c r="A194" i="34" s="1"/>
  <c r="A195" i="34" s="1"/>
  <c r="A196" i="34" s="1"/>
  <c r="A197" i="34" s="1"/>
  <c r="A198" i="34" s="1"/>
  <c r="A199" i="34" s="1"/>
  <c r="A200" i="34" s="1"/>
  <c r="A201" i="34" s="1"/>
  <c r="A202" i="34" s="1"/>
  <c r="A203" i="34" s="1"/>
  <c r="A4" i="33"/>
  <c r="A5" i="33" s="1"/>
  <c r="A6" i="33" s="1"/>
  <c r="A7" i="33" s="1"/>
  <c r="A8" i="33" s="1"/>
  <c r="A9" i="33" s="1"/>
  <c r="A10" i="33" s="1"/>
  <c r="A11" i="33" s="1"/>
  <c r="A12" i="33" s="1"/>
  <c r="A13" i="33" s="1"/>
  <c r="A14" i="33" s="1"/>
  <c r="A15" i="33" s="1"/>
  <c r="A16" i="33" s="1"/>
  <c r="A17" i="33" s="1"/>
  <c r="A18" i="33" s="1"/>
  <c r="A19" i="33" s="1"/>
  <c r="A20" i="33" s="1"/>
  <c r="A21" i="33" s="1"/>
  <c r="A22" i="33" s="1"/>
  <c r="A23" i="33" s="1"/>
  <c r="A24" i="33" s="1"/>
  <c r="A25" i="33" s="1"/>
  <c r="A26" i="33" s="1"/>
  <c r="A27" i="33" s="1"/>
  <c r="A28" i="33" s="1"/>
  <c r="A29" i="33" s="1"/>
  <c r="A30" i="33" s="1"/>
  <c r="A31" i="33" s="1"/>
  <c r="A32" i="33" s="1"/>
  <c r="A33" i="33" s="1"/>
  <c r="A34" i="33" s="1"/>
  <c r="A35" i="33" s="1"/>
  <c r="A36" i="33" s="1"/>
  <c r="A37" i="33" s="1"/>
  <c r="A38" i="33" s="1"/>
  <c r="A39" i="33" s="1"/>
  <c r="A40" i="33" s="1"/>
  <c r="A41" i="33" s="1"/>
  <c r="A42" i="33" s="1"/>
  <c r="A43" i="33" s="1"/>
  <c r="A44" i="33" s="1"/>
  <c r="A45" i="33" s="1"/>
  <c r="A46" i="33" s="1"/>
  <c r="A47" i="33" s="1"/>
  <c r="A48" i="33" s="1"/>
  <c r="A49" i="33" s="1"/>
  <c r="A50" i="33" s="1"/>
  <c r="A51" i="33" s="1"/>
  <c r="A52" i="33" s="1"/>
  <c r="A53" i="33" s="1"/>
  <c r="A54" i="33" s="1"/>
  <c r="A55" i="33" s="1"/>
  <c r="A56" i="33" s="1"/>
  <c r="A57" i="33" s="1"/>
  <c r="A58" i="33" s="1"/>
  <c r="A59" i="33" s="1"/>
  <c r="A60" i="33" s="1"/>
  <c r="A61" i="33" s="1"/>
  <c r="A62" i="33" s="1"/>
  <c r="A63" i="33" s="1"/>
  <c r="A64" i="33" s="1"/>
  <c r="A65" i="33" s="1"/>
  <c r="A66" i="33" s="1"/>
  <c r="A67" i="33" s="1"/>
  <c r="A68" i="33" s="1"/>
  <c r="A69" i="33" s="1"/>
  <c r="A70" i="33" s="1"/>
  <c r="A71" i="33" s="1"/>
  <c r="A72" i="33" s="1"/>
  <c r="A73" i="33" s="1"/>
  <c r="A74" i="33" s="1"/>
  <c r="A75" i="33" s="1"/>
  <c r="A76" i="33" s="1"/>
  <c r="A77" i="33" s="1"/>
  <c r="A78" i="33" s="1"/>
  <c r="A79" i="33" s="1"/>
  <c r="A80" i="33" s="1"/>
  <c r="A81" i="33" s="1"/>
  <c r="A82" i="33" s="1"/>
  <c r="A83" i="33" s="1"/>
  <c r="A84" i="33" s="1"/>
  <c r="A85" i="33" s="1"/>
  <c r="A86" i="33" s="1"/>
  <c r="A87" i="33" s="1"/>
  <c r="A88" i="33" s="1"/>
  <c r="A89" i="33" s="1"/>
  <c r="A90" i="33" s="1"/>
  <c r="A91" i="33" s="1"/>
  <c r="A92" i="33" s="1"/>
  <c r="A93" i="33" s="1"/>
  <c r="A94" i="33" s="1"/>
  <c r="A95" i="33" s="1"/>
  <c r="A96" i="33" s="1"/>
  <c r="A97" i="33" s="1"/>
  <c r="A98" i="33" s="1"/>
  <c r="A99" i="33" s="1"/>
  <c r="A100" i="33" s="1"/>
  <c r="A101" i="33" s="1"/>
  <c r="A102" i="33" s="1"/>
  <c r="A103" i="33" s="1"/>
  <c r="A104" i="33" s="1"/>
  <c r="A105" i="33" s="1"/>
  <c r="A106" i="33" s="1"/>
  <c r="A107" i="33" s="1"/>
  <c r="A108" i="33" s="1"/>
  <c r="A109" i="33" s="1"/>
  <c r="A110" i="33" s="1"/>
  <c r="A111" i="33" s="1"/>
  <c r="A112" i="33" s="1"/>
  <c r="A113" i="33" s="1"/>
  <c r="A114" i="33" s="1"/>
  <c r="A115" i="33" s="1"/>
  <c r="A116" i="33" s="1"/>
  <c r="A117" i="33" s="1"/>
  <c r="A118" i="33" s="1"/>
  <c r="A119" i="33" s="1"/>
  <c r="A120" i="33" s="1"/>
  <c r="A121" i="33" s="1"/>
  <c r="A122" i="33" s="1"/>
  <c r="A123" i="33" s="1"/>
  <c r="A124" i="33" s="1"/>
  <c r="A125" i="33" s="1"/>
  <c r="A126" i="33" s="1"/>
  <c r="A127" i="33" s="1"/>
  <c r="A128" i="33" s="1"/>
  <c r="A129" i="33" s="1"/>
  <c r="A130" i="33" s="1"/>
  <c r="A131" i="33" s="1"/>
  <c r="A132" i="33" s="1"/>
  <c r="A133" i="33" s="1"/>
  <c r="A134" i="33" s="1"/>
  <c r="A135" i="33" s="1"/>
  <c r="A136" i="33" s="1"/>
  <c r="A137" i="33" s="1"/>
  <c r="A138" i="33" s="1"/>
  <c r="A139" i="33" s="1"/>
  <c r="A140" i="33" s="1"/>
  <c r="A141" i="33" s="1"/>
  <c r="A142" i="33" s="1"/>
  <c r="A143" i="33" s="1"/>
  <c r="A144" i="33" s="1"/>
  <c r="A145" i="33" s="1"/>
  <c r="A146" i="33" s="1"/>
  <c r="A147" i="33" s="1"/>
  <c r="A148" i="33" s="1"/>
  <c r="A149" i="33" s="1"/>
  <c r="A150" i="33" s="1"/>
  <c r="A151" i="33" s="1"/>
  <c r="A152" i="33" s="1"/>
  <c r="A153" i="33" s="1"/>
  <c r="A154" i="33" s="1"/>
  <c r="A155" i="33" s="1"/>
  <c r="A156" i="33" s="1"/>
  <c r="A157" i="33" s="1"/>
  <c r="A158" i="33" s="1"/>
  <c r="A159" i="33" s="1"/>
  <c r="A160" i="33" s="1"/>
  <c r="A161" i="33" s="1"/>
  <c r="A162" i="33" s="1"/>
  <c r="A163" i="33" s="1"/>
  <c r="A164" i="33" s="1"/>
  <c r="A165" i="33" s="1"/>
  <c r="A166" i="33" s="1"/>
  <c r="A167" i="33" s="1"/>
  <c r="A168" i="33" s="1"/>
  <c r="A169" i="33" s="1"/>
  <c r="A170" i="33" s="1"/>
  <c r="A171" i="33" s="1"/>
  <c r="A172" i="33" s="1"/>
  <c r="A173" i="33" s="1"/>
  <c r="A174" i="33" s="1"/>
  <c r="A175" i="33" s="1"/>
  <c r="A176" i="33" s="1"/>
  <c r="A177" i="33" s="1"/>
  <c r="A178" i="33" s="1"/>
  <c r="A179" i="33" s="1"/>
  <c r="A180" i="33" s="1"/>
  <c r="A181" i="33" s="1"/>
  <c r="A182" i="33" s="1"/>
  <c r="A183" i="33" s="1"/>
  <c r="A184" i="33" s="1"/>
  <c r="A185" i="33" s="1"/>
  <c r="A186" i="33" s="1"/>
  <c r="A187" i="33" s="1"/>
  <c r="A188" i="33" s="1"/>
  <c r="A189" i="33" s="1"/>
  <c r="A190" i="33" s="1"/>
  <c r="A191" i="33" s="1"/>
  <c r="A192" i="33" s="1"/>
  <c r="A193" i="33" s="1"/>
  <c r="A194" i="33" s="1"/>
  <c r="A195" i="33" s="1"/>
  <c r="A196" i="33" s="1"/>
  <c r="A197" i="33" s="1"/>
  <c r="A198" i="33" s="1"/>
  <c r="A199" i="33" s="1"/>
  <c r="A200" i="33" s="1"/>
  <c r="A201" i="33" s="1"/>
  <c r="A202" i="33" s="1"/>
  <c r="A203" i="33" s="1"/>
  <c r="A4" i="28"/>
  <c r="A5" i="28" s="1"/>
  <c r="A6" i="28" s="1"/>
  <c r="A7" i="28" s="1"/>
  <c r="A8" i="28" s="1"/>
  <c r="A9" i="28" s="1"/>
  <c r="A10" i="28" s="1"/>
  <c r="A11" i="28" s="1"/>
  <c r="A12" i="28" s="1"/>
  <c r="A13" i="28" s="1"/>
  <c r="A14" i="28" s="1"/>
  <c r="A15" i="28" s="1"/>
  <c r="A16" i="28" s="1"/>
  <c r="A17" i="28" s="1"/>
  <c r="A18" i="28" s="1"/>
  <c r="A19" i="28" s="1"/>
  <c r="A20" i="28" s="1"/>
  <c r="A21" i="28" s="1"/>
  <c r="A22" i="28" s="1"/>
  <c r="A23" i="28" s="1"/>
  <c r="A24" i="28" s="1"/>
  <c r="A25" i="28" s="1"/>
  <c r="A26" i="28" s="1"/>
  <c r="A27" i="28" s="1"/>
  <c r="A28" i="28" s="1"/>
  <c r="A29" i="28" s="1"/>
  <c r="A30" i="28" s="1"/>
  <c r="A31" i="28" s="1"/>
  <c r="A32" i="28" s="1"/>
  <c r="A33" i="28" s="1"/>
  <c r="A34" i="28" s="1"/>
  <c r="A35" i="28" s="1"/>
  <c r="A36" i="28" s="1"/>
  <c r="A37" i="28" s="1"/>
  <c r="A38" i="28" s="1"/>
  <c r="A39" i="28" s="1"/>
  <c r="A40" i="28" s="1"/>
  <c r="A41" i="28" s="1"/>
  <c r="A42" i="28" s="1"/>
  <c r="A43" i="28" s="1"/>
  <c r="A44" i="28" s="1"/>
  <c r="A45" i="28" s="1"/>
  <c r="A46" i="28" s="1"/>
  <c r="A47" i="28" s="1"/>
  <c r="A48" i="28" s="1"/>
  <c r="A49" i="28" s="1"/>
  <c r="A50" i="28" s="1"/>
  <c r="A51" i="28" s="1"/>
  <c r="A52" i="28" s="1"/>
  <c r="A53" i="28" s="1"/>
  <c r="A54" i="28" s="1"/>
  <c r="A55" i="28" s="1"/>
  <c r="A56" i="28" s="1"/>
  <c r="A57" i="28" s="1"/>
  <c r="A58" i="28" s="1"/>
  <c r="A59" i="28" s="1"/>
  <c r="A60" i="28" s="1"/>
  <c r="A61" i="28" s="1"/>
  <c r="A62" i="28" s="1"/>
  <c r="A63" i="28" s="1"/>
  <c r="A64" i="28" s="1"/>
  <c r="A65" i="28" s="1"/>
  <c r="A66" i="28" s="1"/>
  <c r="A67" i="28" s="1"/>
  <c r="A68" i="28" s="1"/>
  <c r="A69" i="28" s="1"/>
  <c r="A70" i="28" s="1"/>
  <c r="A71" i="28" s="1"/>
  <c r="A72" i="28" s="1"/>
  <c r="A73" i="28" s="1"/>
  <c r="A74" i="28" s="1"/>
  <c r="A75" i="28" s="1"/>
  <c r="A76" i="28" s="1"/>
  <c r="A77" i="28" s="1"/>
  <c r="A78" i="28" s="1"/>
  <c r="A79" i="28" s="1"/>
  <c r="A80" i="28" s="1"/>
  <c r="A81" i="28" s="1"/>
  <c r="A82" i="28" s="1"/>
  <c r="A83" i="28" s="1"/>
  <c r="A84" i="28" s="1"/>
  <c r="A85" i="28" s="1"/>
  <c r="A86" i="28" s="1"/>
  <c r="A87" i="28" s="1"/>
  <c r="A88" i="28" s="1"/>
  <c r="A89" i="28" s="1"/>
  <c r="A90" i="28" s="1"/>
  <c r="A91" i="28" s="1"/>
  <c r="A92" i="28" s="1"/>
  <c r="A93" i="28" s="1"/>
  <c r="A94" i="28" s="1"/>
  <c r="A95" i="28" s="1"/>
  <c r="A96" i="28" s="1"/>
  <c r="A97" i="28" s="1"/>
  <c r="A98" i="28" s="1"/>
  <c r="A99" i="28" s="1"/>
  <c r="A100" i="28" s="1"/>
  <c r="A101" i="28" s="1"/>
  <c r="A102" i="28" s="1"/>
  <c r="A103" i="28" s="1"/>
  <c r="A104" i="28" s="1"/>
  <c r="A105" i="28" s="1"/>
  <c r="A106" i="28" s="1"/>
  <c r="A107" i="28" s="1"/>
  <c r="A108" i="28" s="1"/>
  <c r="A109" i="28" s="1"/>
  <c r="A110" i="28" s="1"/>
  <c r="A111" i="28" s="1"/>
  <c r="A112" i="28" s="1"/>
  <c r="A113" i="28" s="1"/>
  <c r="A114" i="28" s="1"/>
  <c r="A115" i="28" s="1"/>
  <c r="A116" i="28" s="1"/>
  <c r="A117" i="28" s="1"/>
  <c r="A118" i="28" s="1"/>
  <c r="A119" i="28" s="1"/>
  <c r="A120" i="28" s="1"/>
  <c r="A121" i="28" s="1"/>
  <c r="A122" i="28" s="1"/>
  <c r="A123" i="28" s="1"/>
  <c r="A124" i="28" s="1"/>
  <c r="A125" i="28" s="1"/>
  <c r="A126" i="28" s="1"/>
  <c r="A127" i="28" s="1"/>
  <c r="A128" i="28" s="1"/>
  <c r="A129" i="28" s="1"/>
  <c r="A130" i="28" s="1"/>
  <c r="A131" i="28" s="1"/>
  <c r="A132" i="28" s="1"/>
  <c r="A133" i="28" s="1"/>
  <c r="A134" i="28" s="1"/>
  <c r="A135" i="28" s="1"/>
  <c r="A136" i="28" s="1"/>
  <c r="A137" i="28" s="1"/>
  <c r="A138" i="28" s="1"/>
  <c r="A139" i="28" s="1"/>
  <c r="A140" i="28" s="1"/>
  <c r="A141" i="28" s="1"/>
  <c r="A142" i="28" s="1"/>
  <c r="A143" i="28" s="1"/>
  <c r="A144" i="28" s="1"/>
  <c r="A145" i="28" s="1"/>
  <c r="A146" i="28" s="1"/>
  <c r="A147" i="28" s="1"/>
  <c r="A148" i="28" s="1"/>
  <c r="A149" i="28" s="1"/>
  <c r="A150" i="28" s="1"/>
  <c r="A151" i="28" s="1"/>
  <c r="A152" i="28" s="1"/>
  <c r="A153" i="28" s="1"/>
  <c r="A154" i="28" s="1"/>
  <c r="A155" i="28" s="1"/>
  <c r="A156" i="28" s="1"/>
  <c r="A157" i="28" s="1"/>
  <c r="A158" i="28" s="1"/>
  <c r="A159" i="28" s="1"/>
  <c r="A160" i="28" s="1"/>
  <c r="A161" i="28" s="1"/>
  <c r="A162" i="28" s="1"/>
  <c r="A163" i="28" s="1"/>
  <c r="A164" i="28" s="1"/>
  <c r="A165" i="28" s="1"/>
  <c r="A166" i="28" s="1"/>
  <c r="A167" i="28" s="1"/>
  <c r="A168" i="28" s="1"/>
  <c r="A169" i="28" s="1"/>
  <c r="A170" i="28" s="1"/>
  <c r="A171" i="28" s="1"/>
  <c r="A172" i="28" s="1"/>
  <c r="A173" i="28" s="1"/>
  <c r="A174" i="28" s="1"/>
  <c r="A175" i="28" s="1"/>
  <c r="A176" i="28" s="1"/>
  <c r="A177" i="28" s="1"/>
  <c r="A178" i="28" s="1"/>
  <c r="A179" i="28" s="1"/>
  <c r="A180" i="28" s="1"/>
  <c r="A181" i="28" s="1"/>
  <c r="A182" i="28" s="1"/>
  <c r="A183" i="28" s="1"/>
  <c r="A184" i="28" s="1"/>
  <c r="A185" i="28" s="1"/>
  <c r="A186" i="28" s="1"/>
  <c r="A187" i="28" s="1"/>
  <c r="A188" i="28" s="1"/>
  <c r="A189" i="28" s="1"/>
  <c r="A190" i="28" s="1"/>
  <c r="A191" i="28" s="1"/>
  <c r="A192" i="28" s="1"/>
  <c r="A193" i="28" s="1"/>
  <c r="A194" i="28" s="1"/>
  <c r="A195" i="28" s="1"/>
  <c r="A196" i="28" s="1"/>
  <c r="A197" i="28" s="1"/>
  <c r="A198" i="28" s="1"/>
  <c r="A199" i="28" s="1"/>
  <c r="A200" i="28" s="1"/>
  <c r="A201" i="28" s="1"/>
  <c r="A202" i="28" s="1"/>
  <c r="A203" i="28" s="1"/>
  <c r="R4" i="28"/>
  <c r="R5" i="28"/>
  <c r="R6" i="28"/>
  <c r="R7" i="28"/>
  <c r="R8" i="28"/>
  <c r="R9" i="28"/>
  <c r="R10" i="28"/>
  <c r="R11" i="28"/>
  <c r="R12" i="28"/>
  <c r="R13" i="28"/>
  <c r="R14" i="28"/>
  <c r="R15" i="28"/>
  <c r="R16" i="28"/>
  <c r="R17" i="28"/>
  <c r="R18" i="28"/>
  <c r="R19" i="28"/>
  <c r="R20" i="28"/>
  <c r="R21" i="28"/>
  <c r="R22" i="28"/>
  <c r="R23" i="28"/>
  <c r="R24" i="28"/>
  <c r="R25" i="28"/>
  <c r="R26" i="28"/>
  <c r="R27" i="28"/>
  <c r="R28" i="28"/>
  <c r="R29" i="28"/>
  <c r="R30" i="28"/>
  <c r="R31" i="28"/>
  <c r="R32" i="28"/>
  <c r="R33" i="28"/>
  <c r="R34" i="28"/>
  <c r="R35" i="28"/>
  <c r="R36" i="28"/>
  <c r="R37" i="28"/>
  <c r="R38" i="28"/>
  <c r="R39" i="28"/>
  <c r="R40" i="28"/>
  <c r="R41" i="28"/>
  <c r="R42" i="28"/>
  <c r="R43" i="28"/>
  <c r="R44" i="28"/>
  <c r="R45" i="28"/>
  <c r="R46" i="28"/>
  <c r="R47" i="28"/>
  <c r="R48" i="28"/>
  <c r="R49" i="28"/>
  <c r="R50" i="28"/>
  <c r="R51" i="28"/>
  <c r="R52" i="28"/>
  <c r="R53" i="28"/>
  <c r="R54" i="28"/>
  <c r="R55" i="28"/>
  <c r="R56" i="28"/>
  <c r="R57" i="28"/>
  <c r="R58" i="28"/>
  <c r="R59" i="28"/>
  <c r="R60" i="28"/>
  <c r="R61" i="28"/>
  <c r="R62" i="28"/>
  <c r="R63" i="28"/>
  <c r="R4" i="33"/>
  <c r="R5" i="33"/>
  <c r="R6" i="33"/>
  <c r="R7" i="33"/>
  <c r="R8" i="33"/>
  <c r="R9" i="33"/>
  <c r="R10" i="33"/>
  <c r="R11" i="33"/>
  <c r="R12" i="33"/>
  <c r="R13" i="33"/>
  <c r="R14" i="33"/>
  <c r="R15" i="33"/>
  <c r="R16" i="33"/>
  <c r="R17" i="33"/>
  <c r="R18" i="33"/>
  <c r="R19" i="33"/>
  <c r="R20" i="33"/>
  <c r="R21" i="33"/>
  <c r="R22" i="33"/>
  <c r="R23" i="33"/>
  <c r="R24" i="33"/>
  <c r="R25" i="33"/>
  <c r="R26" i="33"/>
  <c r="R27" i="33"/>
  <c r="R28" i="33"/>
  <c r="R29" i="33"/>
  <c r="R30" i="33"/>
  <c r="R31" i="33"/>
  <c r="R32" i="33"/>
  <c r="R33" i="33"/>
  <c r="R34" i="33"/>
  <c r="R35" i="33"/>
  <c r="R36" i="33"/>
  <c r="R37" i="33"/>
  <c r="R38" i="33"/>
  <c r="R39" i="33"/>
  <c r="R40" i="33"/>
  <c r="R41" i="33"/>
  <c r="R42" i="33"/>
  <c r="R43" i="33"/>
  <c r="R44" i="33"/>
  <c r="R45" i="33"/>
  <c r="R46" i="33"/>
  <c r="R47" i="33"/>
  <c r="R48" i="33"/>
  <c r="R49" i="33"/>
  <c r="R50" i="33"/>
  <c r="R51" i="33"/>
  <c r="R52" i="33"/>
  <c r="R53" i="33"/>
  <c r="R54" i="33"/>
  <c r="R55" i="33"/>
  <c r="R56" i="33"/>
  <c r="R57" i="33"/>
  <c r="R58" i="33"/>
  <c r="R59" i="33"/>
  <c r="R60" i="33"/>
  <c r="R61" i="33"/>
  <c r="R62" i="33"/>
  <c r="R63" i="33"/>
  <c r="R4" i="34"/>
  <c r="R5" i="34"/>
  <c r="R6" i="34"/>
  <c r="R7" i="34"/>
  <c r="R8" i="34"/>
  <c r="R9" i="34"/>
  <c r="R10" i="34"/>
  <c r="R11" i="34"/>
  <c r="R12" i="34"/>
  <c r="R13" i="34"/>
  <c r="R14" i="34"/>
  <c r="R15" i="34"/>
  <c r="R16" i="34"/>
  <c r="R17" i="34"/>
  <c r="R18" i="34"/>
  <c r="R19" i="34"/>
  <c r="R20" i="34"/>
  <c r="R21" i="34"/>
  <c r="R22" i="34"/>
  <c r="R23" i="34"/>
  <c r="R24" i="34"/>
  <c r="R25" i="34"/>
  <c r="R26" i="34"/>
  <c r="R27" i="34"/>
  <c r="R28" i="34"/>
  <c r="R29" i="34"/>
  <c r="R30" i="34"/>
  <c r="R31" i="34"/>
  <c r="R32" i="34"/>
  <c r="R33" i="34"/>
  <c r="R34" i="34"/>
  <c r="R35" i="34"/>
  <c r="R36" i="34"/>
  <c r="R37" i="34"/>
  <c r="R38" i="34"/>
  <c r="R39" i="34"/>
  <c r="R40" i="34"/>
  <c r="R41" i="34"/>
  <c r="R42" i="34"/>
  <c r="R43" i="34"/>
  <c r="R44" i="34"/>
  <c r="R45" i="34"/>
  <c r="R46" i="34"/>
  <c r="R47" i="34"/>
  <c r="R48" i="34"/>
  <c r="R49" i="34"/>
  <c r="R50" i="34"/>
  <c r="R51" i="34"/>
  <c r="R52" i="34"/>
  <c r="R53" i="34"/>
  <c r="R54" i="34"/>
  <c r="R55" i="34"/>
  <c r="R56" i="34"/>
  <c r="R57" i="34"/>
  <c r="R58" i="34"/>
  <c r="R59" i="34"/>
  <c r="R60" i="34"/>
  <c r="R61" i="34"/>
  <c r="R62" i="34"/>
  <c r="R63" i="34"/>
  <c r="R4" i="27"/>
  <c r="R5" i="27"/>
  <c r="R6" i="27"/>
  <c r="R7" i="27"/>
  <c r="R8" i="27"/>
  <c r="R9" i="27"/>
  <c r="R10" i="27"/>
  <c r="R11" i="27"/>
  <c r="R12" i="27"/>
  <c r="R13" i="27"/>
  <c r="R14" i="27"/>
  <c r="R15" i="27"/>
  <c r="R16" i="27"/>
  <c r="R17" i="27"/>
  <c r="R18" i="27"/>
  <c r="R19" i="27"/>
  <c r="R20" i="27"/>
  <c r="R21" i="27"/>
  <c r="R22" i="27"/>
  <c r="R23" i="27"/>
  <c r="R24" i="27"/>
  <c r="R25" i="27"/>
  <c r="R26" i="27"/>
  <c r="R27" i="27"/>
  <c r="R28" i="27"/>
  <c r="R29" i="27"/>
  <c r="R30" i="27"/>
  <c r="R31" i="27"/>
  <c r="R32" i="27"/>
  <c r="R33" i="27"/>
  <c r="R34" i="27"/>
  <c r="R35" i="27"/>
  <c r="R36" i="27"/>
  <c r="R37" i="27"/>
  <c r="R38" i="27"/>
  <c r="R39" i="27"/>
  <c r="R40" i="27"/>
  <c r="R41" i="27"/>
  <c r="R42" i="27"/>
  <c r="R43" i="27"/>
  <c r="R44" i="27"/>
  <c r="R45" i="27"/>
  <c r="R46" i="27"/>
  <c r="R47" i="27"/>
  <c r="R48" i="27"/>
  <c r="R49" i="27"/>
  <c r="R50" i="27"/>
  <c r="R51" i="27"/>
  <c r="R52" i="27"/>
  <c r="R53" i="27"/>
  <c r="R54" i="27"/>
  <c r="R55" i="27"/>
  <c r="R56" i="27"/>
  <c r="R57" i="27"/>
  <c r="R58" i="27"/>
  <c r="R59" i="27"/>
  <c r="R60" i="27"/>
  <c r="R61" i="27"/>
  <c r="R62" i="27"/>
  <c r="R63" i="27"/>
  <c r="R4" i="31"/>
  <c r="R5" i="31"/>
  <c r="R6" i="31"/>
  <c r="R7" i="31"/>
  <c r="R8" i="31"/>
  <c r="R9" i="31"/>
  <c r="R10" i="31"/>
  <c r="R11" i="31"/>
  <c r="R12" i="31"/>
  <c r="R13" i="31"/>
  <c r="R14" i="31"/>
  <c r="R15" i="31"/>
  <c r="R16" i="31"/>
  <c r="R17" i="31"/>
  <c r="R18" i="31"/>
  <c r="R19" i="31"/>
  <c r="R20" i="31"/>
  <c r="R21" i="31"/>
  <c r="R22" i="31"/>
  <c r="R23" i="31"/>
  <c r="R24" i="31"/>
  <c r="R25" i="31"/>
  <c r="R26" i="31"/>
  <c r="R27" i="31"/>
  <c r="R28" i="31"/>
  <c r="R29" i="31"/>
  <c r="R30" i="31"/>
  <c r="R31" i="31"/>
  <c r="R32" i="31"/>
  <c r="R33" i="31"/>
  <c r="R34" i="31"/>
  <c r="R35" i="31"/>
  <c r="R36" i="31"/>
  <c r="R37" i="31"/>
  <c r="R38" i="31"/>
  <c r="R39" i="31"/>
  <c r="R40" i="31"/>
  <c r="R41" i="31"/>
  <c r="R42" i="31"/>
  <c r="R43" i="31"/>
  <c r="R44" i="31"/>
  <c r="R45" i="31"/>
  <c r="R46" i="31"/>
  <c r="R47" i="31"/>
  <c r="R48" i="31"/>
  <c r="R49" i="31"/>
  <c r="R50" i="31"/>
  <c r="R51" i="31"/>
  <c r="R52" i="31"/>
  <c r="R53" i="31"/>
  <c r="R54" i="31"/>
  <c r="R55" i="31"/>
  <c r="R56" i="31"/>
  <c r="R57" i="31"/>
  <c r="R58" i="31"/>
  <c r="R59" i="31"/>
  <c r="R60" i="31"/>
  <c r="R61" i="31"/>
  <c r="R62" i="31"/>
  <c r="R63" i="31"/>
  <c r="R4" i="36"/>
  <c r="R5" i="36"/>
  <c r="R6" i="36"/>
  <c r="R7" i="36"/>
  <c r="R8" i="36"/>
  <c r="R9" i="36"/>
  <c r="R10" i="36"/>
  <c r="R11" i="36"/>
  <c r="R12" i="36"/>
  <c r="R13" i="36"/>
  <c r="R14" i="36"/>
  <c r="R15" i="36"/>
  <c r="R16" i="36"/>
  <c r="R17" i="36"/>
  <c r="R18" i="36"/>
  <c r="R19" i="36"/>
  <c r="R20" i="36"/>
  <c r="R21" i="36"/>
  <c r="R22" i="36"/>
  <c r="R23" i="36"/>
  <c r="R24" i="36"/>
  <c r="R25" i="36"/>
  <c r="R26" i="36"/>
  <c r="R27" i="36"/>
  <c r="R28" i="36"/>
  <c r="R29" i="36"/>
  <c r="R30" i="36"/>
  <c r="R31" i="36"/>
  <c r="R32" i="36"/>
  <c r="R33" i="36"/>
  <c r="R34" i="36"/>
  <c r="R35" i="36"/>
  <c r="R36" i="36"/>
  <c r="R37" i="36"/>
  <c r="R38" i="36"/>
  <c r="R39" i="36"/>
  <c r="R40" i="36"/>
  <c r="R41" i="36"/>
  <c r="R42" i="36"/>
  <c r="R43" i="36"/>
  <c r="R44" i="36"/>
  <c r="R45" i="36"/>
  <c r="R46" i="36"/>
  <c r="R47" i="36"/>
  <c r="R48" i="36"/>
  <c r="R49" i="36"/>
  <c r="R50" i="36"/>
  <c r="R51" i="36"/>
  <c r="R52" i="36"/>
  <c r="R53" i="36"/>
  <c r="R54" i="36"/>
  <c r="R55" i="36"/>
  <c r="R56" i="36"/>
  <c r="R57" i="36"/>
  <c r="R58" i="36"/>
  <c r="R59" i="36"/>
  <c r="R60" i="36"/>
  <c r="R61" i="36"/>
  <c r="R62" i="36"/>
  <c r="R63" i="36"/>
  <c r="R4" i="38"/>
  <c r="R5" i="38"/>
  <c r="R6" i="38"/>
  <c r="R7" i="38"/>
  <c r="R8" i="38"/>
  <c r="R9" i="38"/>
  <c r="R10" i="38"/>
  <c r="R11" i="38"/>
  <c r="R12" i="38"/>
  <c r="R13" i="38"/>
  <c r="R14" i="38"/>
  <c r="R15" i="38"/>
  <c r="R16" i="38"/>
  <c r="R17" i="38"/>
  <c r="R18" i="38"/>
  <c r="R19" i="38"/>
  <c r="R20" i="38"/>
  <c r="R21" i="38"/>
  <c r="R22" i="38"/>
  <c r="R23" i="38"/>
  <c r="R24" i="38"/>
  <c r="R25" i="38"/>
  <c r="R26" i="38"/>
  <c r="R27" i="38"/>
  <c r="R28" i="38"/>
  <c r="R29" i="38"/>
  <c r="R30" i="38"/>
  <c r="R31" i="38"/>
  <c r="R32" i="38"/>
  <c r="R33" i="38"/>
  <c r="R34" i="38"/>
  <c r="R35" i="38"/>
  <c r="R36" i="38"/>
  <c r="R37" i="38"/>
  <c r="R38" i="38"/>
  <c r="R39" i="38"/>
  <c r="R40" i="38"/>
  <c r="R41" i="38"/>
  <c r="R42" i="38"/>
  <c r="R43" i="38"/>
  <c r="R44" i="38"/>
  <c r="R45" i="38"/>
  <c r="R46" i="38"/>
  <c r="R47" i="38"/>
  <c r="R48" i="38"/>
  <c r="R49" i="38"/>
  <c r="R50" i="38"/>
  <c r="R51" i="38"/>
  <c r="R52" i="38"/>
  <c r="R53" i="38"/>
  <c r="R54" i="38"/>
  <c r="R55" i="38"/>
  <c r="R56" i="38"/>
  <c r="R57" i="38"/>
  <c r="R58" i="38"/>
  <c r="R59" i="38"/>
  <c r="R60" i="38"/>
  <c r="R61" i="38"/>
  <c r="R62" i="38"/>
  <c r="R63" i="38"/>
  <c r="R4" i="32"/>
  <c r="R5" i="32"/>
  <c r="R6" i="32"/>
  <c r="R7" i="32"/>
  <c r="R8" i="32"/>
  <c r="R9" i="32"/>
  <c r="R10" i="32"/>
  <c r="R11" i="32"/>
  <c r="R12" i="32"/>
  <c r="R13" i="32"/>
  <c r="R14" i="32"/>
  <c r="R15" i="32"/>
  <c r="R16" i="32"/>
  <c r="R17" i="32"/>
  <c r="R18" i="32"/>
  <c r="R19" i="32"/>
  <c r="R20" i="32"/>
  <c r="R21" i="32"/>
  <c r="R22" i="32"/>
  <c r="R23" i="32"/>
  <c r="R24" i="32"/>
  <c r="R25" i="32"/>
  <c r="R26" i="32"/>
  <c r="R27" i="32"/>
  <c r="R28" i="32"/>
  <c r="R29" i="32"/>
  <c r="R30" i="32"/>
  <c r="R31" i="32"/>
  <c r="R32" i="32"/>
  <c r="R33" i="32"/>
  <c r="R34" i="32"/>
  <c r="R35" i="32"/>
  <c r="R36" i="32"/>
  <c r="R37" i="32"/>
  <c r="R38" i="32"/>
  <c r="R39" i="32"/>
  <c r="R40" i="32"/>
  <c r="R41" i="32"/>
  <c r="R42" i="32"/>
  <c r="R43" i="32"/>
  <c r="R44" i="32"/>
  <c r="R45" i="32"/>
  <c r="R46" i="32"/>
  <c r="R47" i="32"/>
  <c r="R48" i="32"/>
  <c r="R49" i="32"/>
  <c r="R50" i="32"/>
  <c r="R51" i="32"/>
  <c r="R52" i="32"/>
  <c r="R53" i="32"/>
  <c r="R54" i="32"/>
  <c r="R55" i="32"/>
  <c r="R56" i="32"/>
  <c r="R57" i="32"/>
  <c r="R58" i="32"/>
  <c r="R59" i="32"/>
  <c r="R60" i="32"/>
  <c r="R61" i="32"/>
  <c r="R62" i="32"/>
  <c r="R63" i="32"/>
  <c r="R4" i="40"/>
  <c r="R5" i="40"/>
  <c r="R6" i="40"/>
  <c r="R7" i="40"/>
  <c r="R8" i="40"/>
  <c r="R9" i="40"/>
  <c r="R10" i="40"/>
  <c r="R11" i="40"/>
  <c r="R12" i="40"/>
  <c r="R13" i="40"/>
  <c r="R14" i="40"/>
  <c r="R15" i="40"/>
  <c r="R16" i="40"/>
  <c r="R17" i="40"/>
  <c r="R18" i="40"/>
  <c r="R19" i="40"/>
  <c r="R20" i="40"/>
  <c r="R21" i="40"/>
  <c r="R22" i="40"/>
  <c r="R23" i="40"/>
  <c r="R24" i="40"/>
  <c r="R25" i="40"/>
  <c r="R26" i="40"/>
  <c r="R27" i="40"/>
  <c r="R28" i="40"/>
  <c r="R29" i="40"/>
  <c r="R30" i="40"/>
  <c r="R31" i="40"/>
  <c r="R32" i="40"/>
  <c r="R33" i="40"/>
  <c r="R34" i="40"/>
  <c r="R35" i="40"/>
  <c r="R36" i="40"/>
  <c r="R37" i="40"/>
  <c r="R38" i="40"/>
  <c r="R39" i="40"/>
  <c r="R40" i="40"/>
  <c r="R41" i="40"/>
  <c r="R42" i="40"/>
  <c r="R43" i="40"/>
  <c r="R44" i="40"/>
  <c r="R45" i="40"/>
  <c r="R46" i="40"/>
  <c r="R47" i="40"/>
  <c r="R48" i="40"/>
  <c r="R49" i="40"/>
  <c r="R50" i="40"/>
  <c r="R51" i="40"/>
  <c r="R52" i="40"/>
  <c r="R53" i="40"/>
  <c r="R54" i="40"/>
  <c r="R55" i="40"/>
  <c r="R56" i="40"/>
  <c r="R57" i="40"/>
  <c r="R58" i="40"/>
  <c r="R59" i="40"/>
  <c r="R60" i="40"/>
  <c r="R61" i="40"/>
  <c r="R62" i="40"/>
  <c r="R63" i="40"/>
  <c r="R4" i="35"/>
  <c r="R5" i="35"/>
  <c r="R6" i="35"/>
  <c r="R7" i="35"/>
  <c r="R8" i="35"/>
  <c r="R9" i="35"/>
  <c r="R10" i="35"/>
  <c r="R11" i="35"/>
  <c r="R12" i="35"/>
  <c r="R13" i="35"/>
  <c r="R14" i="35"/>
  <c r="R15" i="35"/>
  <c r="R16" i="35"/>
  <c r="R17" i="35"/>
  <c r="R18" i="35"/>
  <c r="R19" i="35"/>
  <c r="R20" i="35"/>
  <c r="R21" i="35"/>
  <c r="R22" i="35"/>
  <c r="R23" i="35"/>
  <c r="R24" i="35"/>
  <c r="R25" i="35"/>
  <c r="R26" i="35"/>
  <c r="R27" i="35"/>
  <c r="R28" i="35"/>
  <c r="R29" i="35"/>
  <c r="R30" i="35"/>
  <c r="R31" i="35"/>
  <c r="R32" i="35"/>
  <c r="R33" i="35"/>
  <c r="R34" i="35"/>
  <c r="R35" i="35"/>
  <c r="R36" i="35"/>
  <c r="R37" i="35"/>
  <c r="R38" i="35"/>
  <c r="R39" i="35"/>
  <c r="R40" i="35"/>
  <c r="R41" i="35"/>
  <c r="R42" i="35"/>
  <c r="R43" i="35"/>
  <c r="R44" i="35"/>
  <c r="R45" i="35"/>
  <c r="R46" i="35"/>
  <c r="R47" i="35"/>
  <c r="R48" i="35"/>
  <c r="R49" i="35"/>
  <c r="R50" i="35"/>
  <c r="R51" i="35"/>
  <c r="R52" i="35"/>
  <c r="R53" i="35"/>
  <c r="R54" i="35"/>
  <c r="R55" i="35"/>
  <c r="R56" i="35"/>
  <c r="R57" i="35"/>
  <c r="R58" i="35"/>
  <c r="R59" i="35"/>
  <c r="R60" i="35"/>
  <c r="R61" i="35"/>
  <c r="R62" i="35"/>
  <c r="R63" i="35"/>
  <c r="G2" i="69"/>
  <c r="T57" i="3" s="1"/>
  <c r="G3" i="69"/>
  <c r="G4" i="69"/>
  <c r="G5" i="69"/>
  <c r="G6" i="69"/>
  <c r="G7" i="69"/>
  <c r="G8" i="69"/>
  <c r="G9" i="69"/>
  <c r="G10" i="69"/>
  <c r="G11" i="69"/>
  <c r="G12" i="69"/>
  <c r="G13" i="69"/>
  <c r="G14" i="69"/>
  <c r="G15" i="69"/>
  <c r="G16" i="69"/>
  <c r="G17" i="69"/>
  <c r="G18" i="69"/>
  <c r="G19" i="69"/>
  <c r="G20" i="69"/>
  <c r="G21" i="69"/>
  <c r="G22" i="69"/>
  <c r="G23" i="69"/>
  <c r="G24" i="69"/>
  <c r="G25" i="69"/>
  <c r="G26" i="69"/>
  <c r="G27" i="69"/>
  <c r="G28" i="69"/>
  <c r="G29" i="69"/>
  <c r="G30" i="69"/>
  <c r="G31" i="69"/>
  <c r="G32" i="69"/>
  <c r="G33" i="69"/>
  <c r="G34" i="69"/>
  <c r="G35" i="69"/>
  <c r="G36" i="69"/>
  <c r="G37" i="69"/>
  <c r="G38" i="69"/>
  <c r="G39" i="69"/>
  <c r="G40" i="69"/>
  <c r="G41" i="69"/>
  <c r="G42" i="69"/>
  <c r="G43" i="69"/>
  <c r="G44" i="69"/>
  <c r="G45" i="69"/>
  <c r="G46" i="69"/>
  <c r="G47" i="69"/>
  <c r="G48" i="69"/>
  <c r="G49" i="69"/>
  <c r="G50" i="69"/>
  <c r="G51" i="69"/>
  <c r="G52" i="69"/>
  <c r="G53" i="69"/>
  <c r="G54" i="69"/>
  <c r="G55" i="69"/>
  <c r="G56" i="69"/>
  <c r="G57" i="69"/>
  <c r="G58" i="69"/>
  <c r="G59" i="69"/>
  <c r="G60" i="69"/>
  <c r="G61" i="69"/>
  <c r="G62" i="69"/>
  <c r="G63" i="69"/>
  <c r="G64" i="69"/>
  <c r="G65" i="69"/>
  <c r="G66" i="69"/>
  <c r="G67" i="69"/>
  <c r="G68" i="69"/>
  <c r="G69" i="69"/>
  <c r="G70" i="69"/>
  <c r="G71" i="69"/>
  <c r="G72" i="69"/>
  <c r="G73" i="69"/>
  <c r="G74" i="69"/>
  <c r="G75" i="69"/>
  <c r="G76" i="69"/>
  <c r="G77" i="69"/>
  <c r="G78" i="69"/>
  <c r="G79" i="69"/>
  <c r="G80" i="69"/>
  <c r="G81" i="69"/>
  <c r="G82" i="69"/>
  <c r="G83" i="69"/>
  <c r="G84" i="69"/>
  <c r="G85" i="69"/>
  <c r="G87" i="69"/>
  <c r="G88" i="69"/>
  <c r="G89" i="69"/>
  <c r="G90" i="69"/>
  <c r="G91" i="69"/>
  <c r="G92" i="69"/>
  <c r="G93" i="69"/>
  <c r="G94" i="69"/>
  <c r="G95" i="69"/>
  <c r="G96" i="69"/>
  <c r="G97" i="69"/>
  <c r="G98" i="69"/>
  <c r="G99" i="69"/>
  <c r="G100" i="69"/>
  <c r="G101" i="69"/>
  <c r="G102" i="69"/>
  <c r="G103" i="69"/>
  <c r="G104" i="69"/>
  <c r="G105" i="69"/>
  <c r="G106" i="69"/>
  <c r="G107" i="69"/>
  <c r="G108" i="69"/>
  <c r="G109" i="69"/>
  <c r="G110" i="69"/>
  <c r="G111" i="69"/>
  <c r="G112" i="69"/>
  <c r="T26" i="42" s="1"/>
  <c r="G113" i="69"/>
  <c r="G114" i="69"/>
  <c r="G115" i="69"/>
  <c r="G116" i="69"/>
  <c r="G117" i="69"/>
  <c r="G118" i="69"/>
  <c r="G119" i="69"/>
  <c r="G120" i="69"/>
  <c r="G121" i="69"/>
  <c r="G122" i="69"/>
  <c r="S63" i="3"/>
  <c r="R63" i="3"/>
  <c r="Q63" i="3"/>
  <c r="S62" i="3"/>
  <c r="R62" i="3"/>
  <c r="Q62" i="3"/>
  <c r="K62" i="3"/>
  <c r="T61" i="3"/>
  <c r="S61" i="3"/>
  <c r="R61" i="3"/>
  <c r="Q61" i="3"/>
  <c r="K61" i="3"/>
  <c r="T60" i="3"/>
  <c r="S60" i="3"/>
  <c r="R60" i="3"/>
  <c r="Q60" i="3"/>
  <c r="T59" i="3"/>
  <c r="S59" i="3"/>
  <c r="R59" i="3"/>
  <c r="Q59" i="3"/>
  <c r="T58" i="3"/>
  <c r="S58" i="3"/>
  <c r="R58" i="3"/>
  <c r="Q58" i="3"/>
  <c r="K58" i="3"/>
  <c r="S57" i="3"/>
  <c r="R57" i="3"/>
  <c r="Q57" i="3"/>
  <c r="K57" i="3"/>
  <c r="S56" i="3"/>
  <c r="R56" i="3"/>
  <c r="Q56" i="3"/>
  <c r="S55" i="3"/>
  <c r="R55" i="3"/>
  <c r="Q55" i="3"/>
  <c r="S54" i="3"/>
  <c r="R54" i="3"/>
  <c r="Q54" i="3"/>
  <c r="K54" i="3"/>
  <c r="T53" i="3"/>
  <c r="S53" i="3"/>
  <c r="R53" i="3"/>
  <c r="Q53" i="3"/>
  <c r="K53" i="3"/>
  <c r="T52" i="3"/>
  <c r="S52" i="3"/>
  <c r="R52" i="3"/>
  <c r="Q52" i="3"/>
  <c r="T51" i="3"/>
  <c r="S51" i="3"/>
  <c r="R51" i="3"/>
  <c r="Q51" i="3"/>
  <c r="T50" i="3"/>
  <c r="S50" i="3"/>
  <c r="R50" i="3"/>
  <c r="Q50" i="3"/>
  <c r="T49" i="3"/>
  <c r="S49" i="3"/>
  <c r="R49" i="3"/>
  <c r="Q49" i="3"/>
  <c r="K49" i="3"/>
  <c r="S48" i="3"/>
  <c r="R48" i="3"/>
  <c r="Q48" i="3"/>
  <c r="S47" i="3"/>
  <c r="R47" i="3"/>
  <c r="Q47" i="3"/>
  <c r="S46" i="3"/>
  <c r="R46" i="3"/>
  <c r="Q46" i="3"/>
  <c r="K46" i="3"/>
  <c r="S45" i="3"/>
  <c r="R45" i="3"/>
  <c r="Q45" i="3"/>
  <c r="K45" i="3"/>
  <c r="T44" i="3"/>
  <c r="S44" i="3"/>
  <c r="R44" i="3"/>
  <c r="Q44" i="3"/>
  <c r="T43" i="3"/>
  <c r="S43" i="3"/>
  <c r="R43" i="3"/>
  <c r="Q43" i="3"/>
  <c r="T42" i="3"/>
  <c r="S42" i="3"/>
  <c r="R42" i="3"/>
  <c r="Q42" i="3"/>
  <c r="T41" i="3"/>
  <c r="S41" i="3"/>
  <c r="R41" i="3"/>
  <c r="Q41" i="3"/>
  <c r="K41" i="3"/>
  <c r="T40" i="3"/>
  <c r="S40" i="3"/>
  <c r="R40" i="3"/>
  <c r="Q40" i="3"/>
  <c r="T39" i="3"/>
  <c r="S39" i="3"/>
  <c r="R39" i="3"/>
  <c r="Q39" i="3"/>
  <c r="T38" i="3"/>
  <c r="S38" i="3"/>
  <c r="R38" i="3"/>
  <c r="Q38" i="3"/>
  <c r="T37" i="3"/>
  <c r="S37" i="3"/>
  <c r="R37" i="3"/>
  <c r="Q37" i="3"/>
  <c r="K37" i="3"/>
  <c r="S36" i="3"/>
  <c r="R36" i="3"/>
  <c r="Q36" i="3"/>
  <c r="S35" i="3"/>
  <c r="R35" i="3"/>
  <c r="Q35" i="3"/>
  <c r="S34" i="3"/>
  <c r="R34" i="3"/>
  <c r="Q34" i="3"/>
  <c r="S33" i="3"/>
  <c r="R33" i="3"/>
  <c r="Q33" i="3"/>
  <c r="K33" i="3"/>
  <c r="S32" i="3"/>
  <c r="R32" i="3"/>
  <c r="Q32" i="3"/>
  <c r="S31" i="3"/>
  <c r="R31" i="3"/>
  <c r="Q31" i="3"/>
  <c r="S30" i="3"/>
  <c r="R30" i="3"/>
  <c r="Q30" i="3"/>
  <c r="K30" i="3"/>
  <c r="T29" i="3"/>
  <c r="S29" i="3"/>
  <c r="R29" i="3"/>
  <c r="Q29" i="3"/>
  <c r="K29" i="3"/>
  <c r="T28" i="3"/>
  <c r="S28" i="3"/>
  <c r="R28" i="3"/>
  <c r="Q28" i="3"/>
  <c r="T27" i="3"/>
  <c r="S27" i="3"/>
  <c r="R27" i="3"/>
  <c r="Q27" i="3"/>
  <c r="T26" i="3"/>
  <c r="S26" i="3"/>
  <c r="R26" i="3"/>
  <c r="Q26" i="3"/>
  <c r="K26" i="3"/>
  <c r="S25" i="3"/>
  <c r="R25" i="3"/>
  <c r="Q25" i="3"/>
  <c r="K25" i="3"/>
  <c r="S24" i="3"/>
  <c r="R24" i="3"/>
  <c r="Q24" i="3"/>
  <c r="S23" i="3"/>
  <c r="R23" i="3"/>
  <c r="Q23" i="3"/>
  <c r="S22" i="3"/>
  <c r="R22" i="3"/>
  <c r="Q22" i="3"/>
  <c r="K22" i="3"/>
  <c r="T21" i="3"/>
  <c r="S21" i="3"/>
  <c r="R21" i="3"/>
  <c r="Q21" i="3"/>
  <c r="K21" i="3"/>
  <c r="S20" i="3"/>
  <c r="R20" i="3"/>
  <c r="Q20" i="3"/>
  <c r="S19" i="3"/>
  <c r="R19" i="3"/>
  <c r="Q19" i="3"/>
  <c r="S18" i="3"/>
  <c r="R18" i="3"/>
  <c r="Q18" i="3"/>
  <c r="S17" i="3"/>
  <c r="R17" i="3"/>
  <c r="Q17" i="3"/>
  <c r="K17" i="3"/>
  <c r="T16" i="3"/>
  <c r="S16" i="3"/>
  <c r="R16" i="3"/>
  <c r="Q16" i="3"/>
  <c r="T15" i="3"/>
  <c r="S15" i="3"/>
  <c r="R15" i="3"/>
  <c r="Q15" i="3"/>
  <c r="T14" i="3"/>
  <c r="S14" i="3"/>
  <c r="R14" i="3"/>
  <c r="Q14" i="3"/>
  <c r="K14" i="3"/>
  <c r="S13" i="3"/>
  <c r="R13" i="3"/>
  <c r="Q13" i="3"/>
  <c r="K13" i="3"/>
  <c r="T12" i="3"/>
  <c r="S12" i="3"/>
  <c r="R12" i="3"/>
  <c r="Q12" i="3"/>
  <c r="T11" i="3"/>
  <c r="S11" i="3"/>
  <c r="R11" i="3"/>
  <c r="Q11" i="3"/>
  <c r="T10" i="3"/>
  <c r="S10" i="3"/>
  <c r="R10" i="3"/>
  <c r="Q10" i="3"/>
  <c r="K10" i="3"/>
  <c r="S9" i="3"/>
  <c r="R9" i="3"/>
  <c r="Q9" i="3"/>
  <c r="K9" i="3"/>
  <c r="S8" i="3"/>
  <c r="R8" i="3"/>
  <c r="Q8" i="3"/>
  <c r="S7" i="3"/>
  <c r="R7" i="3"/>
  <c r="Q7" i="3"/>
  <c r="S6" i="3"/>
  <c r="R6" i="3"/>
  <c r="Q6" i="3"/>
  <c r="K6" i="3"/>
  <c r="S5" i="3"/>
  <c r="R5" i="3"/>
  <c r="Q5" i="3"/>
  <c r="S4" i="3"/>
  <c r="R4" i="3"/>
  <c r="Q4" i="3"/>
  <c r="S63" i="44"/>
  <c r="R63" i="44"/>
  <c r="Q63" i="44"/>
  <c r="S62" i="44"/>
  <c r="R62" i="44"/>
  <c r="Q62" i="44"/>
  <c r="K62" i="44"/>
  <c r="S61" i="44"/>
  <c r="R61" i="44"/>
  <c r="Q61" i="44"/>
  <c r="K61" i="44"/>
  <c r="T60" i="44"/>
  <c r="S60" i="44"/>
  <c r="R60" i="44"/>
  <c r="Q60" i="44"/>
  <c r="K60" i="44"/>
  <c r="S59" i="44"/>
  <c r="R59" i="44"/>
  <c r="Q59" i="44"/>
  <c r="S58" i="44"/>
  <c r="R58" i="44"/>
  <c r="Q58" i="44"/>
  <c r="K58" i="44"/>
  <c r="S57" i="44"/>
  <c r="R57" i="44"/>
  <c r="Q57" i="44"/>
  <c r="K57" i="44"/>
  <c r="T56" i="44"/>
  <c r="S56" i="44"/>
  <c r="R56" i="44"/>
  <c r="Q56" i="44"/>
  <c r="T55" i="44"/>
  <c r="S55" i="44"/>
  <c r="R55" i="44"/>
  <c r="Q55" i="44"/>
  <c r="T54" i="44"/>
  <c r="S54" i="44"/>
  <c r="R54" i="44"/>
  <c r="Q54" i="44"/>
  <c r="K54" i="44"/>
  <c r="T53" i="44"/>
  <c r="S53" i="44"/>
  <c r="R53" i="44"/>
  <c r="Q53" i="44"/>
  <c r="K53" i="44"/>
  <c r="S52" i="44"/>
  <c r="R52" i="44"/>
  <c r="Q52" i="44"/>
  <c r="K52" i="44"/>
  <c r="S51" i="44"/>
  <c r="R51" i="44"/>
  <c r="Q51" i="44"/>
  <c r="S50" i="44"/>
  <c r="R50" i="44"/>
  <c r="Q50" i="44"/>
  <c r="K50" i="44"/>
  <c r="T49" i="44"/>
  <c r="S49" i="44"/>
  <c r="R49" i="44"/>
  <c r="Q49" i="44"/>
  <c r="T48" i="44"/>
  <c r="S48" i="44"/>
  <c r="R48" i="44"/>
  <c r="Q48" i="44"/>
  <c r="K48" i="44"/>
  <c r="T47" i="44"/>
  <c r="S47" i="44"/>
  <c r="R47" i="44"/>
  <c r="Q47" i="44"/>
  <c r="T46" i="44"/>
  <c r="S46" i="44"/>
  <c r="R46" i="44"/>
  <c r="Q46" i="44"/>
  <c r="K46" i="44"/>
  <c r="S45" i="44"/>
  <c r="R45" i="44"/>
  <c r="Q45" i="44"/>
  <c r="K45" i="44"/>
  <c r="S44" i="44"/>
  <c r="R44" i="44"/>
  <c r="Q44" i="44"/>
  <c r="K44" i="44"/>
  <c r="S43" i="44"/>
  <c r="R43" i="44"/>
  <c r="Q43" i="44"/>
  <c r="S42" i="44"/>
  <c r="R42" i="44"/>
  <c r="Q42" i="44"/>
  <c r="K42" i="44"/>
  <c r="T41" i="44"/>
  <c r="S41" i="44"/>
  <c r="R41" i="44"/>
  <c r="Q41" i="44"/>
  <c r="K41" i="44"/>
  <c r="S40" i="44"/>
  <c r="R40" i="44"/>
  <c r="Q40" i="44"/>
  <c r="S39" i="44"/>
  <c r="R39" i="44"/>
  <c r="Q39" i="44"/>
  <c r="S38" i="44"/>
  <c r="R38" i="44"/>
  <c r="Q38" i="44"/>
  <c r="K38" i="44"/>
  <c r="T37" i="44"/>
  <c r="S37" i="44"/>
  <c r="R37" i="44"/>
  <c r="Q37" i="44"/>
  <c r="K37" i="44"/>
  <c r="S36" i="44"/>
  <c r="R36" i="44"/>
  <c r="Q36" i="44"/>
  <c r="K36" i="44"/>
  <c r="S35" i="44"/>
  <c r="R35" i="44"/>
  <c r="Q35" i="44"/>
  <c r="S34" i="44"/>
  <c r="R34" i="44"/>
  <c r="Q34" i="44"/>
  <c r="K34" i="44"/>
  <c r="S33" i="44"/>
  <c r="R33" i="44"/>
  <c r="Q33" i="44"/>
  <c r="S32" i="44"/>
  <c r="R32" i="44"/>
  <c r="Q32" i="44"/>
  <c r="K32" i="44"/>
  <c r="T31" i="44"/>
  <c r="S31" i="44"/>
  <c r="R31" i="44"/>
  <c r="Q31" i="44"/>
  <c r="T30" i="44"/>
  <c r="S30" i="44"/>
  <c r="R30" i="44"/>
  <c r="Q30" i="44"/>
  <c r="K30" i="44"/>
  <c r="S29" i="44"/>
  <c r="R29" i="44"/>
  <c r="Q29" i="44"/>
  <c r="K29" i="44"/>
  <c r="T28" i="44"/>
  <c r="S28" i="44"/>
  <c r="R28" i="44"/>
  <c r="Q28" i="44"/>
  <c r="K28" i="44"/>
  <c r="S27" i="44"/>
  <c r="R27" i="44"/>
  <c r="Q27" i="44"/>
  <c r="S26" i="44"/>
  <c r="R26" i="44"/>
  <c r="Q26" i="44"/>
  <c r="K26" i="44"/>
  <c r="T25" i="44"/>
  <c r="S25" i="44"/>
  <c r="R25" i="44"/>
  <c r="Q25" i="44"/>
  <c r="K25" i="44"/>
  <c r="S24" i="44"/>
  <c r="R24" i="44"/>
  <c r="Q24" i="44"/>
  <c r="S23" i="44"/>
  <c r="R23" i="44"/>
  <c r="Q23" i="44"/>
  <c r="S22" i="44"/>
  <c r="R22" i="44"/>
  <c r="Q22" i="44"/>
  <c r="K22" i="44"/>
  <c r="S21" i="44"/>
  <c r="R21" i="44"/>
  <c r="Q21" i="44"/>
  <c r="K21" i="44"/>
  <c r="T20" i="44"/>
  <c r="S20" i="44"/>
  <c r="R20" i="44"/>
  <c r="Q20" i="44"/>
  <c r="K20" i="44"/>
  <c r="S19" i="44"/>
  <c r="R19" i="44"/>
  <c r="Q19" i="44"/>
  <c r="S18" i="44"/>
  <c r="R18" i="44"/>
  <c r="Q18" i="44"/>
  <c r="K18" i="44"/>
  <c r="S17" i="44"/>
  <c r="R17" i="44"/>
  <c r="Q17" i="44"/>
  <c r="K17" i="44"/>
  <c r="S16" i="44"/>
  <c r="R16" i="44"/>
  <c r="Q16" i="44"/>
  <c r="K16" i="44"/>
  <c r="T15" i="44"/>
  <c r="S15" i="44"/>
  <c r="R15" i="44"/>
  <c r="Q15" i="44"/>
  <c r="T14" i="44"/>
  <c r="S14" i="44"/>
  <c r="R14" i="44"/>
  <c r="Q14" i="44"/>
  <c r="K14" i="44"/>
  <c r="T13" i="44"/>
  <c r="S13" i="44"/>
  <c r="R13" i="44"/>
  <c r="Q13" i="44"/>
  <c r="K13" i="44"/>
  <c r="S12" i="44"/>
  <c r="R12" i="44"/>
  <c r="Q12" i="44"/>
  <c r="K12" i="44"/>
  <c r="S11" i="44"/>
  <c r="R11" i="44"/>
  <c r="Q11" i="44"/>
  <c r="S10" i="44"/>
  <c r="R10" i="44"/>
  <c r="Q10" i="44"/>
  <c r="K10" i="44"/>
  <c r="T9" i="44"/>
  <c r="S9" i="44"/>
  <c r="R9" i="44"/>
  <c r="Q9" i="44"/>
  <c r="K9" i="44"/>
  <c r="T8" i="44"/>
  <c r="S8" i="44"/>
  <c r="R8" i="44"/>
  <c r="Q8" i="44"/>
  <c r="T7" i="44"/>
  <c r="S7" i="44"/>
  <c r="R7" i="44"/>
  <c r="Q7" i="44"/>
  <c r="T6" i="44"/>
  <c r="S6" i="44"/>
  <c r="R6" i="44"/>
  <c r="Q6" i="44"/>
  <c r="T5" i="44"/>
  <c r="S5" i="44"/>
  <c r="R5" i="44"/>
  <c r="Q5" i="44"/>
  <c r="T4" i="44"/>
  <c r="S4" i="44"/>
  <c r="R4" i="44"/>
  <c r="Q4" i="44"/>
  <c r="T63" i="45"/>
  <c r="S63" i="45"/>
  <c r="R63" i="45"/>
  <c r="Q63" i="45"/>
  <c r="K63" i="45"/>
  <c r="S62" i="45"/>
  <c r="R62" i="45"/>
  <c r="Q62" i="45"/>
  <c r="S61" i="45"/>
  <c r="R61" i="45"/>
  <c r="Q61" i="45"/>
  <c r="K61" i="45"/>
  <c r="S60" i="45"/>
  <c r="R60" i="45"/>
  <c r="Q60" i="45"/>
  <c r="K60" i="45"/>
  <c r="T59" i="45"/>
  <c r="S59" i="45"/>
  <c r="R59" i="45"/>
  <c r="Q59" i="45"/>
  <c r="K59" i="45"/>
  <c r="S58" i="45"/>
  <c r="R58" i="45"/>
  <c r="Q58" i="45"/>
  <c r="S57" i="45"/>
  <c r="R57" i="45"/>
  <c r="Q57" i="45"/>
  <c r="K57" i="45"/>
  <c r="S56" i="45"/>
  <c r="R56" i="45"/>
  <c r="Q56" i="45"/>
  <c r="S55" i="45"/>
  <c r="R55" i="45"/>
  <c r="Q55" i="45"/>
  <c r="S54" i="45"/>
  <c r="R54" i="45"/>
  <c r="Q54" i="45"/>
  <c r="S53" i="45"/>
  <c r="R53" i="45"/>
  <c r="Q53" i="45"/>
  <c r="S52" i="45"/>
  <c r="R52" i="45"/>
  <c r="Q52" i="45"/>
  <c r="S51" i="45"/>
  <c r="R51" i="45"/>
  <c r="Q51" i="45"/>
  <c r="K51" i="45"/>
  <c r="S50" i="45"/>
  <c r="R50" i="45"/>
  <c r="Q50" i="45"/>
  <c r="S49" i="45"/>
  <c r="R49" i="45"/>
  <c r="Q49" i="45"/>
  <c r="S48" i="45"/>
  <c r="R48" i="45"/>
  <c r="Q48" i="45"/>
  <c r="S47" i="45"/>
  <c r="R47" i="45"/>
  <c r="Q47" i="45"/>
  <c r="K47" i="45"/>
  <c r="T46" i="45"/>
  <c r="S46" i="45"/>
  <c r="R46" i="45"/>
  <c r="Q46" i="45"/>
  <c r="T45" i="45"/>
  <c r="S45" i="45"/>
  <c r="R45" i="45"/>
  <c r="Q45" i="45"/>
  <c r="K45" i="45"/>
  <c r="S44" i="45"/>
  <c r="R44" i="45"/>
  <c r="Q44" i="45"/>
  <c r="K44" i="45"/>
  <c r="S43" i="45"/>
  <c r="R43" i="45"/>
  <c r="Q43" i="45"/>
  <c r="S42" i="45"/>
  <c r="R42" i="45"/>
  <c r="Q42" i="45"/>
  <c r="S41" i="45"/>
  <c r="R41" i="45"/>
  <c r="Q41" i="45"/>
  <c r="K41" i="45"/>
  <c r="S40" i="45"/>
  <c r="R40" i="45"/>
  <c r="Q40" i="45"/>
  <c r="S39" i="45"/>
  <c r="R39" i="45"/>
  <c r="Q39" i="45"/>
  <c r="K39" i="45"/>
  <c r="T38" i="45"/>
  <c r="S38" i="45"/>
  <c r="R38" i="45"/>
  <c r="Q38" i="45"/>
  <c r="T37" i="45"/>
  <c r="S37" i="45"/>
  <c r="R37" i="45"/>
  <c r="Q37" i="45"/>
  <c r="K37" i="45"/>
  <c r="S36" i="45"/>
  <c r="R36" i="45"/>
  <c r="Q36" i="45"/>
  <c r="S35" i="45"/>
  <c r="R35" i="45"/>
  <c r="Q35" i="45"/>
  <c r="S34" i="45"/>
  <c r="R34" i="45"/>
  <c r="Q34" i="45"/>
  <c r="S33" i="45"/>
  <c r="R33" i="45"/>
  <c r="Q33" i="45"/>
  <c r="S32" i="45"/>
  <c r="R32" i="45"/>
  <c r="Q32" i="45"/>
  <c r="S31" i="45"/>
  <c r="R31" i="45"/>
  <c r="Q31" i="45"/>
  <c r="S30" i="45"/>
  <c r="R30" i="45"/>
  <c r="Q30" i="45"/>
  <c r="S29" i="45"/>
  <c r="R29" i="45"/>
  <c r="Q29" i="45"/>
  <c r="S28" i="45"/>
  <c r="R28" i="45"/>
  <c r="Q28" i="45"/>
  <c r="S27" i="45"/>
  <c r="R27" i="45"/>
  <c r="Q27" i="45"/>
  <c r="K27" i="45"/>
  <c r="T26" i="45"/>
  <c r="S26" i="45"/>
  <c r="R26" i="45"/>
  <c r="Q26" i="45"/>
  <c r="T25" i="45"/>
  <c r="S25" i="45"/>
  <c r="R25" i="45"/>
  <c r="Q25" i="45"/>
  <c r="K25" i="45"/>
  <c r="S24" i="45"/>
  <c r="R24" i="45"/>
  <c r="Q24" i="45"/>
  <c r="S23" i="45"/>
  <c r="R23" i="45"/>
  <c r="Q23" i="45"/>
  <c r="S22" i="45"/>
  <c r="R22" i="45"/>
  <c r="Q22" i="45"/>
  <c r="S21" i="45"/>
  <c r="R21" i="45"/>
  <c r="Q21" i="45"/>
  <c r="S20" i="45"/>
  <c r="R20" i="45"/>
  <c r="Q20" i="45"/>
  <c r="S19" i="45"/>
  <c r="R19" i="45"/>
  <c r="Q19" i="45"/>
  <c r="K19" i="45"/>
  <c r="T18" i="45"/>
  <c r="S18" i="45"/>
  <c r="R18" i="45"/>
  <c r="Q18" i="45"/>
  <c r="T17" i="45"/>
  <c r="S17" i="45"/>
  <c r="R17" i="45"/>
  <c r="Q17" i="45"/>
  <c r="T16" i="45"/>
  <c r="S16" i="45"/>
  <c r="R16" i="45"/>
  <c r="Q16" i="45"/>
  <c r="T15" i="45"/>
  <c r="S15" i="45"/>
  <c r="R15" i="45"/>
  <c r="Q15" i="45"/>
  <c r="T14" i="45"/>
  <c r="S14" i="45"/>
  <c r="R14" i="45"/>
  <c r="Q14" i="45"/>
  <c r="T13" i="45"/>
  <c r="S13" i="45"/>
  <c r="R13" i="45"/>
  <c r="Q13" i="45"/>
  <c r="T12" i="45"/>
  <c r="S12" i="45"/>
  <c r="R12" i="45"/>
  <c r="Q12" i="45"/>
  <c r="T11" i="45"/>
  <c r="S11" i="45"/>
  <c r="R11" i="45"/>
  <c r="Q11" i="45"/>
  <c r="T10" i="45"/>
  <c r="S10" i="45"/>
  <c r="R10" i="45"/>
  <c r="Q10" i="45"/>
  <c r="T9" i="45"/>
  <c r="S9" i="45"/>
  <c r="R9" i="45"/>
  <c r="Q9" i="45"/>
  <c r="T8" i="45"/>
  <c r="S8" i="45"/>
  <c r="R8" i="45"/>
  <c r="Q8" i="45"/>
  <c r="T7" i="45"/>
  <c r="S7" i="45"/>
  <c r="R7" i="45"/>
  <c r="Q7" i="45"/>
  <c r="T6" i="45"/>
  <c r="S6" i="45"/>
  <c r="R6" i="45"/>
  <c r="Q6" i="45"/>
  <c r="T5" i="45"/>
  <c r="S5" i="45"/>
  <c r="R5" i="45"/>
  <c r="Q5" i="45"/>
  <c r="Q4" i="45"/>
  <c r="K5" i="45"/>
  <c r="T4" i="45"/>
  <c r="S4" i="45"/>
  <c r="R4" i="45"/>
  <c r="T63" i="51"/>
  <c r="S63" i="51"/>
  <c r="R63" i="51"/>
  <c r="Q63" i="51"/>
  <c r="T62" i="51"/>
  <c r="S62" i="51"/>
  <c r="R62" i="51"/>
  <c r="Q62" i="51"/>
  <c r="T61" i="51"/>
  <c r="S61" i="51"/>
  <c r="R61" i="51"/>
  <c r="Q61" i="51"/>
  <c r="T60" i="51"/>
  <c r="S60" i="51"/>
  <c r="R60" i="51"/>
  <c r="Q60" i="51"/>
  <c r="T59" i="51"/>
  <c r="S59" i="51"/>
  <c r="R59" i="51"/>
  <c r="Q59" i="51"/>
  <c r="T58" i="51"/>
  <c r="S58" i="51"/>
  <c r="R58" i="51"/>
  <c r="Q58" i="51"/>
  <c r="T57" i="51"/>
  <c r="S57" i="51"/>
  <c r="R57" i="51"/>
  <c r="Q57" i="51"/>
  <c r="T56" i="51"/>
  <c r="S56" i="51"/>
  <c r="R56" i="51"/>
  <c r="Q56" i="51"/>
  <c r="T55" i="51"/>
  <c r="S55" i="51"/>
  <c r="R55" i="51"/>
  <c r="Q55" i="51"/>
  <c r="T54" i="51"/>
  <c r="S54" i="51"/>
  <c r="R54" i="51"/>
  <c r="Q54" i="51"/>
  <c r="T53" i="51"/>
  <c r="S53" i="51"/>
  <c r="R53" i="51"/>
  <c r="Q53" i="51"/>
  <c r="T52" i="51"/>
  <c r="S52" i="51"/>
  <c r="R52" i="51"/>
  <c r="Q52" i="51"/>
  <c r="K52" i="51"/>
  <c r="S51" i="51"/>
  <c r="R51" i="51"/>
  <c r="Q51" i="51"/>
  <c r="S50" i="51"/>
  <c r="R50" i="51"/>
  <c r="Q50" i="51"/>
  <c r="S49" i="51"/>
  <c r="R49" i="51"/>
  <c r="Q49" i="51"/>
  <c r="S48" i="51"/>
  <c r="R48" i="51"/>
  <c r="Q48" i="51"/>
  <c r="S47" i="51"/>
  <c r="R47" i="51"/>
  <c r="Q47" i="51"/>
  <c r="S46" i="51"/>
  <c r="R46" i="51"/>
  <c r="Q46" i="51"/>
  <c r="S45" i="51"/>
  <c r="R45" i="51"/>
  <c r="Q45" i="51"/>
  <c r="K45" i="51"/>
  <c r="T44" i="51"/>
  <c r="S44" i="51"/>
  <c r="R44" i="51"/>
  <c r="Q44" i="51"/>
  <c r="T43" i="51"/>
  <c r="S43" i="51"/>
  <c r="R43" i="51"/>
  <c r="Q43" i="51"/>
  <c r="T42" i="51"/>
  <c r="S42" i="51"/>
  <c r="R42" i="51"/>
  <c r="Q42" i="51"/>
  <c r="T41" i="51"/>
  <c r="S41" i="51"/>
  <c r="R41" i="51"/>
  <c r="Q41" i="51"/>
  <c r="T40" i="51"/>
  <c r="S40" i="51"/>
  <c r="R40" i="51"/>
  <c r="Q40" i="51"/>
  <c r="T39" i="51"/>
  <c r="S39" i="51"/>
  <c r="R39" i="51"/>
  <c r="Q39" i="51"/>
  <c r="T38" i="51"/>
  <c r="S38" i="51"/>
  <c r="R38" i="51"/>
  <c r="Q38" i="51"/>
  <c r="T37" i="51"/>
  <c r="S37" i="51"/>
  <c r="R37" i="51"/>
  <c r="Q37" i="51"/>
  <c r="K37" i="51"/>
  <c r="S36" i="51"/>
  <c r="R36" i="51"/>
  <c r="Q36" i="51"/>
  <c r="K36" i="51"/>
  <c r="S35" i="51"/>
  <c r="R35" i="51"/>
  <c r="Q35" i="51"/>
  <c r="S34" i="51"/>
  <c r="R34" i="51"/>
  <c r="Q34" i="51"/>
  <c r="S33" i="51"/>
  <c r="R33" i="51"/>
  <c r="Q33" i="51"/>
  <c r="K33" i="51"/>
  <c r="S32" i="51"/>
  <c r="R32" i="51"/>
  <c r="Q32" i="51"/>
  <c r="S31" i="51"/>
  <c r="R31" i="51"/>
  <c r="Q31" i="51"/>
  <c r="S30" i="51"/>
  <c r="R30" i="51"/>
  <c r="Q30" i="51"/>
  <c r="S29" i="51"/>
  <c r="R29" i="51"/>
  <c r="Q29" i="51"/>
  <c r="S28" i="51"/>
  <c r="R28" i="51"/>
  <c r="Q28" i="51"/>
  <c r="S27" i="51"/>
  <c r="R27" i="51"/>
  <c r="Q27" i="51"/>
  <c r="S26" i="51"/>
  <c r="R26" i="51"/>
  <c r="Q26" i="51"/>
  <c r="S25" i="51"/>
  <c r="R25" i="51"/>
  <c r="Q25" i="51"/>
  <c r="K25" i="51"/>
  <c r="T24" i="51"/>
  <c r="S24" i="51"/>
  <c r="R24" i="51"/>
  <c r="Q24" i="51"/>
  <c r="T23" i="51"/>
  <c r="S23" i="51"/>
  <c r="R23" i="51"/>
  <c r="Q23" i="51"/>
  <c r="T22" i="51"/>
  <c r="S22" i="51"/>
  <c r="R22" i="51"/>
  <c r="Q22" i="51"/>
  <c r="T21" i="51"/>
  <c r="S21" i="51"/>
  <c r="R21" i="51"/>
  <c r="Q21" i="51"/>
  <c r="T20" i="51"/>
  <c r="S20" i="51"/>
  <c r="R20" i="51"/>
  <c r="Q20" i="51"/>
  <c r="T19" i="51"/>
  <c r="S19" i="51"/>
  <c r="R19" i="51"/>
  <c r="Q19" i="51"/>
  <c r="K19" i="51"/>
  <c r="S18" i="51"/>
  <c r="R18" i="51"/>
  <c r="Q18" i="51"/>
  <c r="S17" i="51"/>
  <c r="R17" i="51"/>
  <c r="R4" i="51"/>
  <c r="R5" i="51"/>
  <c r="R6" i="51"/>
  <c r="R7" i="51"/>
  <c r="R8" i="51"/>
  <c r="R9" i="51"/>
  <c r="R10" i="51"/>
  <c r="R11" i="51"/>
  <c r="R12" i="51"/>
  <c r="R13" i="51"/>
  <c r="R14" i="51"/>
  <c r="R15" i="51"/>
  <c r="R16" i="51"/>
  <c r="Q17" i="51"/>
  <c r="K17" i="51"/>
  <c r="S16" i="51"/>
  <c r="Q16" i="51"/>
  <c r="K16" i="51"/>
  <c r="S15" i="51"/>
  <c r="Q15" i="51"/>
  <c r="S14" i="51"/>
  <c r="Q14" i="51"/>
  <c r="S13" i="51"/>
  <c r="Q13" i="51"/>
  <c r="T12" i="51"/>
  <c r="S12" i="51"/>
  <c r="Q12" i="51"/>
  <c r="K12" i="51"/>
  <c r="T11" i="51"/>
  <c r="S11" i="51"/>
  <c r="Q11" i="51"/>
  <c r="T10" i="51"/>
  <c r="S10" i="51"/>
  <c r="Q10" i="51"/>
  <c r="S9" i="51"/>
  <c r="Q9" i="51"/>
  <c r="K9" i="51"/>
  <c r="S8" i="51"/>
  <c r="Q8" i="51"/>
  <c r="S7" i="51"/>
  <c r="Q7" i="51"/>
  <c r="T6" i="51"/>
  <c r="S6" i="51"/>
  <c r="Q6" i="51"/>
  <c r="T5" i="51"/>
  <c r="S5" i="51"/>
  <c r="Q5" i="51"/>
  <c r="S4" i="51"/>
  <c r="Q4" i="51"/>
  <c r="S63" i="50"/>
  <c r="R63" i="50"/>
  <c r="Q63" i="50"/>
  <c r="S62" i="50"/>
  <c r="R62" i="50"/>
  <c r="Q62" i="50"/>
  <c r="K62" i="50"/>
  <c r="T61" i="50"/>
  <c r="S61" i="50"/>
  <c r="R61" i="50"/>
  <c r="Q61" i="50"/>
  <c r="T60" i="50"/>
  <c r="S60" i="50"/>
  <c r="R60" i="50"/>
  <c r="Q60" i="50"/>
  <c r="T59" i="50"/>
  <c r="S59" i="50"/>
  <c r="R59" i="50"/>
  <c r="Q59" i="50"/>
  <c r="K59" i="50"/>
  <c r="T58" i="50"/>
  <c r="S58" i="50"/>
  <c r="R58" i="50"/>
  <c r="Q58" i="50"/>
  <c r="K58" i="50"/>
  <c r="S57" i="50"/>
  <c r="R57" i="50"/>
  <c r="Q57" i="50"/>
  <c r="S56" i="50"/>
  <c r="R56" i="50"/>
  <c r="Q56" i="50"/>
  <c r="S55" i="50"/>
  <c r="R55" i="50"/>
  <c r="Q55" i="50"/>
  <c r="K55" i="50"/>
  <c r="S54" i="50"/>
  <c r="R54" i="50"/>
  <c r="Q54" i="50"/>
  <c r="K54" i="50"/>
  <c r="T53" i="50"/>
  <c r="S53" i="50"/>
  <c r="R53" i="50"/>
  <c r="Q53" i="50"/>
  <c r="T52" i="50"/>
  <c r="S52" i="50"/>
  <c r="R52" i="50"/>
  <c r="Q52" i="50"/>
  <c r="K52" i="50"/>
  <c r="T51" i="50"/>
  <c r="S51" i="50"/>
  <c r="R51" i="50"/>
  <c r="Q51" i="50"/>
  <c r="K51" i="50"/>
  <c r="S50" i="50"/>
  <c r="R50" i="50"/>
  <c r="Q50" i="50"/>
  <c r="K50" i="50"/>
  <c r="S49" i="50"/>
  <c r="R49" i="50"/>
  <c r="Q49" i="50"/>
  <c r="S48" i="50"/>
  <c r="R48" i="50"/>
  <c r="Q48" i="50"/>
  <c r="K48" i="50"/>
  <c r="T47" i="50"/>
  <c r="S47" i="50"/>
  <c r="R47" i="50"/>
  <c r="Q47" i="50"/>
  <c r="K47" i="50"/>
  <c r="S46" i="50"/>
  <c r="R46" i="50"/>
  <c r="Q46" i="50"/>
  <c r="K46" i="50"/>
  <c r="S45" i="50"/>
  <c r="R45" i="50"/>
  <c r="Q45" i="50"/>
  <c r="S44" i="50"/>
  <c r="R44" i="50"/>
  <c r="Q44" i="50"/>
  <c r="S43" i="50"/>
  <c r="R43" i="50"/>
  <c r="Q43" i="50"/>
  <c r="K43" i="50"/>
  <c r="S42" i="50"/>
  <c r="R42" i="50"/>
  <c r="Q42" i="50"/>
  <c r="K42" i="50"/>
  <c r="T41" i="50"/>
  <c r="S41" i="50"/>
  <c r="R41" i="50"/>
  <c r="Q41" i="50"/>
  <c r="T40" i="50"/>
  <c r="S40" i="50"/>
  <c r="R40" i="50"/>
  <c r="Q40" i="50"/>
  <c r="T39" i="50"/>
  <c r="S39" i="50"/>
  <c r="R39" i="50"/>
  <c r="Q39" i="50"/>
  <c r="K39" i="50"/>
  <c r="S38" i="50"/>
  <c r="R38" i="50"/>
  <c r="Q38" i="50"/>
  <c r="K38" i="50"/>
  <c r="S37" i="50"/>
  <c r="R37" i="50"/>
  <c r="Q37" i="50"/>
  <c r="S36" i="50"/>
  <c r="R36" i="50"/>
  <c r="Q36" i="50"/>
  <c r="K36" i="50"/>
  <c r="S35" i="50"/>
  <c r="R35" i="50"/>
  <c r="Q35" i="50"/>
  <c r="K35" i="50"/>
  <c r="S34" i="50"/>
  <c r="R34" i="50"/>
  <c r="Q34" i="50"/>
  <c r="K34" i="50"/>
  <c r="T33" i="50"/>
  <c r="S33" i="50"/>
  <c r="R33" i="50"/>
  <c r="Q33" i="50"/>
  <c r="T32" i="50"/>
  <c r="S32" i="50"/>
  <c r="R32" i="50"/>
  <c r="Q32" i="50"/>
  <c r="K32" i="50"/>
  <c r="S31" i="50"/>
  <c r="R31" i="50"/>
  <c r="Q31" i="50"/>
  <c r="K31" i="50"/>
  <c r="S30" i="50"/>
  <c r="R30" i="50"/>
  <c r="Q30" i="50"/>
  <c r="K30" i="50"/>
  <c r="T29" i="50"/>
  <c r="S29" i="50"/>
  <c r="R29" i="50"/>
  <c r="Q29" i="50"/>
  <c r="T28" i="50"/>
  <c r="S28" i="50"/>
  <c r="R28" i="50"/>
  <c r="Q28" i="50"/>
  <c r="T27" i="50"/>
  <c r="S27" i="50"/>
  <c r="R27" i="50"/>
  <c r="Q27" i="50"/>
  <c r="K27" i="50"/>
  <c r="T26" i="50"/>
  <c r="S26" i="50"/>
  <c r="R26" i="50"/>
  <c r="Q26" i="50"/>
  <c r="K26" i="50"/>
  <c r="S25" i="50"/>
  <c r="R25" i="50"/>
  <c r="Q25" i="50"/>
  <c r="S24" i="50"/>
  <c r="R24" i="50"/>
  <c r="Q24" i="50"/>
  <c r="S23" i="50"/>
  <c r="R23" i="50"/>
  <c r="Q23" i="50"/>
  <c r="K23" i="50"/>
  <c r="S22" i="50"/>
  <c r="R22" i="50"/>
  <c r="Q22" i="50"/>
  <c r="S21" i="50"/>
  <c r="R21" i="50"/>
  <c r="Q21" i="50"/>
  <c r="S20" i="50"/>
  <c r="R20" i="50"/>
  <c r="Q20" i="50"/>
  <c r="K20" i="50"/>
  <c r="S19" i="50"/>
  <c r="R19" i="50"/>
  <c r="Q19" i="50"/>
  <c r="K19" i="50"/>
  <c r="T18" i="50"/>
  <c r="S18" i="50"/>
  <c r="R18" i="50"/>
  <c r="Q18" i="50"/>
  <c r="S17" i="50"/>
  <c r="R17" i="50"/>
  <c r="Q17" i="50"/>
  <c r="S16" i="50"/>
  <c r="R16" i="50"/>
  <c r="Q16" i="50"/>
  <c r="S15" i="50"/>
  <c r="R15" i="50"/>
  <c r="Q15" i="50"/>
  <c r="S14" i="50"/>
  <c r="R14" i="50"/>
  <c r="Q14" i="50"/>
  <c r="K14" i="50"/>
  <c r="S13" i="50"/>
  <c r="R13" i="50"/>
  <c r="Q13" i="50"/>
  <c r="S12" i="50"/>
  <c r="R12" i="50"/>
  <c r="Q12" i="50"/>
  <c r="S11" i="50"/>
  <c r="R11" i="50"/>
  <c r="Q11" i="50"/>
  <c r="S10" i="50"/>
  <c r="R10" i="50"/>
  <c r="Q10" i="50"/>
  <c r="S9" i="50"/>
  <c r="R9" i="50"/>
  <c r="Q9" i="50"/>
  <c r="S8" i="50"/>
  <c r="R8" i="50"/>
  <c r="Q8" i="50"/>
  <c r="S7" i="50"/>
  <c r="R7" i="50"/>
  <c r="Q7" i="50"/>
  <c r="S6" i="50"/>
  <c r="R6" i="50"/>
  <c r="Q6" i="50"/>
  <c r="S5" i="50"/>
  <c r="R5" i="50"/>
  <c r="Q5" i="50"/>
  <c r="S4" i="50"/>
  <c r="R4" i="50"/>
  <c r="Q4" i="50"/>
  <c r="S63" i="49"/>
  <c r="R63" i="49"/>
  <c r="Q63" i="49"/>
  <c r="K63" i="49"/>
  <c r="T62" i="49"/>
  <c r="S62" i="49"/>
  <c r="R62" i="49"/>
  <c r="Q62" i="49"/>
  <c r="T61" i="49"/>
  <c r="S61" i="49"/>
  <c r="R61" i="49"/>
  <c r="Q61" i="49"/>
  <c r="T60" i="49"/>
  <c r="S60" i="49"/>
  <c r="R60" i="49"/>
  <c r="Q60" i="49"/>
  <c r="K60" i="49"/>
  <c r="S59" i="49"/>
  <c r="R59" i="49"/>
  <c r="Q59" i="49"/>
  <c r="S58" i="49"/>
  <c r="R58" i="49"/>
  <c r="Q58" i="49"/>
  <c r="S57" i="49"/>
  <c r="R57" i="49"/>
  <c r="Q57" i="49"/>
  <c r="S56" i="49"/>
  <c r="R56" i="49"/>
  <c r="Q56" i="49"/>
  <c r="K56" i="49"/>
  <c r="T55" i="49"/>
  <c r="S55" i="49"/>
  <c r="R55" i="49"/>
  <c r="Q55" i="49"/>
  <c r="K55" i="49"/>
  <c r="S54" i="49"/>
  <c r="R54" i="49"/>
  <c r="Q54" i="49"/>
  <c r="S53" i="49"/>
  <c r="R53" i="49"/>
  <c r="Q53" i="49"/>
  <c r="S52" i="49"/>
  <c r="R52" i="49"/>
  <c r="Q52" i="49"/>
  <c r="T51" i="49"/>
  <c r="S51" i="49"/>
  <c r="R51" i="49"/>
  <c r="Q51" i="49"/>
  <c r="K51" i="49"/>
  <c r="S50" i="49"/>
  <c r="R50" i="49"/>
  <c r="Q50" i="49"/>
  <c r="S49" i="49"/>
  <c r="R49" i="49"/>
  <c r="Q49" i="49"/>
  <c r="S48" i="49"/>
  <c r="R48" i="49"/>
  <c r="Q48" i="49"/>
  <c r="S47" i="49"/>
  <c r="R47" i="49"/>
  <c r="Q47" i="49"/>
  <c r="K47" i="49"/>
  <c r="S46" i="49"/>
  <c r="R46" i="49"/>
  <c r="Q46" i="49"/>
  <c r="S45" i="49"/>
  <c r="R45" i="49"/>
  <c r="Q45" i="49"/>
  <c r="S44" i="49"/>
  <c r="R44" i="49"/>
  <c r="Q44" i="49"/>
  <c r="T43" i="49"/>
  <c r="S43" i="49"/>
  <c r="R43" i="49"/>
  <c r="Q43" i="49"/>
  <c r="T42" i="49"/>
  <c r="S42" i="49"/>
  <c r="R42" i="49"/>
  <c r="Q42" i="49"/>
  <c r="T41" i="49"/>
  <c r="S41" i="49"/>
  <c r="R41" i="49"/>
  <c r="Q41" i="49"/>
  <c r="T40" i="49"/>
  <c r="S40" i="49"/>
  <c r="R40" i="49"/>
  <c r="Q40" i="49"/>
  <c r="T39" i="49"/>
  <c r="S39" i="49"/>
  <c r="R39" i="49"/>
  <c r="Q39" i="49"/>
  <c r="T38" i="49"/>
  <c r="S38" i="49"/>
  <c r="R38" i="49"/>
  <c r="Q38" i="49"/>
  <c r="T37" i="49"/>
  <c r="S37" i="49"/>
  <c r="R37" i="49"/>
  <c r="Q37" i="49"/>
  <c r="T36" i="49"/>
  <c r="S36" i="49"/>
  <c r="R36" i="49"/>
  <c r="Q36" i="49"/>
  <c r="T35" i="49"/>
  <c r="S35" i="49"/>
  <c r="R35" i="49"/>
  <c r="Q35" i="49"/>
  <c r="T34" i="49"/>
  <c r="S34" i="49"/>
  <c r="R34" i="49"/>
  <c r="Q34" i="49"/>
  <c r="T33" i="49"/>
  <c r="S33" i="49"/>
  <c r="R33" i="49"/>
  <c r="Q33" i="49"/>
  <c r="T32" i="49"/>
  <c r="S32" i="49"/>
  <c r="R32" i="49"/>
  <c r="Q32" i="49"/>
  <c r="T31" i="49"/>
  <c r="S31" i="49"/>
  <c r="R31" i="49"/>
  <c r="Q31" i="49"/>
  <c r="K31" i="49"/>
  <c r="S30" i="49"/>
  <c r="R30" i="49"/>
  <c r="Q30" i="49"/>
  <c r="S29" i="49"/>
  <c r="R29" i="49"/>
  <c r="Q29" i="49"/>
  <c r="S28" i="49"/>
  <c r="R28" i="49"/>
  <c r="Q28" i="49"/>
  <c r="S27" i="49"/>
  <c r="R27" i="49"/>
  <c r="Q27" i="49"/>
  <c r="S26" i="49"/>
  <c r="R26" i="49"/>
  <c r="Q26" i="49"/>
  <c r="S25" i="49"/>
  <c r="R25" i="49"/>
  <c r="Q25" i="49"/>
  <c r="S24" i="49"/>
  <c r="R24" i="49"/>
  <c r="Q24" i="49"/>
  <c r="K24" i="49"/>
  <c r="S23" i="49"/>
  <c r="R23" i="49"/>
  <c r="Q23" i="49"/>
  <c r="S22" i="49"/>
  <c r="R22" i="49"/>
  <c r="Q22" i="49"/>
  <c r="S21" i="49"/>
  <c r="R21" i="49"/>
  <c r="Q21" i="49"/>
  <c r="S20" i="49"/>
  <c r="R20" i="49"/>
  <c r="Q20" i="49"/>
  <c r="S19" i="49"/>
  <c r="R19" i="49"/>
  <c r="Q19" i="49"/>
  <c r="K19" i="49"/>
  <c r="S18" i="49"/>
  <c r="R18" i="49"/>
  <c r="Q18" i="49"/>
  <c r="S17" i="49"/>
  <c r="R17" i="49"/>
  <c r="Q17" i="49"/>
  <c r="S16" i="49"/>
  <c r="R16" i="49"/>
  <c r="Q16" i="49"/>
  <c r="S15" i="49"/>
  <c r="R15" i="49"/>
  <c r="Q15" i="49"/>
  <c r="S14" i="49"/>
  <c r="R14" i="49"/>
  <c r="Q14" i="49"/>
  <c r="S13" i="49"/>
  <c r="R13" i="49"/>
  <c r="Q13" i="49"/>
  <c r="S12" i="49"/>
  <c r="R12" i="49"/>
  <c r="Q12" i="49"/>
  <c r="Q4" i="49"/>
  <c r="Q5" i="49"/>
  <c r="Q6" i="49"/>
  <c r="Q7" i="49"/>
  <c r="Q8" i="49"/>
  <c r="Q9" i="49"/>
  <c r="Q10" i="49"/>
  <c r="Q11" i="49"/>
  <c r="S11" i="49"/>
  <c r="R11" i="49"/>
  <c r="S10" i="49"/>
  <c r="R10" i="49"/>
  <c r="T9" i="49"/>
  <c r="S9" i="49"/>
  <c r="R9" i="49"/>
  <c r="T8" i="49"/>
  <c r="S8" i="49"/>
  <c r="R8" i="49"/>
  <c r="R4" i="49"/>
  <c r="R5" i="49"/>
  <c r="R6" i="49"/>
  <c r="R7" i="49"/>
  <c r="T7" i="49"/>
  <c r="S7" i="49"/>
  <c r="S6" i="49"/>
  <c r="S5" i="49"/>
  <c r="S4" i="49"/>
  <c r="S63" i="48"/>
  <c r="R63" i="48"/>
  <c r="Q63" i="48"/>
  <c r="T62" i="48"/>
  <c r="S62" i="48"/>
  <c r="R62" i="48"/>
  <c r="Q62" i="48"/>
  <c r="S61" i="48"/>
  <c r="R61" i="48"/>
  <c r="Q61" i="48"/>
  <c r="T60" i="48"/>
  <c r="S60" i="48"/>
  <c r="R60" i="48"/>
  <c r="Q60" i="48"/>
  <c r="S59" i="48"/>
  <c r="R59" i="48"/>
  <c r="Q59" i="48"/>
  <c r="S58" i="48"/>
  <c r="R58" i="48"/>
  <c r="Q58" i="48"/>
  <c r="S57" i="48"/>
  <c r="R57" i="48"/>
  <c r="Q57" i="48"/>
  <c r="T56" i="48"/>
  <c r="S56" i="48"/>
  <c r="R56" i="48"/>
  <c r="Q56" i="48"/>
  <c r="S55" i="48"/>
  <c r="R55" i="48"/>
  <c r="Q55" i="48"/>
  <c r="T54" i="48"/>
  <c r="S54" i="48"/>
  <c r="R54" i="48"/>
  <c r="Q54" i="48"/>
  <c r="S53" i="48"/>
  <c r="R53" i="48"/>
  <c r="Q53" i="48"/>
  <c r="T52" i="48"/>
  <c r="S52" i="48"/>
  <c r="R52" i="48"/>
  <c r="Q52" i="48"/>
  <c r="S51" i="48"/>
  <c r="R51" i="48"/>
  <c r="Q51" i="48"/>
  <c r="S50" i="48"/>
  <c r="R50" i="48"/>
  <c r="Q50" i="48"/>
  <c r="S49" i="48"/>
  <c r="R49" i="48"/>
  <c r="Q49" i="48"/>
  <c r="T48" i="48"/>
  <c r="S48" i="48"/>
  <c r="R48" i="48"/>
  <c r="Q48" i="48"/>
  <c r="S47" i="48"/>
  <c r="R47" i="48"/>
  <c r="Q47" i="48"/>
  <c r="T46" i="48"/>
  <c r="S46" i="48"/>
  <c r="R46" i="48"/>
  <c r="Q46" i="48"/>
  <c r="S45" i="48"/>
  <c r="R45" i="48"/>
  <c r="Q45" i="48"/>
  <c r="T44" i="48"/>
  <c r="S44" i="48"/>
  <c r="R44" i="48"/>
  <c r="Q44" i="48"/>
  <c r="S43" i="48"/>
  <c r="R43" i="48"/>
  <c r="Q43" i="48"/>
  <c r="S42" i="48"/>
  <c r="R42" i="48"/>
  <c r="Q42" i="48"/>
  <c r="S41" i="48"/>
  <c r="R41" i="48"/>
  <c r="Q41" i="48"/>
  <c r="T40" i="48"/>
  <c r="S40" i="48"/>
  <c r="R40" i="48"/>
  <c r="Q40" i="48"/>
  <c r="S39" i="48"/>
  <c r="R39" i="48"/>
  <c r="Q39" i="48"/>
  <c r="T38" i="48"/>
  <c r="S38" i="48"/>
  <c r="R38" i="48"/>
  <c r="Q38" i="48"/>
  <c r="S37" i="48"/>
  <c r="R37" i="48"/>
  <c r="Q37" i="48"/>
  <c r="T36" i="48"/>
  <c r="S36" i="48"/>
  <c r="R36" i="48"/>
  <c r="Q36" i="48"/>
  <c r="T35" i="48"/>
  <c r="S35" i="48"/>
  <c r="R35" i="48"/>
  <c r="Q35" i="48"/>
  <c r="S34" i="48"/>
  <c r="R34" i="48"/>
  <c r="Q34" i="48"/>
  <c r="S33" i="48"/>
  <c r="R33" i="48"/>
  <c r="Q33" i="48"/>
  <c r="T32" i="48"/>
  <c r="S32" i="48"/>
  <c r="R32" i="48"/>
  <c r="Q32" i="48"/>
  <c r="S31" i="48"/>
  <c r="R31" i="48"/>
  <c r="Q31" i="48"/>
  <c r="S30" i="48"/>
  <c r="R30" i="48"/>
  <c r="Q30" i="48"/>
  <c r="S29" i="48"/>
  <c r="R29" i="48"/>
  <c r="Q29" i="48"/>
  <c r="S28" i="48"/>
  <c r="R28" i="48"/>
  <c r="Q28" i="48"/>
  <c r="S27" i="48"/>
  <c r="R27" i="48"/>
  <c r="Q27" i="48"/>
  <c r="T26" i="48"/>
  <c r="S26" i="48"/>
  <c r="R26" i="48"/>
  <c r="Q26" i="48"/>
  <c r="S25" i="48"/>
  <c r="R25" i="48"/>
  <c r="Q25" i="48"/>
  <c r="S24" i="48"/>
  <c r="R24" i="48"/>
  <c r="Q24" i="48"/>
  <c r="T23" i="48"/>
  <c r="S23" i="48"/>
  <c r="R23" i="48"/>
  <c r="Q23" i="48"/>
  <c r="T22" i="48"/>
  <c r="S22" i="48"/>
  <c r="R22" i="48"/>
  <c r="Q22" i="48"/>
  <c r="S21" i="48"/>
  <c r="R21" i="48"/>
  <c r="Q21" i="48"/>
  <c r="S20" i="48"/>
  <c r="R20" i="48"/>
  <c r="Q20" i="48"/>
  <c r="S19" i="48"/>
  <c r="R19" i="48"/>
  <c r="Q19" i="48"/>
  <c r="T18" i="48"/>
  <c r="S18" i="48"/>
  <c r="R18" i="48"/>
  <c r="Q18" i="48"/>
  <c r="S17" i="48"/>
  <c r="R17" i="48"/>
  <c r="Q17" i="48"/>
  <c r="S16" i="48"/>
  <c r="R16" i="48"/>
  <c r="Q16" i="48"/>
  <c r="T15" i="48"/>
  <c r="S15" i="48"/>
  <c r="R15" i="48"/>
  <c r="Q15" i="48"/>
  <c r="T14" i="48"/>
  <c r="S14" i="48"/>
  <c r="R14" i="48"/>
  <c r="Q14" i="48"/>
  <c r="S13" i="48"/>
  <c r="R13" i="48"/>
  <c r="Q13" i="48"/>
  <c r="S12" i="48"/>
  <c r="R12" i="48"/>
  <c r="Q12" i="48"/>
  <c r="S11" i="48"/>
  <c r="R11" i="48"/>
  <c r="Q11" i="48"/>
  <c r="T10" i="48"/>
  <c r="S10" i="48"/>
  <c r="R10" i="48"/>
  <c r="Q10" i="48"/>
  <c r="S9" i="48"/>
  <c r="R9" i="48"/>
  <c r="Q9" i="48"/>
  <c r="S8" i="48"/>
  <c r="R8" i="48"/>
  <c r="Q8" i="48"/>
  <c r="S7" i="48"/>
  <c r="R7" i="48"/>
  <c r="Q7" i="48"/>
  <c r="S6" i="48"/>
  <c r="R6" i="48"/>
  <c r="Q6" i="48"/>
  <c r="S5" i="48"/>
  <c r="R5" i="48"/>
  <c r="Q5" i="48"/>
  <c r="S4" i="48"/>
  <c r="R4" i="48"/>
  <c r="Q4" i="48"/>
  <c r="S63" i="47"/>
  <c r="R63" i="47"/>
  <c r="Q63" i="47"/>
  <c r="S62" i="47"/>
  <c r="R62" i="47"/>
  <c r="Q62" i="47"/>
  <c r="K62" i="47"/>
  <c r="S61" i="47"/>
  <c r="R61" i="47"/>
  <c r="Q61" i="47"/>
  <c r="K61" i="47"/>
  <c r="T60" i="47"/>
  <c r="S60" i="47"/>
  <c r="R60" i="47"/>
  <c r="Q60" i="47"/>
  <c r="K60" i="47"/>
  <c r="S59" i="47"/>
  <c r="R59" i="47"/>
  <c r="Q59" i="47"/>
  <c r="S58" i="47"/>
  <c r="R58" i="47"/>
  <c r="Q58" i="47"/>
  <c r="S57" i="47"/>
  <c r="R57" i="47"/>
  <c r="Q57" i="47"/>
  <c r="K57" i="47"/>
  <c r="S56" i="47"/>
  <c r="R56" i="47"/>
  <c r="Q56" i="47"/>
  <c r="S55" i="47"/>
  <c r="R55" i="47"/>
  <c r="Q55" i="47"/>
  <c r="S54" i="47"/>
  <c r="R54" i="47"/>
  <c r="Q54" i="47"/>
  <c r="S53" i="47"/>
  <c r="R53" i="47"/>
  <c r="Q53" i="47"/>
  <c r="S52" i="47"/>
  <c r="R52" i="47"/>
  <c r="Q52" i="47"/>
  <c r="K52" i="47"/>
  <c r="S51" i="47"/>
  <c r="R51" i="47"/>
  <c r="Q51" i="47"/>
  <c r="S50" i="47"/>
  <c r="R50" i="47"/>
  <c r="Q50" i="47"/>
  <c r="T49" i="47"/>
  <c r="S49" i="47"/>
  <c r="R49" i="47"/>
  <c r="Q49" i="47"/>
  <c r="T48" i="47"/>
  <c r="S48" i="47"/>
  <c r="R48" i="47"/>
  <c r="Q48" i="47"/>
  <c r="T47" i="47"/>
  <c r="S47" i="47"/>
  <c r="R47" i="47"/>
  <c r="Q47" i="47"/>
  <c r="T46" i="47"/>
  <c r="S46" i="47"/>
  <c r="R46" i="47"/>
  <c r="Q46" i="47"/>
  <c r="T45" i="47"/>
  <c r="S45" i="47"/>
  <c r="R45" i="47"/>
  <c r="Q45" i="47"/>
  <c r="T44" i="47"/>
  <c r="S44" i="47"/>
  <c r="R44" i="47"/>
  <c r="Q44" i="47"/>
  <c r="T43" i="47"/>
  <c r="S43" i="47"/>
  <c r="R43" i="47"/>
  <c r="Q43" i="47"/>
  <c r="T42" i="47"/>
  <c r="S42" i="47"/>
  <c r="R42" i="47"/>
  <c r="Q42" i="47"/>
  <c r="T41" i="47"/>
  <c r="S41" i="47"/>
  <c r="R41" i="47"/>
  <c r="Q41" i="47"/>
  <c r="T40" i="47"/>
  <c r="S40" i="47"/>
  <c r="R40" i="47"/>
  <c r="Q40" i="47"/>
  <c r="T39" i="47"/>
  <c r="S39" i="47"/>
  <c r="R39" i="47"/>
  <c r="Q39" i="47"/>
  <c r="T38" i="47"/>
  <c r="S38" i="47"/>
  <c r="R38" i="47"/>
  <c r="Q38" i="47"/>
  <c r="T37" i="47"/>
  <c r="S37" i="47"/>
  <c r="R37" i="47"/>
  <c r="Q37" i="47"/>
  <c r="T36" i="47"/>
  <c r="S36" i="47"/>
  <c r="R36" i="47"/>
  <c r="Q36" i="47"/>
  <c r="T35" i="47"/>
  <c r="S35" i="47"/>
  <c r="R35" i="47"/>
  <c r="Q35" i="47"/>
  <c r="T34" i="47"/>
  <c r="S34" i="47"/>
  <c r="R34" i="47"/>
  <c r="Q34" i="47"/>
  <c r="S33" i="47"/>
  <c r="R33" i="47"/>
  <c r="Q33" i="47"/>
  <c r="T32" i="47"/>
  <c r="S32" i="47"/>
  <c r="R32" i="47"/>
  <c r="Q32" i="47"/>
  <c r="S31" i="47"/>
  <c r="R31" i="47"/>
  <c r="Q31" i="47"/>
  <c r="S30" i="47"/>
  <c r="R30" i="47"/>
  <c r="Q30" i="47"/>
  <c r="T29" i="47"/>
  <c r="S29" i="47"/>
  <c r="R29" i="47"/>
  <c r="Q29" i="47"/>
  <c r="S28" i="47"/>
  <c r="R28" i="47"/>
  <c r="Q28" i="47"/>
  <c r="S27" i="47"/>
  <c r="R27" i="47"/>
  <c r="Q27" i="47"/>
  <c r="S26" i="47"/>
  <c r="R26" i="47"/>
  <c r="Q26" i="47"/>
  <c r="S25" i="47"/>
  <c r="R25" i="47"/>
  <c r="Q25" i="47"/>
  <c r="S24" i="47"/>
  <c r="R24" i="47"/>
  <c r="Q24" i="47"/>
  <c r="T23" i="47"/>
  <c r="S23" i="47"/>
  <c r="R23" i="47"/>
  <c r="Q23" i="47"/>
  <c r="T22" i="47"/>
  <c r="S22" i="47"/>
  <c r="R22" i="47"/>
  <c r="Q22" i="47"/>
  <c r="T21" i="47"/>
  <c r="S21" i="47"/>
  <c r="R21" i="47"/>
  <c r="Q21" i="47"/>
  <c r="S20" i="47"/>
  <c r="R20" i="47"/>
  <c r="Q20" i="47"/>
  <c r="S19" i="47"/>
  <c r="R19" i="47"/>
  <c r="Q19" i="47"/>
  <c r="S18" i="47"/>
  <c r="R18" i="47"/>
  <c r="Q18" i="47"/>
  <c r="T17" i="47"/>
  <c r="S17" i="47"/>
  <c r="R17" i="47"/>
  <c r="Q17" i="47"/>
  <c r="T16" i="47"/>
  <c r="S16" i="47"/>
  <c r="R16" i="47"/>
  <c r="Q16" i="47"/>
  <c r="T15" i="47"/>
  <c r="S15" i="47"/>
  <c r="R15" i="47"/>
  <c r="Q15" i="47"/>
  <c r="T14" i="47"/>
  <c r="S14" i="47"/>
  <c r="R14" i="47"/>
  <c r="Q14" i="47"/>
  <c r="T13" i="47"/>
  <c r="S13" i="47"/>
  <c r="R13" i="47"/>
  <c r="Q13" i="47"/>
  <c r="T12" i="47"/>
  <c r="S12" i="47"/>
  <c r="R12" i="47"/>
  <c r="Q12" i="47"/>
  <c r="T11" i="47"/>
  <c r="S11" i="47"/>
  <c r="R11" i="47"/>
  <c r="Q11" i="47"/>
  <c r="T10" i="47"/>
  <c r="S10" i="47"/>
  <c r="R10" i="47"/>
  <c r="Q10" i="47"/>
  <c r="T9" i="47"/>
  <c r="S9" i="47"/>
  <c r="R9" i="47"/>
  <c r="Q9" i="47"/>
  <c r="T8" i="47"/>
  <c r="S8" i="47"/>
  <c r="R8" i="47"/>
  <c r="Q8" i="47"/>
  <c r="Q4" i="47"/>
  <c r="Q5" i="47"/>
  <c r="Q6" i="47"/>
  <c r="Q7" i="47"/>
  <c r="S7" i="47"/>
  <c r="R7" i="47"/>
  <c r="T6" i="47"/>
  <c r="S6" i="47"/>
  <c r="R6" i="47"/>
  <c r="R4" i="47"/>
  <c r="R5" i="47"/>
  <c r="S5" i="47"/>
  <c r="T4" i="47"/>
  <c r="S4" i="47"/>
  <c r="S63" i="42"/>
  <c r="R63" i="42"/>
  <c r="Q63" i="42"/>
  <c r="S62" i="42"/>
  <c r="R62" i="42"/>
  <c r="Q62" i="42"/>
  <c r="T61" i="42"/>
  <c r="S61" i="42"/>
  <c r="R61" i="42"/>
  <c r="Q61" i="42"/>
  <c r="T60" i="42"/>
  <c r="S60" i="42"/>
  <c r="R60" i="42"/>
  <c r="Q60" i="42"/>
  <c r="T59" i="42"/>
  <c r="S59" i="42"/>
  <c r="R59" i="42"/>
  <c r="Q59" i="42"/>
  <c r="T58" i="42"/>
  <c r="S58" i="42"/>
  <c r="R58" i="42"/>
  <c r="Q58" i="42"/>
  <c r="T57" i="42"/>
  <c r="S57" i="42"/>
  <c r="R57" i="42"/>
  <c r="Q57" i="42"/>
  <c r="T56" i="42"/>
  <c r="S56" i="42"/>
  <c r="R56" i="42"/>
  <c r="Q56" i="42"/>
  <c r="T55" i="42"/>
  <c r="S55" i="42"/>
  <c r="R55" i="42"/>
  <c r="Q55" i="42"/>
  <c r="K55" i="42"/>
  <c r="T54" i="42"/>
  <c r="S54" i="42"/>
  <c r="R54" i="42"/>
  <c r="Q54" i="42"/>
  <c r="K54" i="42"/>
  <c r="T53" i="42"/>
  <c r="S53" i="42"/>
  <c r="R53" i="42"/>
  <c r="Q53" i="42"/>
  <c r="T52" i="42"/>
  <c r="S52" i="42"/>
  <c r="R52" i="42"/>
  <c r="Q52" i="42"/>
  <c r="T51" i="42"/>
  <c r="S51" i="42"/>
  <c r="R51" i="42"/>
  <c r="Q51" i="42"/>
  <c r="K51" i="42"/>
  <c r="S50" i="42"/>
  <c r="R50" i="42"/>
  <c r="Q50" i="42"/>
  <c r="K50" i="42"/>
  <c r="S49" i="42"/>
  <c r="R49" i="42"/>
  <c r="Q49" i="42"/>
  <c r="S48" i="42"/>
  <c r="R48" i="42"/>
  <c r="Q48" i="42"/>
  <c r="S47" i="42"/>
  <c r="R47" i="42"/>
  <c r="Q47" i="42"/>
  <c r="K47" i="42"/>
  <c r="T46" i="42"/>
  <c r="S46" i="42"/>
  <c r="R46" i="42"/>
  <c r="Q46" i="42"/>
  <c r="K46" i="42"/>
  <c r="T45" i="42"/>
  <c r="S45" i="42"/>
  <c r="R45" i="42"/>
  <c r="Q45" i="42"/>
  <c r="T44" i="42"/>
  <c r="S44" i="42"/>
  <c r="R44" i="42"/>
  <c r="Q44" i="42"/>
  <c r="T43" i="42"/>
  <c r="S43" i="42"/>
  <c r="R43" i="42"/>
  <c r="Q43" i="42"/>
  <c r="K43" i="42"/>
  <c r="S42" i="42"/>
  <c r="R42" i="42"/>
  <c r="Q42" i="42"/>
  <c r="K42" i="42"/>
  <c r="T41" i="42"/>
  <c r="S41" i="42"/>
  <c r="R41" i="42"/>
  <c r="Q41" i="42"/>
  <c r="T40" i="42"/>
  <c r="S40" i="42"/>
  <c r="R40" i="42"/>
  <c r="Q40" i="42"/>
  <c r="T39" i="42"/>
  <c r="S39" i="42"/>
  <c r="R39" i="42"/>
  <c r="Q39" i="42"/>
  <c r="K39" i="42"/>
  <c r="S38" i="42"/>
  <c r="R38" i="42"/>
  <c r="Q38" i="42"/>
  <c r="K38" i="42"/>
  <c r="T37" i="42"/>
  <c r="S37" i="42"/>
  <c r="R37" i="42"/>
  <c r="Q37" i="42"/>
  <c r="T36" i="42"/>
  <c r="S36" i="42"/>
  <c r="R36" i="42"/>
  <c r="Q36" i="42"/>
  <c r="T35" i="42"/>
  <c r="S35" i="42"/>
  <c r="R35" i="42"/>
  <c r="Q35" i="42"/>
  <c r="K35" i="42"/>
  <c r="S34" i="42"/>
  <c r="R34" i="42"/>
  <c r="Q34" i="42"/>
  <c r="K34" i="42"/>
  <c r="T33" i="42"/>
  <c r="S33" i="42"/>
  <c r="R33" i="42"/>
  <c r="Q33" i="42"/>
  <c r="T32" i="42"/>
  <c r="S32" i="42"/>
  <c r="R32" i="42"/>
  <c r="Q32" i="42"/>
  <c r="T31" i="42"/>
  <c r="S31" i="42"/>
  <c r="R31" i="42"/>
  <c r="Q31" i="42"/>
  <c r="K31" i="42"/>
  <c r="T30" i="42"/>
  <c r="S30" i="42"/>
  <c r="R30" i="42"/>
  <c r="Q30" i="42"/>
  <c r="T29" i="42"/>
  <c r="S29" i="42"/>
  <c r="R29" i="42"/>
  <c r="Q29" i="42"/>
  <c r="T28" i="42"/>
  <c r="S28" i="42"/>
  <c r="R28" i="42"/>
  <c r="Q28" i="42"/>
  <c r="T27" i="42"/>
  <c r="S27" i="42"/>
  <c r="R27" i="42"/>
  <c r="Q27" i="42"/>
  <c r="K27" i="42"/>
  <c r="S26" i="42"/>
  <c r="R26" i="42"/>
  <c r="Q26" i="42"/>
  <c r="K26" i="42"/>
  <c r="S25" i="42"/>
  <c r="R25" i="42"/>
  <c r="Q25" i="42"/>
  <c r="S24" i="42"/>
  <c r="R24" i="42"/>
  <c r="Q24" i="42"/>
  <c r="S23" i="42"/>
  <c r="R23" i="42"/>
  <c r="Q23" i="42"/>
  <c r="S22" i="42"/>
  <c r="R22" i="42"/>
  <c r="Q22" i="42"/>
  <c r="K22" i="42"/>
  <c r="T21" i="42"/>
  <c r="S21" i="42"/>
  <c r="R21" i="42"/>
  <c r="Q21" i="42"/>
  <c r="T20" i="42"/>
  <c r="S20" i="42"/>
  <c r="R20" i="42"/>
  <c r="Q20" i="42"/>
  <c r="K20" i="42"/>
  <c r="T19" i="42"/>
  <c r="S19" i="42"/>
  <c r="R19" i="42"/>
  <c r="Q19" i="42"/>
  <c r="T18" i="42"/>
  <c r="S18" i="42"/>
  <c r="R18" i="42"/>
  <c r="Q18" i="42"/>
  <c r="K18" i="42"/>
  <c r="T17" i="42"/>
  <c r="S17" i="42"/>
  <c r="R17" i="42"/>
  <c r="Q17" i="42"/>
  <c r="T16" i="42"/>
  <c r="S16" i="42"/>
  <c r="R16" i="42"/>
  <c r="Q16" i="42"/>
  <c r="T15" i="42"/>
  <c r="S15" i="42"/>
  <c r="R15" i="42"/>
  <c r="Q15" i="42"/>
  <c r="T14" i="42"/>
  <c r="S14" i="42"/>
  <c r="R14" i="42"/>
  <c r="Q14" i="42"/>
  <c r="K14" i="42"/>
  <c r="S13" i="42"/>
  <c r="R13" i="42"/>
  <c r="Q13" i="42"/>
  <c r="T12" i="42"/>
  <c r="S12" i="42"/>
  <c r="R12" i="42"/>
  <c r="Q12" i="42"/>
  <c r="K12" i="42"/>
  <c r="T11" i="42"/>
  <c r="S11" i="42"/>
  <c r="R11" i="42"/>
  <c r="Q11" i="42"/>
  <c r="T10" i="42"/>
  <c r="S10" i="42"/>
  <c r="R10" i="42"/>
  <c r="Q10" i="42"/>
  <c r="K10" i="42"/>
  <c r="T9" i="42"/>
  <c r="S9" i="42"/>
  <c r="R9" i="42"/>
  <c r="Q9" i="42"/>
  <c r="T8" i="42"/>
  <c r="S8" i="42"/>
  <c r="R8" i="42"/>
  <c r="Q8" i="42"/>
  <c r="T7" i="42"/>
  <c r="S7" i="42"/>
  <c r="R7" i="42"/>
  <c r="Q7" i="42"/>
  <c r="Q4" i="42"/>
  <c r="Q5" i="42"/>
  <c r="Q6" i="42"/>
  <c r="T6" i="42"/>
  <c r="S6" i="42"/>
  <c r="R6" i="42"/>
  <c r="R4" i="42"/>
  <c r="R5" i="42"/>
  <c r="K6" i="42"/>
  <c r="T5" i="42"/>
  <c r="S5" i="42"/>
  <c r="K5" i="42"/>
  <c r="T4" i="42"/>
  <c r="S4" i="42"/>
  <c r="K4" i="42"/>
  <c r="S63" i="46"/>
  <c r="R63" i="46"/>
  <c r="Q63" i="46"/>
  <c r="S62" i="46"/>
  <c r="R62" i="46"/>
  <c r="Q62" i="46"/>
  <c r="T61" i="46"/>
  <c r="S61" i="46"/>
  <c r="R61" i="46"/>
  <c r="Q61" i="46"/>
  <c r="T60" i="46"/>
  <c r="S60" i="46"/>
  <c r="R60" i="46"/>
  <c r="Q60" i="46"/>
  <c r="T59" i="46"/>
  <c r="S59" i="46"/>
  <c r="R59" i="46"/>
  <c r="Q59" i="46"/>
  <c r="T58" i="46"/>
  <c r="S58" i="46"/>
  <c r="R58" i="46"/>
  <c r="Q58" i="46"/>
  <c r="T57" i="46"/>
  <c r="S57" i="46"/>
  <c r="R57" i="46"/>
  <c r="Q57" i="46"/>
  <c r="S56" i="46"/>
  <c r="R56" i="46"/>
  <c r="Q56" i="46"/>
  <c r="T55" i="46"/>
  <c r="S55" i="46"/>
  <c r="R55" i="46"/>
  <c r="Q55" i="46"/>
  <c r="T54" i="46"/>
  <c r="S54" i="46"/>
  <c r="R54" i="46"/>
  <c r="Q54" i="46"/>
  <c r="T53" i="46"/>
  <c r="S53" i="46"/>
  <c r="R53" i="46"/>
  <c r="Q53" i="46"/>
  <c r="T52" i="46"/>
  <c r="S52" i="46"/>
  <c r="R52" i="46"/>
  <c r="Q52" i="46"/>
  <c r="T51" i="46"/>
  <c r="S51" i="46"/>
  <c r="R51" i="46"/>
  <c r="Q51" i="46"/>
  <c r="T50" i="46"/>
  <c r="S50" i="46"/>
  <c r="R50" i="46"/>
  <c r="Q50" i="46"/>
  <c r="T49" i="46"/>
  <c r="S49" i="46"/>
  <c r="R49" i="46"/>
  <c r="Q49" i="46"/>
  <c r="T48" i="46"/>
  <c r="S48" i="46"/>
  <c r="R48" i="46"/>
  <c r="Q48" i="46"/>
  <c r="S47" i="46"/>
  <c r="R47" i="46"/>
  <c r="Q47" i="46"/>
  <c r="S46" i="46"/>
  <c r="R46" i="46"/>
  <c r="Q46" i="46"/>
  <c r="S45" i="46"/>
  <c r="R45" i="46"/>
  <c r="Q45" i="46"/>
  <c r="T44" i="46"/>
  <c r="S44" i="46"/>
  <c r="R44" i="46"/>
  <c r="Q44" i="46"/>
  <c r="T43" i="46"/>
  <c r="S43" i="46"/>
  <c r="R43" i="46"/>
  <c r="Q43" i="46"/>
  <c r="T42" i="46"/>
  <c r="S42" i="46"/>
  <c r="R42" i="46"/>
  <c r="Q42" i="46"/>
  <c r="T41" i="46"/>
  <c r="S41" i="46"/>
  <c r="R41" i="46"/>
  <c r="Q41" i="46"/>
  <c r="T40" i="46"/>
  <c r="S40" i="46"/>
  <c r="R40" i="46"/>
  <c r="Q40" i="46"/>
  <c r="T39" i="46"/>
  <c r="S39" i="46"/>
  <c r="R39" i="46"/>
  <c r="Q39" i="46"/>
  <c r="T38" i="46"/>
  <c r="S38" i="46"/>
  <c r="R38" i="46"/>
  <c r="Q38" i="46"/>
  <c r="T37" i="46"/>
  <c r="S37" i="46"/>
  <c r="R37" i="46"/>
  <c r="Q37" i="46"/>
  <c r="T36" i="46"/>
  <c r="S36" i="46"/>
  <c r="R36" i="46"/>
  <c r="Q36" i="46"/>
  <c r="T35" i="46"/>
  <c r="S35" i="46"/>
  <c r="R35" i="46"/>
  <c r="Q35" i="46"/>
  <c r="T34" i="46"/>
  <c r="S34" i="46"/>
  <c r="R34" i="46"/>
  <c r="Q34" i="46"/>
  <c r="T33" i="46"/>
  <c r="S33" i="46"/>
  <c r="R33" i="46"/>
  <c r="Q33" i="46"/>
  <c r="T32" i="46"/>
  <c r="S32" i="46"/>
  <c r="R32" i="46"/>
  <c r="Q32" i="46"/>
  <c r="T31" i="46"/>
  <c r="S31" i="46"/>
  <c r="R31" i="46"/>
  <c r="Q31" i="46"/>
  <c r="T30" i="46"/>
  <c r="S30" i="46"/>
  <c r="R30" i="46"/>
  <c r="Q30" i="46"/>
  <c r="T29" i="46"/>
  <c r="S29" i="46"/>
  <c r="R29" i="46"/>
  <c r="Q29" i="46"/>
  <c r="T28" i="46"/>
  <c r="S28" i="46"/>
  <c r="R28" i="46"/>
  <c r="Q28" i="46"/>
  <c r="T27" i="46"/>
  <c r="S27" i="46"/>
  <c r="R27" i="46"/>
  <c r="Q27" i="46"/>
  <c r="T26" i="46"/>
  <c r="S26" i="46"/>
  <c r="R26" i="46"/>
  <c r="Q26" i="46"/>
  <c r="T25" i="46"/>
  <c r="S25" i="46"/>
  <c r="R25" i="46"/>
  <c r="Q25" i="46"/>
  <c r="T24" i="46"/>
  <c r="S24" i="46"/>
  <c r="R24" i="46"/>
  <c r="Q24" i="46"/>
  <c r="T23" i="46"/>
  <c r="S23" i="46"/>
  <c r="R23" i="46"/>
  <c r="Q23" i="46"/>
  <c r="T22" i="46"/>
  <c r="S22" i="46"/>
  <c r="R22" i="46"/>
  <c r="Q22" i="46"/>
  <c r="T21" i="46"/>
  <c r="S21" i="46"/>
  <c r="R21" i="46"/>
  <c r="Q21" i="46"/>
  <c r="T20" i="46"/>
  <c r="S20" i="46"/>
  <c r="R20" i="46"/>
  <c r="Q20" i="46"/>
  <c r="T19" i="46"/>
  <c r="S19" i="46"/>
  <c r="R19" i="46"/>
  <c r="Q19" i="46"/>
  <c r="T18" i="46"/>
  <c r="S18" i="46"/>
  <c r="R18" i="46"/>
  <c r="Q18" i="46"/>
  <c r="T17" i="46"/>
  <c r="S17" i="46"/>
  <c r="R17" i="46"/>
  <c r="Q17" i="46"/>
  <c r="T16" i="46"/>
  <c r="S16" i="46"/>
  <c r="R16" i="46"/>
  <c r="Q16" i="46"/>
  <c r="T15" i="46"/>
  <c r="S15" i="46"/>
  <c r="R15" i="46"/>
  <c r="Q15" i="46"/>
  <c r="T14" i="46"/>
  <c r="S14" i="46"/>
  <c r="R14" i="46"/>
  <c r="Q14" i="46"/>
  <c r="T13" i="46"/>
  <c r="S13" i="46"/>
  <c r="R13" i="46"/>
  <c r="T12" i="46"/>
  <c r="S12" i="46"/>
  <c r="R12" i="46"/>
  <c r="T11" i="46"/>
  <c r="S11" i="46"/>
  <c r="R11" i="46"/>
  <c r="T10" i="46"/>
  <c r="S10" i="46"/>
  <c r="R10" i="46"/>
  <c r="T9" i="46"/>
  <c r="S9" i="46"/>
  <c r="R9" i="46"/>
  <c r="R5" i="46"/>
  <c r="R6" i="46"/>
  <c r="R7" i="46"/>
  <c r="R8" i="46"/>
  <c r="T8" i="46"/>
  <c r="S8" i="46"/>
  <c r="T7" i="46"/>
  <c r="S7" i="46"/>
  <c r="Q7" i="46"/>
  <c r="T6" i="46"/>
  <c r="S6" i="46"/>
  <c r="Q6" i="46"/>
  <c r="T5" i="46"/>
  <c r="S5" i="46"/>
  <c r="Q5" i="46"/>
  <c r="T63" i="39"/>
  <c r="S63" i="39"/>
  <c r="R63" i="39"/>
  <c r="Q63" i="39"/>
  <c r="K63" i="39"/>
  <c r="T62" i="39"/>
  <c r="S62" i="39"/>
  <c r="R62" i="39"/>
  <c r="Q62" i="39"/>
  <c r="T61" i="39"/>
  <c r="S61" i="39"/>
  <c r="R61" i="39"/>
  <c r="Q61" i="39"/>
  <c r="T60" i="39"/>
  <c r="S60" i="39"/>
  <c r="R60" i="39"/>
  <c r="Q60" i="39"/>
  <c r="K60" i="39"/>
  <c r="T59" i="39"/>
  <c r="S59" i="39"/>
  <c r="R59" i="39"/>
  <c r="Q59" i="39"/>
  <c r="K59" i="39"/>
  <c r="T58" i="39"/>
  <c r="S58" i="39"/>
  <c r="R58" i="39"/>
  <c r="Q58" i="39"/>
  <c r="T57" i="39"/>
  <c r="S57" i="39"/>
  <c r="R57" i="39"/>
  <c r="Q57" i="39"/>
  <c r="T56" i="39"/>
  <c r="S56" i="39"/>
  <c r="R56" i="39"/>
  <c r="Q56" i="39"/>
  <c r="K56" i="39"/>
  <c r="T55" i="39"/>
  <c r="S55" i="39"/>
  <c r="R55" i="39"/>
  <c r="Q55" i="39"/>
  <c r="K55" i="39"/>
  <c r="T54" i="39"/>
  <c r="S54" i="39"/>
  <c r="R54" i="39"/>
  <c r="Q54" i="39"/>
  <c r="T53" i="39"/>
  <c r="S53" i="39"/>
  <c r="R53" i="39"/>
  <c r="Q53" i="39"/>
  <c r="T52" i="39"/>
  <c r="S52" i="39"/>
  <c r="R52" i="39"/>
  <c r="Q52" i="39"/>
  <c r="K52" i="39"/>
  <c r="T51" i="39"/>
  <c r="S51" i="39"/>
  <c r="R51" i="39"/>
  <c r="Q51" i="39"/>
  <c r="K51" i="39"/>
  <c r="T50" i="39"/>
  <c r="S50" i="39"/>
  <c r="R50" i="39"/>
  <c r="Q50" i="39"/>
  <c r="T49" i="39"/>
  <c r="S49" i="39"/>
  <c r="R49" i="39"/>
  <c r="Q49" i="39"/>
  <c r="T48" i="39"/>
  <c r="S48" i="39"/>
  <c r="R48" i="39"/>
  <c r="Q48" i="39"/>
  <c r="T47" i="39"/>
  <c r="S47" i="39"/>
  <c r="R47" i="39"/>
  <c r="Q47" i="39"/>
  <c r="K47" i="39"/>
  <c r="T46" i="39"/>
  <c r="S46" i="39"/>
  <c r="R46" i="39"/>
  <c r="Q46" i="39"/>
  <c r="T45" i="39"/>
  <c r="S45" i="39"/>
  <c r="R45" i="39"/>
  <c r="Q45" i="39"/>
  <c r="T44" i="39"/>
  <c r="S44" i="39"/>
  <c r="R44" i="39"/>
  <c r="Q44" i="39"/>
  <c r="K44" i="39"/>
  <c r="T43" i="39"/>
  <c r="S43" i="39"/>
  <c r="R43" i="39"/>
  <c r="Q43" i="39"/>
  <c r="K43" i="39"/>
  <c r="T42" i="39"/>
  <c r="S42" i="39"/>
  <c r="R42" i="39"/>
  <c r="Q42" i="39"/>
  <c r="T41" i="39"/>
  <c r="S41" i="39"/>
  <c r="R41" i="39"/>
  <c r="Q41" i="39"/>
  <c r="T40" i="39"/>
  <c r="S40" i="39"/>
  <c r="R40" i="39"/>
  <c r="Q40" i="39"/>
  <c r="K40" i="39"/>
  <c r="T39" i="39"/>
  <c r="S39" i="39"/>
  <c r="R39" i="39"/>
  <c r="Q39" i="39"/>
  <c r="T38" i="39"/>
  <c r="S38" i="39"/>
  <c r="R38" i="39"/>
  <c r="Q38" i="39"/>
  <c r="T37" i="39"/>
  <c r="S37" i="39"/>
  <c r="R37" i="39"/>
  <c r="Q37" i="39"/>
  <c r="T36" i="39"/>
  <c r="S36" i="39"/>
  <c r="R36" i="39"/>
  <c r="Q36" i="39"/>
  <c r="T35" i="39"/>
  <c r="S35" i="39"/>
  <c r="R35" i="39"/>
  <c r="Q35" i="39"/>
  <c r="K35" i="39"/>
  <c r="T34" i="39"/>
  <c r="S34" i="39"/>
  <c r="R34" i="39"/>
  <c r="Q34" i="39"/>
  <c r="T33" i="39"/>
  <c r="S33" i="39"/>
  <c r="R33" i="39"/>
  <c r="Q33" i="39"/>
  <c r="T32" i="39"/>
  <c r="S32" i="39"/>
  <c r="R32" i="39"/>
  <c r="Q32" i="39"/>
  <c r="K32" i="39"/>
  <c r="T31" i="39"/>
  <c r="S31" i="39"/>
  <c r="R31" i="39"/>
  <c r="Q31" i="39"/>
  <c r="T30" i="39"/>
  <c r="S30" i="39"/>
  <c r="R30" i="39"/>
  <c r="Q30" i="39"/>
  <c r="T29" i="39"/>
  <c r="S29" i="39"/>
  <c r="R29" i="39"/>
  <c r="Q29" i="39"/>
  <c r="T28" i="39"/>
  <c r="S28" i="39"/>
  <c r="R28" i="39"/>
  <c r="Q28" i="39"/>
  <c r="K28" i="39"/>
  <c r="T27" i="39"/>
  <c r="S27" i="39"/>
  <c r="R27" i="39"/>
  <c r="Q27" i="39"/>
  <c r="K27" i="39"/>
  <c r="T26" i="39"/>
  <c r="S26" i="39"/>
  <c r="R26" i="39"/>
  <c r="Q26" i="39"/>
  <c r="T25" i="39"/>
  <c r="S25" i="39"/>
  <c r="R25" i="39"/>
  <c r="Q25" i="39"/>
  <c r="T24" i="39"/>
  <c r="S24" i="39"/>
  <c r="R24" i="39"/>
  <c r="Q24" i="39"/>
  <c r="K24" i="39"/>
  <c r="T23" i="39"/>
  <c r="S23" i="39"/>
  <c r="R23" i="39"/>
  <c r="Q23" i="39"/>
  <c r="T22" i="39"/>
  <c r="S22" i="39"/>
  <c r="R22" i="39"/>
  <c r="Q22" i="39"/>
  <c r="T21" i="39"/>
  <c r="S21" i="39"/>
  <c r="R21" i="39"/>
  <c r="Q21" i="39"/>
  <c r="T20" i="39"/>
  <c r="S20" i="39"/>
  <c r="R20" i="39"/>
  <c r="Q20" i="39"/>
  <c r="K20" i="39"/>
  <c r="T19" i="39"/>
  <c r="S19" i="39"/>
  <c r="R19" i="39"/>
  <c r="Q19" i="39"/>
  <c r="K19" i="39"/>
  <c r="T18" i="39"/>
  <c r="S18" i="39"/>
  <c r="R18" i="39"/>
  <c r="Q18" i="39"/>
  <c r="T17" i="39"/>
  <c r="S17" i="39"/>
  <c r="R17" i="39"/>
  <c r="Q17" i="39"/>
  <c r="T16" i="39"/>
  <c r="S16" i="39"/>
  <c r="R16" i="39"/>
  <c r="Q16" i="39"/>
  <c r="K16" i="39"/>
  <c r="T15" i="39"/>
  <c r="S15" i="39"/>
  <c r="R15" i="39"/>
  <c r="Q15" i="39"/>
  <c r="K15" i="39"/>
  <c r="T14" i="39"/>
  <c r="S14" i="39"/>
  <c r="R14" i="39"/>
  <c r="Q14" i="39"/>
  <c r="T13" i="39"/>
  <c r="S13" i="39"/>
  <c r="R13" i="39"/>
  <c r="Q13" i="39"/>
  <c r="T12" i="39"/>
  <c r="S12" i="39"/>
  <c r="R12" i="39"/>
  <c r="Q12" i="39"/>
  <c r="K12" i="39"/>
  <c r="T11" i="39"/>
  <c r="S11" i="39"/>
  <c r="R11" i="39"/>
  <c r="Q11" i="39"/>
  <c r="K11" i="39"/>
  <c r="T10" i="39"/>
  <c r="S10" i="39"/>
  <c r="R10" i="39"/>
  <c r="Q10" i="39"/>
  <c r="T9" i="39"/>
  <c r="S9" i="39"/>
  <c r="R9" i="39"/>
  <c r="Q9" i="39"/>
  <c r="T8" i="39"/>
  <c r="S8" i="39"/>
  <c r="R8" i="39"/>
  <c r="Q8" i="39"/>
  <c r="Q4" i="39"/>
  <c r="Q5" i="39"/>
  <c r="Q6" i="39"/>
  <c r="Q7" i="39"/>
  <c r="K8" i="39"/>
  <c r="T7" i="39"/>
  <c r="S7" i="39"/>
  <c r="R7" i="39"/>
  <c r="T6" i="39"/>
  <c r="S6" i="39"/>
  <c r="R6" i="39"/>
  <c r="T5" i="39"/>
  <c r="S5" i="39"/>
  <c r="R5" i="39"/>
  <c r="T4" i="39"/>
  <c r="S4" i="39"/>
  <c r="R4" i="39"/>
  <c r="T63" i="35"/>
  <c r="S63" i="35"/>
  <c r="Q63" i="35"/>
  <c r="K63" i="35"/>
  <c r="T62" i="35"/>
  <c r="S62" i="35"/>
  <c r="Q62" i="35"/>
  <c r="T61" i="35"/>
  <c r="S61" i="35"/>
  <c r="Q61" i="35"/>
  <c r="T60" i="35"/>
  <c r="S60" i="35"/>
  <c r="Q60" i="35"/>
  <c r="K60" i="35"/>
  <c r="T59" i="35"/>
  <c r="S59" i="35"/>
  <c r="Q59" i="35"/>
  <c r="K59" i="35"/>
  <c r="T58" i="35"/>
  <c r="S58" i="35"/>
  <c r="Q58" i="35"/>
  <c r="T57" i="35"/>
  <c r="S57" i="35"/>
  <c r="Q57" i="35"/>
  <c r="K57" i="35"/>
  <c r="T56" i="35"/>
  <c r="S56" i="35"/>
  <c r="Q56" i="35"/>
  <c r="K56" i="35"/>
  <c r="T55" i="35"/>
  <c r="S55" i="35"/>
  <c r="Q55" i="35"/>
  <c r="K55" i="35"/>
  <c r="T54" i="35"/>
  <c r="S54" i="35"/>
  <c r="Q54" i="35"/>
  <c r="K54" i="35"/>
  <c r="T53" i="35"/>
  <c r="S53" i="35"/>
  <c r="Q53" i="35"/>
  <c r="K53" i="35"/>
  <c r="T52" i="35"/>
  <c r="S52" i="35"/>
  <c r="Q52" i="35"/>
  <c r="K52" i="35"/>
  <c r="T51" i="35"/>
  <c r="S51" i="35"/>
  <c r="Q51" i="35"/>
  <c r="K51" i="35"/>
  <c r="T50" i="35"/>
  <c r="S50" i="35"/>
  <c r="Q50" i="35"/>
  <c r="T49" i="35"/>
  <c r="S49" i="35"/>
  <c r="Q49" i="35"/>
  <c r="K49" i="35"/>
  <c r="T48" i="35"/>
  <c r="S48" i="35"/>
  <c r="Q48" i="35"/>
  <c r="K48" i="35"/>
  <c r="T47" i="35"/>
  <c r="S47" i="35"/>
  <c r="Q47" i="35"/>
  <c r="K47" i="35"/>
  <c r="T46" i="35"/>
  <c r="S46" i="35"/>
  <c r="Q46" i="35"/>
  <c r="K46" i="35"/>
  <c r="T45" i="35"/>
  <c r="S45" i="35"/>
  <c r="Q45" i="35"/>
  <c r="T44" i="35"/>
  <c r="S44" i="35"/>
  <c r="Q44" i="35"/>
  <c r="K44" i="35"/>
  <c r="T43" i="35"/>
  <c r="S43" i="35"/>
  <c r="Q43" i="35"/>
  <c r="K43" i="35"/>
  <c r="T42" i="35"/>
  <c r="S42" i="35"/>
  <c r="Q42" i="35"/>
  <c r="T41" i="35"/>
  <c r="S41" i="35"/>
  <c r="Q41" i="35"/>
  <c r="K41" i="35"/>
  <c r="T40" i="35"/>
  <c r="S40" i="35"/>
  <c r="Q40" i="35"/>
  <c r="K40" i="35"/>
  <c r="T39" i="35"/>
  <c r="S39" i="35"/>
  <c r="Q39" i="35"/>
  <c r="T38" i="35"/>
  <c r="S38" i="35"/>
  <c r="Q38" i="35"/>
  <c r="T37" i="35"/>
  <c r="S37" i="35"/>
  <c r="Q37" i="35"/>
  <c r="K37" i="35"/>
  <c r="T36" i="35"/>
  <c r="S36" i="35"/>
  <c r="Q36" i="35"/>
  <c r="K36" i="35"/>
  <c r="T35" i="35"/>
  <c r="S35" i="35"/>
  <c r="Q35" i="35"/>
  <c r="K35" i="35"/>
  <c r="T34" i="35"/>
  <c r="S34" i="35"/>
  <c r="Q34" i="35"/>
  <c r="T33" i="35"/>
  <c r="S33" i="35"/>
  <c r="Q33" i="35"/>
  <c r="K33" i="35"/>
  <c r="T32" i="35"/>
  <c r="S32" i="35"/>
  <c r="Q32" i="35"/>
  <c r="K32" i="35"/>
  <c r="T31" i="35"/>
  <c r="S31" i="35"/>
  <c r="Q31" i="35"/>
  <c r="K31" i="35"/>
  <c r="T30" i="35"/>
  <c r="S30" i="35"/>
  <c r="Q30" i="35"/>
  <c r="K30" i="35"/>
  <c r="T29" i="35"/>
  <c r="S29" i="35"/>
  <c r="Q29" i="35"/>
  <c r="T28" i="35"/>
  <c r="S28" i="35"/>
  <c r="Q28" i="35"/>
  <c r="K28" i="35"/>
  <c r="T27" i="35"/>
  <c r="S27" i="35"/>
  <c r="Q27" i="35"/>
  <c r="K27" i="35"/>
  <c r="T26" i="35"/>
  <c r="S26" i="35"/>
  <c r="Q26" i="35"/>
  <c r="T25" i="35"/>
  <c r="S25" i="35"/>
  <c r="Q25" i="35"/>
  <c r="K25" i="35"/>
  <c r="T24" i="35"/>
  <c r="S24" i="35"/>
  <c r="Q24" i="35"/>
  <c r="K24" i="35"/>
  <c r="T23" i="35"/>
  <c r="S23" i="35"/>
  <c r="Q23" i="35"/>
  <c r="K23" i="35"/>
  <c r="T22" i="35"/>
  <c r="S22" i="35"/>
  <c r="Q22" i="35"/>
  <c r="K22" i="35"/>
  <c r="T21" i="35"/>
  <c r="S21" i="35"/>
  <c r="Q21" i="35"/>
  <c r="K21" i="35"/>
  <c r="T20" i="35"/>
  <c r="S20" i="35"/>
  <c r="Q20" i="35"/>
  <c r="K20" i="35"/>
  <c r="T19" i="35"/>
  <c r="S19" i="35"/>
  <c r="Q19" i="35"/>
  <c r="K19" i="35"/>
  <c r="T18" i="35"/>
  <c r="S18" i="35"/>
  <c r="Q18" i="35"/>
  <c r="T17" i="35"/>
  <c r="S17" i="35"/>
  <c r="Q17" i="35"/>
  <c r="K17" i="35"/>
  <c r="T16" i="35"/>
  <c r="S16" i="35"/>
  <c r="Q16" i="35"/>
  <c r="K16" i="35"/>
  <c r="T15" i="35"/>
  <c r="S15" i="35"/>
  <c r="Q15" i="35"/>
  <c r="K15" i="35"/>
  <c r="T14" i="35"/>
  <c r="S14" i="35"/>
  <c r="Q14" i="35"/>
  <c r="K14" i="35"/>
  <c r="T13" i="35"/>
  <c r="S13" i="35"/>
  <c r="Q13" i="35"/>
  <c r="T12" i="35"/>
  <c r="S12" i="35"/>
  <c r="Q12" i="35"/>
  <c r="K12" i="35"/>
  <c r="T11" i="35"/>
  <c r="S11" i="35"/>
  <c r="Q11" i="35"/>
  <c r="K11" i="35"/>
  <c r="T10" i="35"/>
  <c r="S10" i="35"/>
  <c r="Q10" i="35"/>
  <c r="K10" i="35"/>
  <c r="T9" i="35"/>
  <c r="S9" i="35"/>
  <c r="Q9" i="35"/>
  <c r="K9" i="35"/>
  <c r="T8" i="35"/>
  <c r="S8" i="35"/>
  <c r="Q8" i="35"/>
  <c r="K8" i="35"/>
  <c r="T7" i="35"/>
  <c r="S7" i="35"/>
  <c r="Q7" i="35"/>
  <c r="T6" i="35"/>
  <c r="S6" i="35"/>
  <c r="Q6" i="35"/>
  <c r="K6" i="35"/>
  <c r="T5" i="35"/>
  <c r="S5" i="35"/>
  <c r="Q5" i="35"/>
  <c r="K5" i="35"/>
  <c r="T4" i="35"/>
  <c r="S4" i="35"/>
  <c r="Q4" i="35"/>
  <c r="T63" i="41"/>
  <c r="S63" i="41"/>
  <c r="R63" i="41"/>
  <c r="Q63" i="41"/>
  <c r="T62" i="41"/>
  <c r="S62" i="41"/>
  <c r="R62" i="41"/>
  <c r="Q62" i="41"/>
  <c r="K62" i="41"/>
  <c r="T61" i="41"/>
  <c r="S61" i="41"/>
  <c r="R61" i="41"/>
  <c r="Q61" i="41"/>
  <c r="K61" i="41"/>
  <c r="T60" i="41"/>
  <c r="S60" i="41"/>
  <c r="R60" i="41"/>
  <c r="Q60" i="41"/>
  <c r="T59" i="41"/>
  <c r="S59" i="41"/>
  <c r="R59" i="41"/>
  <c r="Q59" i="41"/>
  <c r="T58" i="41"/>
  <c r="S58" i="41"/>
  <c r="R58" i="41"/>
  <c r="Q58" i="41"/>
  <c r="T57" i="41"/>
  <c r="S57" i="41"/>
  <c r="R57" i="41"/>
  <c r="Q57" i="41"/>
  <c r="K57" i="41"/>
  <c r="T56" i="41"/>
  <c r="S56" i="41"/>
  <c r="R56" i="41"/>
  <c r="Q56" i="41"/>
  <c r="T55" i="41"/>
  <c r="S55" i="41"/>
  <c r="R55" i="41"/>
  <c r="Q55" i="41"/>
  <c r="T54" i="41"/>
  <c r="S54" i="41"/>
  <c r="R54" i="41"/>
  <c r="Q54" i="41"/>
  <c r="T53" i="41"/>
  <c r="S53" i="41"/>
  <c r="R53" i="41"/>
  <c r="Q53" i="41"/>
  <c r="K53" i="41"/>
  <c r="T52" i="41"/>
  <c r="S52" i="41"/>
  <c r="R52" i="41"/>
  <c r="Q52" i="41"/>
  <c r="T51" i="41"/>
  <c r="S51" i="41"/>
  <c r="R51" i="41"/>
  <c r="Q51" i="41"/>
  <c r="T50" i="41"/>
  <c r="S50" i="41"/>
  <c r="R50" i="41"/>
  <c r="Q50" i="41"/>
  <c r="T49" i="41"/>
  <c r="S49" i="41"/>
  <c r="R49" i="41"/>
  <c r="Q49" i="41"/>
  <c r="K49" i="41"/>
  <c r="T48" i="41"/>
  <c r="S48" i="41"/>
  <c r="R48" i="41"/>
  <c r="Q48" i="41"/>
  <c r="T47" i="41"/>
  <c r="S47" i="41"/>
  <c r="R47" i="41"/>
  <c r="Q47" i="41"/>
  <c r="T46" i="41"/>
  <c r="S46" i="41"/>
  <c r="R46" i="41"/>
  <c r="Q46" i="41"/>
  <c r="K46" i="41"/>
  <c r="T45" i="41"/>
  <c r="S45" i="41"/>
  <c r="R45" i="41"/>
  <c r="Q45" i="41"/>
  <c r="K45" i="41"/>
  <c r="T44" i="41"/>
  <c r="S44" i="41"/>
  <c r="R44" i="41"/>
  <c r="Q44" i="41"/>
  <c r="T43" i="41"/>
  <c r="S43" i="41"/>
  <c r="R43" i="41"/>
  <c r="Q43" i="41"/>
  <c r="T42" i="41"/>
  <c r="S42" i="41"/>
  <c r="R42" i="41"/>
  <c r="Q42" i="41"/>
  <c r="K42" i="41"/>
  <c r="T41" i="41"/>
  <c r="S41" i="41"/>
  <c r="R41" i="41"/>
  <c r="Q41" i="41"/>
  <c r="T40" i="41"/>
  <c r="S40" i="41"/>
  <c r="R40" i="41"/>
  <c r="Q40" i="41"/>
  <c r="T39" i="41"/>
  <c r="S39" i="41"/>
  <c r="R39" i="41"/>
  <c r="Q39" i="41"/>
  <c r="T38" i="41"/>
  <c r="S38" i="41"/>
  <c r="R38" i="41"/>
  <c r="Q38" i="41"/>
  <c r="K38" i="41"/>
  <c r="T37" i="41"/>
  <c r="S37" i="41"/>
  <c r="R37" i="41"/>
  <c r="Q37" i="41"/>
  <c r="K37" i="41"/>
  <c r="T36" i="41"/>
  <c r="S36" i="41"/>
  <c r="R36" i="41"/>
  <c r="Q36" i="41"/>
  <c r="T35" i="41"/>
  <c r="S35" i="41"/>
  <c r="R35" i="41"/>
  <c r="Q35" i="41"/>
  <c r="T34" i="41"/>
  <c r="S34" i="41"/>
  <c r="R34" i="41"/>
  <c r="Q34" i="41"/>
  <c r="K34" i="41"/>
  <c r="T33" i="41"/>
  <c r="S33" i="41"/>
  <c r="R33" i="41"/>
  <c r="Q33" i="41"/>
  <c r="T32" i="41"/>
  <c r="S32" i="41"/>
  <c r="R32" i="41"/>
  <c r="Q32" i="41"/>
  <c r="T31" i="41"/>
  <c r="S31" i="41"/>
  <c r="R31" i="41"/>
  <c r="Q31" i="41"/>
  <c r="T30" i="41"/>
  <c r="S30" i="41"/>
  <c r="R30" i="41"/>
  <c r="Q30" i="41"/>
  <c r="K30" i="41"/>
  <c r="T29" i="41"/>
  <c r="S29" i="41"/>
  <c r="R29" i="41"/>
  <c r="Q29" i="41"/>
  <c r="K29" i="41"/>
  <c r="T28" i="41"/>
  <c r="S28" i="41"/>
  <c r="R28" i="41"/>
  <c r="Q28" i="41"/>
  <c r="T27" i="41"/>
  <c r="S27" i="41"/>
  <c r="R27" i="41"/>
  <c r="Q27" i="41"/>
  <c r="T26" i="41"/>
  <c r="S26" i="41"/>
  <c r="R26" i="41"/>
  <c r="Q26" i="41"/>
  <c r="K26" i="41"/>
  <c r="T25" i="41"/>
  <c r="S25" i="41"/>
  <c r="R25" i="41"/>
  <c r="Q25" i="41"/>
  <c r="K25" i="41"/>
  <c r="T24" i="41"/>
  <c r="S24" i="41"/>
  <c r="R24" i="41"/>
  <c r="Q24" i="41"/>
  <c r="T23" i="41"/>
  <c r="S23" i="41"/>
  <c r="R23" i="41"/>
  <c r="Q23" i="41"/>
  <c r="T22" i="41"/>
  <c r="S22" i="41"/>
  <c r="R22" i="41"/>
  <c r="Q22" i="41"/>
  <c r="K22" i="41"/>
  <c r="T21" i="41"/>
  <c r="S21" i="41"/>
  <c r="R21" i="41"/>
  <c r="Q21" i="41"/>
  <c r="T20" i="41"/>
  <c r="S20" i="41"/>
  <c r="R20" i="41"/>
  <c r="Q20" i="41"/>
  <c r="T19" i="41"/>
  <c r="S19" i="41"/>
  <c r="R19" i="41"/>
  <c r="Q19" i="41"/>
  <c r="T18" i="41"/>
  <c r="S18" i="41"/>
  <c r="R18" i="41"/>
  <c r="Q18" i="41"/>
  <c r="K18" i="41"/>
  <c r="T17" i="41"/>
  <c r="S17" i="41"/>
  <c r="R17" i="41"/>
  <c r="Q17" i="41"/>
  <c r="T16" i="41"/>
  <c r="S16" i="41"/>
  <c r="R16" i="41"/>
  <c r="Q16" i="41"/>
  <c r="T15" i="41"/>
  <c r="S15" i="41"/>
  <c r="R15" i="41"/>
  <c r="Q15" i="41"/>
  <c r="T14" i="41"/>
  <c r="S14" i="41"/>
  <c r="R14" i="41"/>
  <c r="Q14" i="41"/>
  <c r="K14" i="41"/>
  <c r="T13" i="41"/>
  <c r="S13" i="41"/>
  <c r="R13" i="41"/>
  <c r="Q13" i="41"/>
  <c r="T12" i="41"/>
  <c r="S12" i="41"/>
  <c r="R12" i="41"/>
  <c r="Q12" i="41"/>
  <c r="T11" i="41"/>
  <c r="S11" i="41"/>
  <c r="R11" i="41"/>
  <c r="Q11" i="41"/>
  <c r="T10" i="41"/>
  <c r="S10" i="41"/>
  <c r="R10" i="41"/>
  <c r="Q10" i="41"/>
  <c r="Q4" i="41"/>
  <c r="Q5" i="41"/>
  <c r="Q6" i="41"/>
  <c r="Q7" i="41"/>
  <c r="Q8" i="41"/>
  <c r="Q9" i="41"/>
  <c r="K10" i="41"/>
  <c r="T9" i="41"/>
  <c r="S9" i="41"/>
  <c r="R9" i="41"/>
  <c r="T8" i="41"/>
  <c r="S8" i="41"/>
  <c r="R8" i="41"/>
  <c r="T7" i="41"/>
  <c r="S7" i="41"/>
  <c r="R7" i="41"/>
  <c r="T6" i="41"/>
  <c r="S6" i="41"/>
  <c r="R6" i="41"/>
  <c r="R4" i="41"/>
  <c r="R5" i="41"/>
  <c r="K6" i="41"/>
  <c r="T5" i="41"/>
  <c r="S5" i="41"/>
  <c r="T4" i="41"/>
  <c r="S4" i="41"/>
  <c r="K4" i="41"/>
  <c r="T63" i="43"/>
  <c r="S63" i="43"/>
  <c r="R63" i="43"/>
  <c r="Q63" i="43"/>
  <c r="K63" i="43"/>
  <c r="T62" i="43"/>
  <c r="S62" i="43"/>
  <c r="R62" i="43"/>
  <c r="Q62" i="43"/>
  <c r="K62" i="43"/>
  <c r="T61" i="43"/>
  <c r="S61" i="43"/>
  <c r="R61" i="43"/>
  <c r="Q61" i="43"/>
  <c r="T60" i="43"/>
  <c r="S60" i="43"/>
  <c r="R60" i="43"/>
  <c r="Q60" i="43"/>
  <c r="T59" i="43"/>
  <c r="S59" i="43"/>
  <c r="R59" i="43"/>
  <c r="Q59" i="43"/>
  <c r="K59" i="43"/>
  <c r="T58" i="43"/>
  <c r="S58" i="43"/>
  <c r="R58" i="43"/>
  <c r="Q58" i="43"/>
  <c r="T57" i="43"/>
  <c r="S57" i="43"/>
  <c r="R57" i="43"/>
  <c r="Q57" i="43"/>
  <c r="T56" i="43"/>
  <c r="S56" i="43"/>
  <c r="R56" i="43"/>
  <c r="Q56" i="43"/>
  <c r="T55" i="43"/>
  <c r="S55" i="43"/>
  <c r="R55" i="43"/>
  <c r="Q55" i="43"/>
  <c r="K55" i="43"/>
  <c r="T54" i="43"/>
  <c r="S54" i="43"/>
  <c r="R54" i="43"/>
  <c r="Q54" i="43"/>
  <c r="K54" i="43"/>
  <c r="T53" i="43"/>
  <c r="S53" i="43"/>
  <c r="R53" i="43"/>
  <c r="Q53" i="43"/>
  <c r="T52" i="43"/>
  <c r="S52" i="43"/>
  <c r="R52" i="43"/>
  <c r="Q52" i="43"/>
  <c r="T51" i="43"/>
  <c r="S51" i="43"/>
  <c r="R51" i="43"/>
  <c r="Q51" i="43"/>
  <c r="K51" i="43"/>
  <c r="T50" i="43"/>
  <c r="S50" i="43"/>
  <c r="R50" i="43"/>
  <c r="Q50" i="43"/>
  <c r="T49" i="43"/>
  <c r="S49" i="43"/>
  <c r="R49" i="43"/>
  <c r="Q49" i="43"/>
  <c r="T48" i="43"/>
  <c r="S48" i="43"/>
  <c r="R48" i="43"/>
  <c r="Q48" i="43"/>
  <c r="T47" i="43"/>
  <c r="S47" i="43"/>
  <c r="R47" i="43"/>
  <c r="Q47" i="43"/>
  <c r="K47" i="43"/>
  <c r="T46" i="43"/>
  <c r="S46" i="43"/>
  <c r="R46" i="43"/>
  <c r="Q46" i="43"/>
  <c r="T45" i="43"/>
  <c r="S45" i="43"/>
  <c r="R45" i="43"/>
  <c r="Q45" i="43"/>
  <c r="T44" i="43"/>
  <c r="S44" i="43"/>
  <c r="R44" i="43"/>
  <c r="Q44" i="43"/>
  <c r="T43" i="43"/>
  <c r="S43" i="43"/>
  <c r="R43" i="43"/>
  <c r="Q43" i="43"/>
  <c r="K43" i="43"/>
  <c r="T42" i="43"/>
  <c r="S42" i="43"/>
  <c r="R42" i="43"/>
  <c r="Q42" i="43"/>
  <c r="T41" i="43"/>
  <c r="S41" i="43"/>
  <c r="R41" i="43"/>
  <c r="Q41" i="43"/>
  <c r="T40" i="43"/>
  <c r="S40" i="43"/>
  <c r="R40" i="43"/>
  <c r="Q40" i="43"/>
  <c r="T39" i="43"/>
  <c r="S39" i="43"/>
  <c r="R39" i="43"/>
  <c r="Q39" i="43"/>
  <c r="T38" i="43"/>
  <c r="S38" i="43"/>
  <c r="R38" i="43"/>
  <c r="Q38" i="43"/>
  <c r="K38" i="43"/>
  <c r="T37" i="43"/>
  <c r="S37" i="43"/>
  <c r="R37" i="43"/>
  <c r="Q37" i="43"/>
  <c r="T36" i="43"/>
  <c r="S36" i="43"/>
  <c r="R36" i="43"/>
  <c r="Q36" i="43"/>
  <c r="T35" i="43"/>
  <c r="S35" i="43"/>
  <c r="R35" i="43"/>
  <c r="Q35" i="43"/>
  <c r="K35" i="43"/>
  <c r="T34" i="43"/>
  <c r="S34" i="43"/>
  <c r="R34" i="43"/>
  <c r="Q34" i="43"/>
  <c r="K34" i="43"/>
  <c r="T33" i="43"/>
  <c r="S33" i="43"/>
  <c r="R33" i="43"/>
  <c r="Q33" i="43"/>
  <c r="T32" i="43"/>
  <c r="S32" i="43"/>
  <c r="R32" i="43"/>
  <c r="Q32" i="43"/>
  <c r="T31" i="43"/>
  <c r="S31" i="43"/>
  <c r="R31" i="43"/>
  <c r="Q31" i="43"/>
  <c r="K31" i="43"/>
  <c r="T30" i="43"/>
  <c r="S30" i="43"/>
  <c r="R30" i="43"/>
  <c r="Q30" i="43"/>
  <c r="K30" i="43"/>
  <c r="T29" i="43"/>
  <c r="S29" i="43"/>
  <c r="R29" i="43"/>
  <c r="Q29" i="43"/>
  <c r="T28" i="43"/>
  <c r="S28" i="43"/>
  <c r="R28" i="43"/>
  <c r="Q28" i="43"/>
  <c r="T27" i="43"/>
  <c r="S27" i="43"/>
  <c r="R27" i="43"/>
  <c r="Q27" i="43"/>
  <c r="K27" i="43"/>
  <c r="T26" i="43"/>
  <c r="S26" i="43"/>
  <c r="R26" i="43"/>
  <c r="Q26" i="43"/>
  <c r="K26" i="43"/>
  <c r="T25" i="43"/>
  <c r="S25" i="43"/>
  <c r="R25" i="43"/>
  <c r="Q25" i="43"/>
  <c r="T24" i="43"/>
  <c r="S24" i="43"/>
  <c r="R24" i="43"/>
  <c r="Q24" i="43"/>
  <c r="T23" i="43"/>
  <c r="S23" i="43"/>
  <c r="R23" i="43"/>
  <c r="Q23" i="43"/>
  <c r="T22" i="43"/>
  <c r="S22" i="43"/>
  <c r="R22" i="43"/>
  <c r="Q22" i="43"/>
  <c r="K22" i="43"/>
  <c r="T21" i="43"/>
  <c r="S21" i="43"/>
  <c r="R21" i="43"/>
  <c r="Q21" i="43"/>
  <c r="T20" i="43"/>
  <c r="S20" i="43"/>
  <c r="R20" i="43"/>
  <c r="Q20" i="43"/>
  <c r="T19" i="43"/>
  <c r="S19" i="43"/>
  <c r="R19" i="43"/>
  <c r="Q19" i="43"/>
  <c r="T18" i="43"/>
  <c r="S18" i="43"/>
  <c r="R18" i="43"/>
  <c r="Q18" i="43"/>
  <c r="K18" i="43"/>
  <c r="T17" i="43"/>
  <c r="S17" i="43"/>
  <c r="R17" i="43"/>
  <c r="Q17" i="43"/>
  <c r="T16" i="43"/>
  <c r="S16" i="43"/>
  <c r="R16" i="43"/>
  <c r="Q16" i="43"/>
  <c r="T15" i="43"/>
  <c r="S15" i="43"/>
  <c r="R15" i="43"/>
  <c r="Q15" i="43"/>
  <c r="K15" i="43"/>
  <c r="T14" i="43"/>
  <c r="S14" i="43"/>
  <c r="R14" i="43"/>
  <c r="Q14" i="43"/>
  <c r="K14" i="43"/>
  <c r="T13" i="43"/>
  <c r="S13" i="43"/>
  <c r="R13" i="43"/>
  <c r="Q13" i="43"/>
  <c r="T12" i="43"/>
  <c r="S12" i="43"/>
  <c r="R12" i="43"/>
  <c r="Q12" i="43"/>
  <c r="T11" i="43"/>
  <c r="S11" i="43"/>
  <c r="R11" i="43"/>
  <c r="Q11" i="43"/>
  <c r="K11" i="43"/>
  <c r="T10" i="43"/>
  <c r="S10" i="43"/>
  <c r="R10" i="43"/>
  <c r="Q10" i="43"/>
  <c r="K10" i="43"/>
  <c r="T9" i="43"/>
  <c r="S9" i="43"/>
  <c r="R9" i="43"/>
  <c r="Q9" i="43"/>
  <c r="T8" i="43"/>
  <c r="S8" i="43"/>
  <c r="R8" i="43"/>
  <c r="Q8" i="43"/>
  <c r="Q4" i="43"/>
  <c r="Q5" i="43"/>
  <c r="Q6" i="43"/>
  <c r="Q7" i="43"/>
  <c r="T7" i="43"/>
  <c r="S7" i="43"/>
  <c r="R7" i="43"/>
  <c r="R4" i="43"/>
  <c r="R5" i="43"/>
  <c r="R6" i="43"/>
  <c r="T6" i="43"/>
  <c r="S6" i="43"/>
  <c r="K6" i="43"/>
  <c r="T5" i="43"/>
  <c r="S5" i="43"/>
  <c r="T4" i="43"/>
  <c r="S4" i="43"/>
  <c r="K4" i="43"/>
  <c r="T63" i="40"/>
  <c r="S63" i="40"/>
  <c r="Q63" i="40"/>
  <c r="K63" i="40"/>
  <c r="T62" i="40"/>
  <c r="S62" i="40"/>
  <c r="Q62" i="40"/>
  <c r="K62" i="40"/>
  <c r="T61" i="40"/>
  <c r="S61" i="40"/>
  <c r="Q61" i="40"/>
  <c r="T60" i="40"/>
  <c r="S60" i="40"/>
  <c r="Q60" i="40"/>
  <c r="T59" i="40"/>
  <c r="S59" i="40"/>
  <c r="Q59" i="40"/>
  <c r="T58" i="40"/>
  <c r="S58" i="40"/>
  <c r="Q58" i="40"/>
  <c r="T57" i="40"/>
  <c r="S57" i="40"/>
  <c r="Q57" i="40"/>
  <c r="T56" i="40"/>
  <c r="S56" i="40"/>
  <c r="Q56" i="40"/>
  <c r="T55" i="40"/>
  <c r="S55" i="40"/>
  <c r="Q55" i="40"/>
  <c r="K55" i="40"/>
  <c r="T54" i="40"/>
  <c r="S54" i="40"/>
  <c r="Q54" i="40"/>
  <c r="K54" i="40"/>
  <c r="T53" i="40"/>
  <c r="S53" i="40"/>
  <c r="Q53" i="40"/>
  <c r="T52" i="40"/>
  <c r="S52" i="40"/>
  <c r="Q52" i="40"/>
  <c r="T51" i="40"/>
  <c r="S51" i="40"/>
  <c r="Q51" i="40"/>
  <c r="K51" i="40"/>
  <c r="T50" i="40"/>
  <c r="S50" i="40"/>
  <c r="Q50" i="40"/>
  <c r="K50" i="40"/>
  <c r="T49" i="40"/>
  <c r="S49" i="40"/>
  <c r="Q49" i="40"/>
  <c r="T48" i="40"/>
  <c r="S48" i="40"/>
  <c r="Q48" i="40"/>
  <c r="T47" i="40"/>
  <c r="S47" i="40"/>
  <c r="Q47" i="40"/>
  <c r="K47" i="40"/>
  <c r="T46" i="40"/>
  <c r="S46" i="40"/>
  <c r="Q46" i="40"/>
  <c r="K46" i="40"/>
  <c r="T45" i="40"/>
  <c r="S45" i="40"/>
  <c r="Q45" i="40"/>
  <c r="T44" i="40"/>
  <c r="S44" i="40"/>
  <c r="Q44" i="40"/>
  <c r="T43" i="40"/>
  <c r="S43" i="40"/>
  <c r="Q43" i="40"/>
  <c r="K43" i="40"/>
  <c r="T42" i="40"/>
  <c r="S42" i="40"/>
  <c r="Q42" i="40"/>
  <c r="K42" i="40"/>
  <c r="T41" i="40"/>
  <c r="S41" i="40"/>
  <c r="Q41" i="40"/>
  <c r="T40" i="40"/>
  <c r="S40" i="40"/>
  <c r="Q40" i="40"/>
  <c r="T39" i="40"/>
  <c r="S39" i="40"/>
  <c r="Q39" i="40"/>
  <c r="K39" i="40"/>
  <c r="T38" i="40"/>
  <c r="S38" i="40"/>
  <c r="Q38" i="40"/>
  <c r="K38" i="40"/>
  <c r="T37" i="40"/>
  <c r="S37" i="40"/>
  <c r="Q37" i="40"/>
  <c r="T36" i="40"/>
  <c r="S36" i="40"/>
  <c r="Q36" i="40"/>
  <c r="T35" i="40"/>
  <c r="S35" i="40"/>
  <c r="Q35" i="40"/>
  <c r="K35" i="40"/>
  <c r="T34" i="40"/>
  <c r="S34" i="40"/>
  <c r="Q34" i="40"/>
  <c r="K34" i="40"/>
  <c r="T33" i="40"/>
  <c r="S33" i="40"/>
  <c r="Q33" i="40"/>
  <c r="T32" i="40"/>
  <c r="S32" i="40"/>
  <c r="Q32" i="40"/>
  <c r="T31" i="40"/>
  <c r="S31" i="40"/>
  <c r="Q31" i="40"/>
  <c r="T30" i="40"/>
  <c r="S30" i="40"/>
  <c r="Q30" i="40"/>
  <c r="K30" i="40"/>
  <c r="T29" i="40"/>
  <c r="S29" i="40"/>
  <c r="Q29" i="40"/>
  <c r="T28" i="40"/>
  <c r="S28" i="40"/>
  <c r="Q28" i="40"/>
  <c r="T27" i="40"/>
  <c r="S27" i="40"/>
  <c r="Q27" i="40"/>
  <c r="K27" i="40"/>
  <c r="T26" i="40"/>
  <c r="S26" i="40"/>
  <c r="Q26" i="40"/>
  <c r="K26" i="40"/>
  <c r="T25" i="40"/>
  <c r="S25" i="40"/>
  <c r="Q25" i="40"/>
  <c r="T24" i="40"/>
  <c r="S24" i="40"/>
  <c r="Q24" i="40"/>
  <c r="T23" i="40"/>
  <c r="S23" i="40"/>
  <c r="Q23" i="40"/>
  <c r="K23" i="40"/>
  <c r="T22" i="40"/>
  <c r="S22" i="40"/>
  <c r="Q22" i="40"/>
  <c r="K22" i="40"/>
  <c r="T21" i="40"/>
  <c r="S21" i="40"/>
  <c r="Q21" i="40"/>
  <c r="T20" i="40"/>
  <c r="S20" i="40"/>
  <c r="Q20" i="40"/>
  <c r="T19" i="40"/>
  <c r="S19" i="40"/>
  <c r="Q19" i="40"/>
  <c r="K19" i="40"/>
  <c r="T18" i="40"/>
  <c r="S18" i="40"/>
  <c r="Q18" i="40"/>
  <c r="K18" i="40"/>
  <c r="T17" i="40"/>
  <c r="S17" i="40"/>
  <c r="Q17" i="40"/>
  <c r="T16" i="40"/>
  <c r="S16" i="40"/>
  <c r="Q16" i="40"/>
  <c r="T15" i="40"/>
  <c r="S15" i="40"/>
  <c r="Q15" i="40"/>
  <c r="K15" i="40"/>
  <c r="T14" i="40"/>
  <c r="S14" i="40"/>
  <c r="Q14" i="40"/>
  <c r="T13" i="40"/>
  <c r="S13" i="40"/>
  <c r="Q13" i="40"/>
  <c r="T12" i="40"/>
  <c r="S12" i="40"/>
  <c r="Q12" i="40"/>
  <c r="T11" i="40"/>
  <c r="S11" i="40"/>
  <c r="Q11" i="40"/>
  <c r="K11" i="40"/>
  <c r="T10" i="40"/>
  <c r="S10" i="40"/>
  <c r="Q10" i="40"/>
  <c r="T9" i="40"/>
  <c r="S9" i="40"/>
  <c r="Q9" i="40"/>
  <c r="T8" i="40"/>
  <c r="S8" i="40"/>
  <c r="Q8" i="40"/>
  <c r="T7" i="40"/>
  <c r="S7" i="40"/>
  <c r="Q7" i="40"/>
  <c r="T6" i="40"/>
  <c r="S6" i="40"/>
  <c r="Q6" i="40"/>
  <c r="T5" i="40"/>
  <c r="S5" i="40"/>
  <c r="Q5" i="40"/>
  <c r="T4" i="40"/>
  <c r="S4" i="40"/>
  <c r="Q4" i="40"/>
  <c r="T63" i="32"/>
  <c r="S63" i="32"/>
  <c r="Q63" i="32"/>
  <c r="T62" i="32"/>
  <c r="S62" i="32"/>
  <c r="Q62" i="32"/>
  <c r="K62" i="32"/>
  <c r="T61" i="32"/>
  <c r="S61" i="32"/>
  <c r="Q61" i="32"/>
  <c r="K61" i="32"/>
  <c r="T60" i="32"/>
  <c r="S60" i="32"/>
  <c r="Q60" i="32"/>
  <c r="K60" i="32"/>
  <c r="T59" i="32"/>
  <c r="S59" i="32"/>
  <c r="Q59" i="32"/>
  <c r="T58" i="32"/>
  <c r="S58" i="32"/>
  <c r="Q58" i="32"/>
  <c r="K58" i="32"/>
  <c r="T57" i="32"/>
  <c r="S57" i="32"/>
  <c r="Q57" i="32"/>
  <c r="T56" i="32"/>
  <c r="S56" i="32"/>
  <c r="Q56" i="32"/>
  <c r="T55" i="32"/>
  <c r="S55" i="32"/>
  <c r="Q55" i="32"/>
  <c r="T54" i="32"/>
  <c r="S54" i="32"/>
  <c r="Q54" i="32"/>
  <c r="K54" i="32"/>
  <c r="T53" i="32"/>
  <c r="S53" i="32"/>
  <c r="Q53" i="32"/>
  <c r="K53" i="32"/>
  <c r="T52" i="32"/>
  <c r="S52" i="32"/>
  <c r="Q52" i="32"/>
  <c r="K52" i="32"/>
  <c r="T51" i="32"/>
  <c r="S51" i="32"/>
  <c r="Q51" i="32"/>
  <c r="T50" i="32"/>
  <c r="S50" i="32"/>
  <c r="Q50" i="32"/>
  <c r="K50" i="32"/>
  <c r="T49" i="32"/>
  <c r="S49" i="32"/>
  <c r="Q49" i="32"/>
  <c r="T48" i="32"/>
  <c r="S48" i="32"/>
  <c r="Q48" i="32"/>
  <c r="K48" i="32"/>
  <c r="T47" i="32"/>
  <c r="S47" i="32"/>
  <c r="Q47" i="32"/>
  <c r="T46" i="32"/>
  <c r="S46" i="32"/>
  <c r="Q46" i="32"/>
  <c r="K46" i="32"/>
  <c r="T45" i="32"/>
  <c r="S45" i="32"/>
  <c r="Q45" i="32"/>
  <c r="K45" i="32"/>
  <c r="T44" i="32"/>
  <c r="S44" i="32"/>
  <c r="Q44" i="32"/>
  <c r="K44" i="32"/>
  <c r="T43" i="32"/>
  <c r="S43" i="32"/>
  <c r="Q43" i="32"/>
  <c r="T42" i="32"/>
  <c r="S42" i="32"/>
  <c r="Q42" i="32"/>
  <c r="K42" i="32"/>
  <c r="T41" i="32"/>
  <c r="S41" i="32"/>
  <c r="Q41" i="32"/>
  <c r="K41" i="32"/>
  <c r="T40" i="32"/>
  <c r="S40" i="32"/>
  <c r="Q40" i="32"/>
  <c r="K40" i="32"/>
  <c r="T39" i="32"/>
  <c r="S39" i="32"/>
  <c r="Q39" i="32"/>
  <c r="T38" i="32"/>
  <c r="S38" i="32"/>
  <c r="Q38" i="32"/>
  <c r="K38" i="32"/>
  <c r="T37" i="32"/>
  <c r="S37" i="32"/>
  <c r="Q37" i="32"/>
  <c r="K37" i="32"/>
  <c r="T36" i="32"/>
  <c r="S36" i="32"/>
  <c r="Q36" i="32"/>
  <c r="T35" i="32"/>
  <c r="S35" i="32"/>
  <c r="Q35" i="32"/>
  <c r="T34" i="32"/>
  <c r="S34" i="32"/>
  <c r="Q34" i="32"/>
  <c r="K34" i="32"/>
  <c r="T33" i="32"/>
  <c r="S33" i="32"/>
  <c r="Q33" i="32"/>
  <c r="K33" i="32"/>
  <c r="T32" i="32"/>
  <c r="S32" i="32"/>
  <c r="Q32" i="32"/>
  <c r="K32" i="32"/>
  <c r="T31" i="32"/>
  <c r="S31" i="32"/>
  <c r="Q31" i="32"/>
  <c r="T30" i="32"/>
  <c r="S30" i="32"/>
  <c r="Q30" i="32"/>
  <c r="K30" i="32"/>
  <c r="T29" i="32"/>
  <c r="S29" i="32"/>
  <c r="Q29" i="32"/>
  <c r="T28" i="32"/>
  <c r="S28" i="32"/>
  <c r="Q28" i="32"/>
  <c r="K28" i="32"/>
  <c r="T27" i="32"/>
  <c r="S27" i="32"/>
  <c r="Q27" i="32"/>
  <c r="T26" i="32"/>
  <c r="S26" i="32"/>
  <c r="Q26" i="32"/>
  <c r="K26" i="32"/>
  <c r="T25" i="32"/>
  <c r="S25" i="32"/>
  <c r="Q25" i="32"/>
  <c r="K25" i="32"/>
  <c r="T24" i="32"/>
  <c r="S24" i="32"/>
  <c r="Q24" i="32"/>
  <c r="K24" i="32"/>
  <c r="T23" i="32"/>
  <c r="S23" i="32"/>
  <c r="Q23" i="32"/>
  <c r="T22" i="32"/>
  <c r="S22" i="32"/>
  <c r="Q22" i="32"/>
  <c r="T21" i="32"/>
  <c r="S21" i="32"/>
  <c r="Q21" i="32"/>
  <c r="K21" i="32"/>
  <c r="T20" i="32"/>
  <c r="S20" i="32"/>
  <c r="Q20" i="32"/>
  <c r="K20" i="32"/>
  <c r="T19" i="32"/>
  <c r="S19" i="32"/>
  <c r="Q19" i="32"/>
  <c r="T18" i="32"/>
  <c r="S18" i="32"/>
  <c r="Q18" i="32"/>
  <c r="K18" i="32"/>
  <c r="T17" i="32"/>
  <c r="S17" i="32"/>
  <c r="Q17" i="32"/>
  <c r="K17" i="32"/>
  <c r="T16" i="32"/>
  <c r="S16" i="32"/>
  <c r="Q16" i="32"/>
  <c r="K16" i="32"/>
  <c r="T15" i="32"/>
  <c r="S15" i="32"/>
  <c r="Q15" i="32"/>
  <c r="T14" i="32"/>
  <c r="S14" i="32"/>
  <c r="Q14" i="32"/>
  <c r="K14" i="32"/>
  <c r="T13" i="32"/>
  <c r="S13" i="32"/>
  <c r="Q13" i="32"/>
  <c r="T12" i="32"/>
  <c r="S12" i="32"/>
  <c r="Q12" i="32"/>
  <c r="K12" i="32"/>
  <c r="T11" i="32"/>
  <c r="S11" i="32"/>
  <c r="Q11" i="32"/>
  <c r="T10" i="32"/>
  <c r="S10" i="32"/>
  <c r="Q10" i="32"/>
  <c r="K10" i="32"/>
  <c r="T9" i="32"/>
  <c r="S9" i="32"/>
  <c r="Q9" i="32"/>
  <c r="K9" i="32"/>
  <c r="T8" i="32"/>
  <c r="S8" i="32"/>
  <c r="Q8" i="32"/>
  <c r="K8" i="32"/>
  <c r="T7" i="32"/>
  <c r="S7" i="32"/>
  <c r="Q7" i="32"/>
  <c r="Q4" i="32"/>
  <c r="Q5" i="32"/>
  <c r="Q6" i="32"/>
  <c r="T6" i="32"/>
  <c r="S6" i="32"/>
  <c r="K6" i="32"/>
  <c r="T5" i="32"/>
  <c r="S5" i="32"/>
  <c r="K5" i="32"/>
  <c r="T4" i="32"/>
  <c r="S4" i="32"/>
  <c r="T63" i="38"/>
  <c r="S63" i="38"/>
  <c r="Q63" i="38"/>
  <c r="K63" i="38"/>
  <c r="T62" i="38"/>
  <c r="S62" i="38"/>
  <c r="Q62" i="38"/>
  <c r="K62" i="38"/>
  <c r="T61" i="38"/>
  <c r="S61" i="38"/>
  <c r="Q61" i="38"/>
  <c r="T60" i="38"/>
  <c r="S60" i="38"/>
  <c r="Q60" i="38"/>
  <c r="T59" i="38"/>
  <c r="S59" i="38"/>
  <c r="Q59" i="38"/>
  <c r="T58" i="38"/>
  <c r="S58" i="38"/>
  <c r="Q58" i="38"/>
  <c r="K58" i="38"/>
  <c r="T57" i="38"/>
  <c r="S57" i="38"/>
  <c r="Q57" i="38"/>
  <c r="T56" i="38"/>
  <c r="S56" i="38"/>
  <c r="Q56" i="38"/>
  <c r="T55" i="38"/>
  <c r="S55" i="38"/>
  <c r="Q55" i="38"/>
  <c r="K55" i="38"/>
  <c r="T54" i="38"/>
  <c r="S54" i="38"/>
  <c r="Q54" i="38"/>
  <c r="K54" i="38"/>
  <c r="T53" i="38"/>
  <c r="S53" i="38"/>
  <c r="Q53" i="38"/>
  <c r="T52" i="38"/>
  <c r="S52" i="38"/>
  <c r="Q52" i="38"/>
  <c r="T51" i="38"/>
  <c r="S51" i="38"/>
  <c r="Q51" i="38"/>
  <c r="T50" i="38"/>
  <c r="S50" i="38"/>
  <c r="Q50" i="38"/>
  <c r="K50" i="38"/>
  <c r="T49" i="38"/>
  <c r="S49" i="38"/>
  <c r="Q49" i="38"/>
  <c r="T48" i="38"/>
  <c r="S48" i="38"/>
  <c r="Q48" i="38"/>
  <c r="T47" i="38"/>
  <c r="S47" i="38"/>
  <c r="Q47" i="38"/>
  <c r="T46" i="38"/>
  <c r="S46" i="38"/>
  <c r="Q46" i="38"/>
  <c r="K46" i="38"/>
  <c r="T45" i="38"/>
  <c r="S45" i="38"/>
  <c r="Q45" i="38"/>
  <c r="T44" i="38"/>
  <c r="S44" i="38"/>
  <c r="Q44" i="38"/>
  <c r="T43" i="38"/>
  <c r="S43" i="38"/>
  <c r="Q43" i="38"/>
  <c r="T42" i="38"/>
  <c r="S42" i="38"/>
  <c r="Q42" i="38"/>
  <c r="K42" i="38"/>
  <c r="T41" i="38"/>
  <c r="S41" i="38"/>
  <c r="Q41" i="38"/>
  <c r="T40" i="38"/>
  <c r="S40" i="38"/>
  <c r="Q40" i="38"/>
  <c r="T39" i="38"/>
  <c r="S39" i="38"/>
  <c r="Q39" i="38"/>
  <c r="T38" i="38"/>
  <c r="S38" i="38"/>
  <c r="Q38" i="38"/>
  <c r="K38" i="38"/>
  <c r="T37" i="38"/>
  <c r="S37" i="38"/>
  <c r="Q37" i="38"/>
  <c r="T36" i="38"/>
  <c r="S36" i="38"/>
  <c r="Q36" i="38"/>
  <c r="T35" i="38"/>
  <c r="S35" i="38"/>
  <c r="Q35" i="38"/>
  <c r="T34" i="38"/>
  <c r="S34" i="38"/>
  <c r="Q34" i="38"/>
  <c r="K34" i="38"/>
  <c r="T33" i="38"/>
  <c r="S33" i="38"/>
  <c r="Q33" i="38"/>
  <c r="T32" i="38"/>
  <c r="S32" i="38"/>
  <c r="Q32" i="38"/>
  <c r="T31" i="38"/>
  <c r="S31" i="38"/>
  <c r="Q31" i="38"/>
  <c r="K31" i="38"/>
  <c r="T30" i="38"/>
  <c r="S30" i="38"/>
  <c r="Q30" i="38"/>
  <c r="K30" i="38"/>
  <c r="T29" i="38"/>
  <c r="S29" i="38"/>
  <c r="Q29" i="38"/>
  <c r="T28" i="38"/>
  <c r="S28" i="38"/>
  <c r="Q28" i="38"/>
  <c r="T27" i="38"/>
  <c r="S27" i="38"/>
  <c r="Q27" i="38"/>
  <c r="T26" i="38"/>
  <c r="S26" i="38"/>
  <c r="Q26" i="38"/>
  <c r="K26" i="38"/>
  <c r="T25" i="38"/>
  <c r="S25" i="38"/>
  <c r="Q25" i="38"/>
  <c r="T24" i="38"/>
  <c r="S24" i="38"/>
  <c r="Q24" i="38"/>
  <c r="T23" i="38"/>
  <c r="S23" i="38"/>
  <c r="Q23" i="38"/>
  <c r="K23" i="38"/>
  <c r="T22" i="38"/>
  <c r="S22" i="38"/>
  <c r="Q22" i="38"/>
  <c r="K22" i="38"/>
  <c r="T21" i="38"/>
  <c r="S21" i="38"/>
  <c r="Q21" i="38"/>
  <c r="T20" i="38"/>
  <c r="S20" i="38"/>
  <c r="Q20" i="38"/>
  <c r="T19" i="38"/>
  <c r="S19" i="38"/>
  <c r="Q19" i="38"/>
  <c r="T18" i="38"/>
  <c r="S18" i="38"/>
  <c r="Q18" i="38"/>
  <c r="T17" i="38"/>
  <c r="S17" i="38"/>
  <c r="Q17" i="38"/>
  <c r="T16" i="38"/>
  <c r="S16" i="38"/>
  <c r="Q16" i="38"/>
  <c r="T15" i="38"/>
  <c r="S15" i="38"/>
  <c r="Q15" i="38"/>
  <c r="T14" i="38"/>
  <c r="S14" i="38"/>
  <c r="Q14" i="38"/>
  <c r="K14" i="38"/>
  <c r="T13" i="38"/>
  <c r="S13" i="38"/>
  <c r="Q13" i="38"/>
  <c r="T12" i="38"/>
  <c r="S12" i="38"/>
  <c r="Q12" i="38"/>
  <c r="T11" i="38"/>
  <c r="S11" i="38"/>
  <c r="Q11" i="38"/>
  <c r="T10" i="38"/>
  <c r="S10" i="38"/>
  <c r="Q10" i="38"/>
  <c r="K10" i="38"/>
  <c r="T9" i="38"/>
  <c r="S9" i="38"/>
  <c r="Q9" i="38"/>
  <c r="T8" i="38"/>
  <c r="S8" i="38"/>
  <c r="Q8" i="38"/>
  <c r="T7" i="38"/>
  <c r="S7" i="38"/>
  <c r="Q7" i="38"/>
  <c r="K7" i="38"/>
  <c r="T6" i="38"/>
  <c r="S6" i="38"/>
  <c r="Q6" i="38"/>
  <c r="Q4" i="38"/>
  <c r="Q5" i="38"/>
  <c r="K6" i="38"/>
  <c r="T5" i="38"/>
  <c r="S5" i="38"/>
  <c r="K5" i="38"/>
  <c r="T4" i="38"/>
  <c r="S4" i="38"/>
  <c r="T63" i="37"/>
  <c r="S63" i="37"/>
  <c r="R63" i="37"/>
  <c r="Q63" i="37"/>
  <c r="T62" i="37"/>
  <c r="S62" i="37"/>
  <c r="R62" i="37"/>
  <c r="Q62" i="37"/>
  <c r="T61" i="37"/>
  <c r="S61" i="37"/>
  <c r="R61" i="37"/>
  <c r="Q61" i="37"/>
  <c r="T60" i="37"/>
  <c r="S60" i="37"/>
  <c r="R60" i="37"/>
  <c r="Q60" i="37"/>
  <c r="T59" i="37"/>
  <c r="S59" i="37"/>
  <c r="R59" i="37"/>
  <c r="Q59" i="37"/>
  <c r="T58" i="37"/>
  <c r="S58" i="37"/>
  <c r="R58" i="37"/>
  <c r="Q58" i="37"/>
  <c r="T57" i="37"/>
  <c r="S57" i="37"/>
  <c r="R57" i="37"/>
  <c r="Q57" i="37"/>
  <c r="T56" i="37"/>
  <c r="S56" i="37"/>
  <c r="R56" i="37"/>
  <c r="Q56" i="37"/>
  <c r="T55" i="37"/>
  <c r="S55" i="37"/>
  <c r="R55" i="37"/>
  <c r="Q55" i="37"/>
  <c r="T54" i="37"/>
  <c r="S54" i="37"/>
  <c r="R54" i="37"/>
  <c r="Q54" i="37"/>
  <c r="T53" i="37"/>
  <c r="S53" i="37"/>
  <c r="R53" i="37"/>
  <c r="Q53" i="37"/>
  <c r="T52" i="37"/>
  <c r="S52" i="37"/>
  <c r="R52" i="37"/>
  <c r="Q52" i="37"/>
  <c r="T51" i="37"/>
  <c r="S51" i="37"/>
  <c r="R51" i="37"/>
  <c r="Q51" i="37"/>
  <c r="T50" i="37"/>
  <c r="S50" i="37"/>
  <c r="R50" i="37"/>
  <c r="Q50" i="37"/>
  <c r="T49" i="37"/>
  <c r="S49" i="37"/>
  <c r="R49" i="37"/>
  <c r="Q49" i="37"/>
  <c r="T48" i="37"/>
  <c r="S48" i="37"/>
  <c r="R48" i="37"/>
  <c r="Q48" i="37"/>
  <c r="T47" i="37"/>
  <c r="S47" i="37"/>
  <c r="R47" i="37"/>
  <c r="Q47" i="37"/>
  <c r="T46" i="37"/>
  <c r="S46" i="37"/>
  <c r="R46" i="37"/>
  <c r="Q46" i="37"/>
  <c r="T45" i="37"/>
  <c r="S45" i="37"/>
  <c r="R45" i="37"/>
  <c r="Q45" i="37"/>
  <c r="T44" i="37"/>
  <c r="S44" i="37"/>
  <c r="R44" i="37"/>
  <c r="Q44" i="37"/>
  <c r="T43" i="37"/>
  <c r="S43" i="37"/>
  <c r="R43" i="37"/>
  <c r="Q43" i="37"/>
  <c r="T42" i="37"/>
  <c r="S42" i="37"/>
  <c r="R42" i="37"/>
  <c r="Q42" i="37"/>
  <c r="T41" i="37"/>
  <c r="S41" i="37"/>
  <c r="R41" i="37"/>
  <c r="Q41" i="37"/>
  <c r="T40" i="37"/>
  <c r="S40" i="37"/>
  <c r="R40" i="37"/>
  <c r="Q40" i="37"/>
  <c r="T39" i="37"/>
  <c r="S39" i="37"/>
  <c r="R39" i="37"/>
  <c r="Q39" i="37"/>
  <c r="T38" i="37"/>
  <c r="S38" i="37"/>
  <c r="R38" i="37"/>
  <c r="Q38" i="37"/>
  <c r="T37" i="37"/>
  <c r="S37" i="37"/>
  <c r="R37" i="37"/>
  <c r="Q37" i="37"/>
  <c r="T36" i="37"/>
  <c r="S36" i="37"/>
  <c r="R36" i="37"/>
  <c r="Q36" i="37"/>
  <c r="T35" i="37"/>
  <c r="S35" i="37"/>
  <c r="R35" i="37"/>
  <c r="Q35" i="37"/>
  <c r="T34" i="37"/>
  <c r="S34" i="37"/>
  <c r="R34" i="37"/>
  <c r="Q34" i="37"/>
  <c r="T33" i="37"/>
  <c r="S33" i="37"/>
  <c r="R33" i="37"/>
  <c r="Q33" i="37"/>
  <c r="T32" i="37"/>
  <c r="S32" i="37"/>
  <c r="R32" i="37"/>
  <c r="Q32" i="37"/>
  <c r="T31" i="37"/>
  <c r="S31" i="37"/>
  <c r="R31" i="37"/>
  <c r="Q31" i="37"/>
  <c r="T30" i="37"/>
  <c r="S30" i="37"/>
  <c r="R30" i="37"/>
  <c r="Q30" i="37"/>
  <c r="T29" i="37"/>
  <c r="S29" i="37"/>
  <c r="R29" i="37"/>
  <c r="Q29" i="37"/>
  <c r="T28" i="37"/>
  <c r="S28" i="37"/>
  <c r="R28" i="37"/>
  <c r="Q28" i="37"/>
  <c r="T27" i="37"/>
  <c r="S27" i="37"/>
  <c r="R27" i="37"/>
  <c r="Q27" i="37"/>
  <c r="T26" i="37"/>
  <c r="S26" i="37"/>
  <c r="R26" i="37"/>
  <c r="Q26" i="37"/>
  <c r="T25" i="37"/>
  <c r="S25" i="37"/>
  <c r="R25" i="37"/>
  <c r="Q25" i="37"/>
  <c r="T24" i="37"/>
  <c r="S24" i="37"/>
  <c r="R24" i="37"/>
  <c r="Q24" i="37"/>
  <c r="T23" i="37"/>
  <c r="S23" i="37"/>
  <c r="R23" i="37"/>
  <c r="Q23" i="37"/>
  <c r="T22" i="37"/>
  <c r="S22" i="37"/>
  <c r="R22" i="37"/>
  <c r="Q22" i="37"/>
  <c r="T21" i="37"/>
  <c r="S21" i="37"/>
  <c r="R21" i="37"/>
  <c r="Q21" i="37"/>
  <c r="T20" i="37"/>
  <c r="S20" i="37"/>
  <c r="R20" i="37"/>
  <c r="Q20" i="37"/>
  <c r="T19" i="37"/>
  <c r="S19" i="37"/>
  <c r="R19" i="37"/>
  <c r="Q19" i="37"/>
  <c r="T18" i="37"/>
  <c r="S18" i="37"/>
  <c r="R18" i="37"/>
  <c r="Q18" i="37"/>
  <c r="T17" i="37"/>
  <c r="S17" i="37"/>
  <c r="R17" i="37"/>
  <c r="Q17" i="37"/>
  <c r="T16" i="37"/>
  <c r="S16" i="37"/>
  <c r="R16" i="37"/>
  <c r="Q16" i="37"/>
  <c r="T15" i="37"/>
  <c r="S15" i="37"/>
  <c r="R15" i="37"/>
  <c r="Q15" i="37"/>
  <c r="T14" i="37"/>
  <c r="S14" i="37"/>
  <c r="R14" i="37"/>
  <c r="Q14" i="37"/>
  <c r="T13" i="37"/>
  <c r="S13" i="37"/>
  <c r="R13" i="37"/>
  <c r="Q13" i="37"/>
  <c r="T12" i="37"/>
  <c r="S12" i="37"/>
  <c r="R12" i="37"/>
  <c r="Q12" i="37"/>
  <c r="T11" i="37"/>
  <c r="S11" i="37"/>
  <c r="R11" i="37"/>
  <c r="Q11" i="37"/>
  <c r="T10" i="37"/>
  <c r="S10" i="37"/>
  <c r="R10" i="37"/>
  <c r="Q10" i="37"/>
  <c r="T9" i="37"/>
  <c r="S9" i="37"/>
  <c r="R9" i="37"/>
  <c r="Q9" i="37"/>
  <c r="T8" i="37"/>
  <c r="S8" i="37"/>
  <c r="R8" i="37"/>
  <c r="Q8" i="37"/>
  <c r="T7" i="37"/>
  <c r="S7" i="37"/>
  <c r="R7" i="37"/>
  <c r="R4" i="37"/>
  <c r="R5" i="37"/>
  <c r="R6" i="37"/>
  <c r="Q7" i="37"/>
  <c r="Q4" i="37"/>
  <c r="Q5" i="37"/>
  <c r="Q6" i="37"/>
  <c r="T6" i="37"/>
  <c r="S6" i="37"/>
  <c r="T5" i="37"/>
  <c r="S5" i="37"/>
  <c r="T4" i="37"/>
  <c r="S4" i="37"/>
  <c r="T63" i="36"/>
  <c r="S63" i="36"/>
  <c r="Q63" i="36"/>
  <c r="K63" i="36"/>
  <c r="T62" i="36"/>
  <c r="S62" i="36"/>
  <c r="Q62" i="36"/>
  <c r="T61" i="36"/>
  <c r="S61" i="36"/>
  <c r="Q61" i="36"/>
  <c r="T60" i="36"/>
  <c r="S60" i="36"/>
  <c r="Q60" i="36"/>
  <c r="T59" i="36"/>
  <c r="S59" i="36"/>
  <c r="Q59" i="36"/>
  <c r="T58" i="36"/>
  <c r="S58" i="36"/>
  <c r="Q58" i="36"/>
  <c r="K58" i="36"/>
  <c r="T57" i="36"/>
  <c r="S57" i="36"/>
  <c r="Q57" i="36"/>
  <c r="T56" i="36"/>
  <c r="S56" i="36"/>
  <c r="Q56" i="36"/>
  <c r="T55" i="36"/>
  <c r="S55" i="36"/>
  <c r="Q55" i="36"/>
  <c r="K55" i="36"/>
  <c r="T54" i="36"/>
  <c r="S54" i="36"/>
  <c r="Q54" i="36"/>
  <c r="T53" i="36"/>
  <c r="S53" i="36"/>
  <c r="Q53" i="36"/>
  <c r="T52" i="36"/>
  <c r="S52" i="36"/>
  <c r="Q52" i="36"/>
  <c r="T51" i="36"/>
  <c r="S51" i="36"/>
  <c r="Q51" i="36"/>
  <c r="K51" i="36"/>
  <c r="T50" i="36"/>
  <c r="S50" i="36"/>
  <c r="Q50" i="36"/>
  <c r="K50" i="36"/>
  <c r="T49" i="36"/>
  <c r="S49" i="36"/>
  <c r="Q49" i="36"/>
  <c r="T48" i="36"/>
  <c r="S48" i="36"/>
  <c r="Q48" i="36"/>
  <c r="T47" i="36"/>
  <c r="S47" i="36"/>
  <c r="Q47" i="36"/>
  <c r="K47" i="36"/>
  <c r="T46" i="36"/>
  <c r="S46" i="36"/>
  <c r="Q46" i="36"/>
  <c r="K46" i="36"/>
  <c r="T45" i="36"/>
  <c r="S45" i="36"/>
  <c r="Q45" i="36"/>
  <c r="T44" i="36"/>
  <c r="S44" i="36"/>
  <c r="Q44" i="36"/>
  <c r="T43" i="36"/>
  <c r="S43" i="36"/>
  <c r="Q43" i="36"/>
  <c r="K43" i="36"/>
  <c r="T42" i="36"/>
  <c r="S42" i="36"/>
  <c r="Q42" i="36"/>
  <c r="K42" i="36"/>
  <c r="T41" i="36"/>
  <c r="S41" i="36"/>
  <c r="Q41" i="36"/>
  <c r="T40" i="36"/>
  <c r="S40" i="36"/>
  <c r="Q40" i="36"/>
  <c r="T39" i="36"/>
  <c r="S39" i="36"/>
  <c r="Q39" i="36"/>
  <c r="K39" i="36"/>
  <c r="T38" i="36"/>
  <c r="S38" i="36"/>
  <c r="Q38" i="36"/>
  <c r="K38" i="36"/>
  <c r="T37" i="36"/>
  <c r="S37" i="36"/>
  <c r="Q37" i="36"/>
  <c r="T36" i="36"/>
  <c r="S36" i="36"/>
  <c r="Q36" i="36"/>
  <c r="T35" i="36"/>
  <c r="S35" i="36"/>
  <c r="Q35" i="36"/>
  <c r="K35" i="36"/>
  <c r="T34" i="36"/>
  <c r="S34" i="36"/>
  <c r="Q34" i="36"/>
  <c r="K34" i="36"/>
  <c r="T33" i="36"/>
  <c r="S33" i="36"/>
  <c r="Q33" i="36"/>
  <c r="T32" i="36"/>
  <c r="S32" i="36"/>
  <c r="Q32" i="36"/>
  <c r="T31" i="36"/>
  <c r="S31" i="36"/>
  <c r="Q31" i="36"/>
  <c r="K31" i="36"/>
  <c r="T30" i="36"/>
  <c r="S30" i="36"/>
  <c r="Q30" i="36"/>
  <c r="K30" i="36"/>
  <c r="T29" i="36"/>
  <c r="S29" i="36"/>
  <c r="Q29" i="36"/>
  <c r="T28" i="36"/>
  <c r="S28" i="36"/>
  <c r="Q28" i="36"/>
  <c r="T27" i="36"/>
  <c r="S27" i="36"/>
  <c r="Q27" i="36"/>
  <c r="K27" i="36"/>
  <c r="T26" i="36"/>
  <c r="S26" i="36"/>
  <c r="Q26" i="36"/>
  <c r="K26" i="36"/>
  <c r="T25" i="36"/>
  <c r="S25" i="36"/>
  <c r="Q25" i="36"/>
  <c r="T24" i="36"/>
  <c r="S24" i="36"/>
  <c r="Q24" i="36"/>
  <c r="T23" i="36"/>
  <c r="S23" i="36"/>
  <c r="Q23" i="36"/>
  <c r="K23" i="36"/>
  <c r="T22" i="36"/>
  <c r="S22" i="36"/>
  <c r="Q22" i="36"/>
  <c r="K22" i="36"/>
  <c r="T21" i="36"/>
  <c r="S21" i="36"/>
  <c r="Q21" i="36"/>
  <c r="T20" i="36"/>
  <c r="S20" i="36"/>
  <c r="Q20" i="36"/>
  <c r="T19" i="36"/>
  <c r="S19" i="36"/>
  <c r="Q19" i="36"/>
  <c r="K19" i="36"/>
  <c r="T18" i="36"/>
  <c r="S18" i="36"/>
  <c r="Q18" i="36"/>
  <c r="K18" i="36"/>
  <c r="T17" i="36"/>
  <c r="S17" i="36"/>
  <c r="Q17" i="36"/>
  <c r="T16" i="36"/>
  <c r="S16" i="36"/>
  <c r="Q16" i="36"/>
  <c r="T15" i="36"/>
  <c r="S15" i="36"/>
  <c r="Q15" i="36"/>
  <c r="K15" i="36"/>
  <c r="T14" i="36"/>
  <c r="S14" i="36"/>
  <c r="Q14" i="36"/>
  <c r="K14" i="36"/>
  <c r="T13" i="36"/>
  <c r="S13" i="36"/>
  <c r="Q13" i="36"/>
  <c r="T12" i="36"/>
  <c r="S12" i="36"/>
  <c r="Q12" i="36"/>
  <c r="T11" i="36"/>
  <c r="S11" i="36"/>
  <c r="Q11" i="36"/>
  <c r="K11" i="36"/>
  <c r="T10" i="36"/>
  <c r="S10" i="36"/>
  <c r="Q10" i="36"/>
  <c r="K10" i="36"/>
  <c r="T9" i="36"/>
  <c r="S9" i="36"/>
  <c r="Q9" i="36"/>
  <c r="T8" i="36"/>
  <c r="S8" i="36"/>
  <c r="Q8" i="36"/>
  <c r="T7" i="36"/>
  <c r="S7" i="36"/>
  <c r="Q7" i="36"/>
  <c r="K7" i="36"/>
  <c r="T6" i="36"/>
  <c r="S6" i="36"/>
  <c r="Q6" i="36"/>
  <c r="K6" i="36"/>
  <c r="T5" i="36"/>
  <c r="S5" i="36"/>
  <c r="Q5" i="36"/>
  <c r="K5" i="36"/>
  <c r="T4" i="36"/>
  <c r="S4" i="36"/>
  <c r="Q4" i="36"/>
  <c r="K4" i="36"/>
  <c r="T63" i="31"/>
  <c r="S63" i="31"/>
  <c r="Q63" i="31"/>
  <c r="K63" i="31"/>
  <c r="T62" i="31"/>
  <c r="S62" i="31"/>
  <c r="Q62" i="31"/>
  <c r="K62" i="31"/>
  <c r="T61" i="31"/>
  <c r="S61" i="31"/>
  <c r="Q61" i="31"/>
  <c r="K61" i="31"/>
  <c r="T60" i="31"/>
  <c r="S60" i="31"/>
  <c r="Q60" i="31"/>
  <c r="T59" i="31"/>
  <c r="S59" i="31"/>
  <c r="Q59" i="31"/>
  <c r="K59" i="31"/>
  <c r="T58" i="31"/>
  <c r="S58" i="31"/>
  <c r="Q58" i="31"/>
  <c r="T57" i="31"/>
  <c r="S57" i="31"/>
  <c r="Q57" i="31"/>
  <c r="K57" i="31"/>
  <c r="T56" i="31"/>
  <c r="S56" i="31"/>
  <c r="Q56" i="31"/>
  <c r="K56" i="31"/>
  <c r="T55" i="31"/>
  <c r="S55" i="31"/>
  <c r="Q55" i="31"/>
  <c r="K55" i="31"/>
  <c r="T54" i="31"/>
  <c r="S54" i="31"/>
  <c r="Q54" i="31"/>
  <c r="T53" i="31"/>
  <c r="S53" i="31"/>
  <c r="Q53" i="31"/>
  <c r="K53" i="31"/>
  <c r="T52" i="31"/>
  <c r="S52" i="31"/>
  <c r="Q52" i="31"/>
  <c r="K52" i="31"/>
  <c r="T51" i="31"/>
  <c r="S51" i="31"/>
  <c r="Q51" i="31"/>
  <c r="K51" i="31"/>
  <c r="T50" i="31"/>
  <c r="S50" i="31"/>
  <c r="Q50" i="31"/>
  <c r="K50" i="31"/>
  <c r="T49" i="31"/>
  <c r="S49" i="31"/>
  <c r="Q49" i="31"/>
  <c r="K49" i="31"/>
  <c r="T48" i="31"/>
  <c r="S48" i="31"/>
  <c r="Q48" i="31"/>
  <c r="K48" i="31"/>
  <c r="T47" i="31"/>
  <c r="S47" i="31"/>
  <c r="Q47" i="31"/>
  <c r="K47" i="31"/>
  <c r="T46" i="31"/>
  <c r="S46" i="31"/>
  <c r="Q46" i="31"/>
  <c r="K46" i="31"/>
  <c r="T45" i="31"/>
  <c r="S45" i="31"/>
  <c r="Q45" i="31"/>
  <c r="K45" i="31"/>
  <c r="T44" i="31"/>
  <c r="S44" i="31"/>
  <c r="Q44" i="31"/>
  <c r="K44" i="31"/>
  <c r="T43" i="31"/>
  <c r="S43" i="31"/>
  <c r="Q43" i="31"/>
  <c r="K43" i="31"/>
  <c r="T42" i="31"/>
  <c r="S42" i="31"/>
  <c r="Q42" i="31"/>
  <c r="T41" i="31"/>
  <c r="S41" i="31"/>
  <c r="Q41" i="31"/>
  <c r="K41" i="31"/>
  <c r="T40" i="31"/>
  <c r="S40" i="31"/>
  <c r="Q40" i="31"/>
  <c r="K40" i="31"/>
  <c r="T39" i="31"/>
  <c r="S39" i="31"/>
  <c r="Q39" i="31"/>
  <c r="K39" i="31"/>
  <c r="T38" i="31"/>
  <c r="S38" i="31"/>
  <c r="Q38" i="31"/>
  <c r="T37" i="31"/>
  <c r="S37" i="31"/>
  <c r="Q37" i="31"/>
  <c r="K37" i="31"/>
  <c r="T36" i="31"/>
  <c r="S36" i="31"/>
  <c r="Q36" i="31"/>
  <c r="K36" i="31"/>
  <c r="T35" i="31"/>
  <c r="S35" i="31"/>
  <c r="Q35" i="31"/>
  <c r="T34" i="31"/>
  <c r="S34" i="31"/>
  <c r="Q34" i="31"/>
  <c r="T33" i="31"/>
  <c r="S33" i="31"/>
  <c r="Q33" i="31"/>
  <c r="K33" i="31"/>
  <c r="T32" i="31"/>
  <c r="S32" i="31"/>
  <c r="Q32" i="31"/>
  <c r="K32" i="31"/>
  <c r="T31" i="31"/>
  <c r="S31" i="31"/>
  <c r="Q31" i="31"/>
  <c r="K31" i="31"/>
  <c r="T30" i="31"/>
  <c r="S30" i="31"/>
  <c r="Q30" i="31"/>
  <c r="K30" i="31"/>
  <c r="T29" i="31"/>
  <c r="S29" i="31"/>
  <c r="Q29" i="31"/>
  <c r="K29" i="31"/>
  <c r="T28" i="31"/>
  <c r="S28" i="31"/>
  <c r="Q28" i="31"/>
  <c r="T27" i="31"/>
  <c r="S27" i="31"/>
  <c r="Q27" i="31"/>
  <c r="K27" i="31"/>
  <c r="T26" i="31"/>
  <c r="S26" i="31"/>
  <c r="Q26" i="31"/>
  <c r="T25" i="31"/>
  <c r="S25" i="31"/>
  <c r="Q25" i="31"/>
  <c r="K25" i="31"/>
  <c r="T24" i="31"/>
  <c r="S24" i="31"/>
  <c r="Q24" i="31"/>
  <c r="K24" i="31"/>
  <c r="T23" i="31"/>
  <c r="S23" i="31"/>
  <c r="Q23" i="31"/>
  <c r="K23" i="31"/>
  <c r="T22" i="31"/>
  <c r="S22" i="31"/>
  <c r="Q22" i="31"/>
  <c r="T21" i="31"/>
  <c r="S21" i="31"/>
  <c r="Q21" i="31"/>
  <c r="K21" i="31"/>
  <c r="T20" i="31"/>
  <c r="S20" i="31"/>
  <c r="Q20" i="31"/>
  <c r="K20" i="31"/>
  <c r="T19" i="31"/>
  <c r="S19" i="31"/>
  <c r="Q19" i="31"/>
  <c r="K19" i="31"/>
  <c r="T18" i="31"/>
  <c r="S18" i="31"/>
  <c r="Q18" i="31"/>
  <c r="K18" i="31"/>
  <c r="T17" i="31"/>
  <c r="S17" i="31"/>
  <c r="Q17" i="31"/>
  <c r="K17" i="31"/>
  <c r="T16" i="31"/>
  <c r="S16" i="31"/>
  <c r="Q16" i="31"/>
  <c r="K16" i="31"/>
  <c r="T15" i="31"/>
  <c r="S15" i="31"/>
  <c r="Q15" i="31"/>
  <c r="K15" i="31"/>
  <c r="T14" i="31"/>
  <c r="S14" i="31"/>
  <c r="Q14" i="31"/>
  <c r="K14" i="31"/>
  <c r="T13" i="31"/>
  <c r="S13" i="31"/>
  <c r="Q13" i="31"/>
  <c r="K13" i="31"/>
  <c r="T12" i="31"/>
  <c r="S12" i="31"/>
  <c r="Q12" i="31"/>
  <c r="K12" i="31"/>
  <c r="T11" i="31"/>
  <c r="S11" i="31"/>
  <c r="Q11" i="31"/>
  <c r="K11" i="31"/>
  <c r="T10" i="31"/>
  <c r="S10" i="31"/>
  <c r="Q10" i="31"/>
  <c r="K10" i="31"/>
  <c r="T9" i="31"/>
  <c r="S9" i="31"/>
  <c r="Q9" i="31"/>
  <c r="K9" i="31"/>
  <c r="T8" i="31"/>
  <c r="S8" i="31"/>
  <c r="Q8" i="31"/>
  <c r="K8" i="31"/>
  <c r="T7" i="31"/>
  <c r="S7" i="31"/>
  <c r="Q7" i="31"/>
  <c r="K7" i="31"/>
  <c r="T6" i="31"/>
  <c r="S6" i="31"/>
  <c r="Q6" i="31"/>
  <c r="K6" i="31"/>
  <c r="T5" i="31"/>
  <c r="S5" i="31"/>
  <c r="Q5" i="31"/>
  <c r="Q4" i="31"/>
  <c r="K5" i="31"/>
  <c r="T4" i="31"/>
  <c r="S4" i="31"/>
  <c r="T63" i="27"/>
  <c r="S63" i="27"/>
  <c r="Q63" i="27"/>
  <c r="T62" i="27"/>
  <c r="S62" i="27"/>
  <c r="Q62" i="27"/>
  <c r="K62" i="27"/>
  <c r="T61" i="27"/>
  <c r="S61" i="27"/>
  <c r="Q61" i="27"/>
  <c r="K61" i="27"/>
  <c r="T60" i="27"/>
  <c r="S60" i="27"/>
  <c r="Q60" i="27"/>
  <c r="T59" i="27"/>
  <c r="S59" i="27"/>
  <c r="Q59" i="27"/>
  <c r="T58" i="27"/>
  <c r="S58" i="27"/>
  <c r="Q58" i="27"/>
  <c r="K58" i="27"/>
  <c r="T57" i="27"/>
  <c r="S57" i="27"/>
  <c r="Q57" i="27"/>
  <c r="K57" i="27"/>
  <c r="T56" i="27"/>
  <c r="S56" i="27"/>
  <c r="Q56" i="27"/>
  <c r="T55" i="27"/>
  <c r="S55" i="27"/>
  <c r="Q55" i="27"/>
  <c r="T54" i="27"/>
  <c r="S54" i="27"/>
  <c r="Q54" i="27"/>
  <c r="K54" i="27"/>
  <c r="T53" i="27"/>
  <c r="S53" i="27"/>
  <c r="Q53" i="27"/>
  <c r="K53" i="27"/>
  <c r="T52" i="27"/>
  <c r="S52" i="27"/>
  <c r="Q52" i="27"/>
  <c r="T51" i="27"/>
  <c r="S51" i="27"/>
  <c r="Q51" i="27"/>
  <c r="T50" i="27"/>
  <c r="S50" i="27"/>
  <c r="Q50" i="27"/>
  <c r="K50" i="27"/>
  <c r="T49" i="27"/>
  <c r="S49" i="27"/>
  <c r="Q49" i="27"/>
  <c r="K49" i="27"/>
  <c r="T48" i="27"/>
  <c r="S48" i="27"/>
  <c r="Q48" i="27"/>
  <c r="T47" i="27"/>
  <c r="S47" i="27"/>
  <c r="Q47" i="27"/>
  <c r="T46" i="27"/>
  <c r="S46" i="27"/>
  <c r="Q46" i="27"/>
  <c r="K46" i="27"/>
  <c r="T45" i="27"/>
  <c r="S45" i="27"/>
  <c r="Q45" i="27"/>
  <c r="K45" i="27"/>
  <c r="T44" i="27"/>
  <c r="S44" i="27"/>
  <c r="Q44" i="27"/>
  <c r="T43" i="27"/>
  <c r="S43" i="27"/>
  <c r="Q43" i="27"/>
  <c r="T42" i="27"/>
  <c r="S42" i="27"/>
  <c r="Q42" i="27"/>
  <c r="K42" i="27"/>
  <c r="T41" i="27"/>
  <c r="S41" i="27"/>
  <c r="Q41" i="27"/>
  <c r="K41" i="27"/>
  <c r="T40" i="27"/>
  <c r="S40" i="27"/>
  <c r="Q40" i="27"/>
  <c r="T39" i="27"/>
  <c r="S39" i="27"/>
  <c r="Q39" i="27"/>
  <c r="T38" i="27"/>
  <c r="S38" i="27"/>
  <c r="Q38" i="27"/>
  <c r="K38" i="27"/>
  <c r="T37" i="27"/>
  <c r="S37" i="27"/>
  <c r="Q37" i="27"/>
  <c r="K37" i="27"/>
  <c r="T36" i="27"/>
  <c r="S36" i="27"/>
  <c r="Q36" i="27"/>
  <c r="T35" i="27"/>
  <c r="S35" i="27"/>
  <c r="Q35" i="27"/>
  <c r="T34" i="27"/>
  <c r="S34" i="27"/>
  <c r="Q34" i="27"/>
  <c r="K34" i="27"/>
  <c r="T33" i="27"/>
  <c r="S33" i="27"/>
  <c r="Q33" i="27"/>
  <c r="K33" i="27"/>
  <c r="T32" i="27"/>
  <c r="S32" i="27"/>
  <c r="Q32" i="27"/>
  <c r="T31" i="27"/>
  <c r="S31" i="27"/>
  <c r="Q31" i="27"/>
  <c r="T30" i="27"/>
  <c r="S30" i="27"/>
  <c r="Q30" i="27"/>
  <c r="K30" i="27"/>
  <c r="T29" i="27"/>
  <c r="S29" i="27"/>
  <c r="Q29" i="27"/>
  <c r="K29" i="27"/>
  <c r="T28" i="27"/>
  <c r="S28" i="27"/>
  <c r="Q28" i="27"/>
  <c r="T27" i="27"/>
  <c r="S27" i="27"/>
  <c r="Q27" i="27"/>
  <c r="T26" i="27"/>
  <c r="S26" i="27"/>
  <c r="Q26" i="27"/>
  <c r="K26" i="27"/>
  <c r="T25" i="27"/>
  <c r="S25" i="27"/>
  <c r="Q25" i="27"/>
  <c r="K25" i="27"/>
  <c r="T24" i="27"/>
  <c r="S24" i="27"/>
  <c r="Q24" i="27"/>
  <c r="T23" i="27"/>
  <c r="S23" i="27"/>
  <c r="Q23" i="27"/>
  <c r="T22" i="27"/>
  <c r="S22" i="27"/>
  <c r="Q22" i="27"/>
  <c r="K22" i="27"/>
  <c r="T21" i="27"/>
  <c r="S21" i="27"/>
  <c r="Q21" i="27"/>
  <c r="K21" i="27"/>
  <c r="T20" i="27"/>
  <c r="S20" i="27"/>
  <c r="Q20" i="27"/>
  <c r="T19" i="27"/>
  <c r="S19" i="27"/>
  <c r="Q19" i="27"/>
  <c r="T18" i="27"/>
  <c r="S18" i="27"/>
  <c r="Q18" i="27"/>
  <c r="K18" i="27"/>
  <c r="T17" i="27"/>
  <c r="S17" i="27"/>
  <c r="Q17" i="27"/>
  <c r="K17" i="27"/>
  <c r="T16" i="27"/>
  <c r="S16" i="27"/>
  <c r="Q16" i="27"/>
  <c r="T15" i="27"/>
  <c r="S15" i="27"/>
  <c r="Q15" i="27"/>
  <c r="T14" i="27"/>
  <c r="S14" i="27"/>
  <c r="Q14" i="27"/>
  <c r="K14" i="27"/>
  <c r="T13" i="27"/>
  <c r="S13" i="27"/>
  <c r="Q13" i="27"/>
  <c r="K13" i="27"/>
  <c r="T12" i="27"/>
  <c r="S12" i="27"/>
  <c r="Q12" i="27"/>
  <c r="T11" i="27"/>
  <c r="S11" i="27"/>
  <c r="Q11" i="27"/>
  <c r="T10" i="27"/>
  <c r="S10" i="27"/>
  <c r="Q10" i="27"/>
  <c r="K10" i="27"/>
  <c r="T9" i="27"/>
  <c r="S9" i="27"/>
  <c r="Q9" i="27"/>
  <c r="K9" i="27"/>
  <c r="T8" i="27"/>
  <c r="S8" i="27"/>
  <c r="Q8" i="27"/>
  <c r="T7" i="27"/>
  <c r="S7" i="27"/>
  <c r="Q7" i="27"/>
  <c r="T6" i="27"/>
  <c r="S6" i="27"/>
  <c r="Q6" i="27"/>
  <c r="K6" i="27"/>
  <c r="T5" i="27"/>
  <c r="S5" i="27"/>
  <c r="Q5" i="27"/>
  <c r="T4" i="27"/>
  <c r="S4" i="27"/>
  <c r="Q4" i="27"/>
  <c r="K4" i="27"/>
  <c r="T63" i="34"/>
  <c r="S63" i="34"/>
  <c r="Q63" i="34"/>
  <c r="T62" i="34"/>
  <c r="S62" i="34"/>
  <c r="Q62" i="34"/>
  <c r="K62" i="34"/>
  <c r="T61" i="34"/>
  <c r="S61" i="34"/>
  <c r="Q61" i="34"/>
  <c r="K61" i="34"/>
  <c r="T60" i="34"/>
  <c r="S60" i="34"/>
  <c r="Q60" i="34"/>
  <c r="T59" i="34"/>
  <c r="S59" i="34"/>
  <c r="Q59" i="34"/>
  <c r="T58" i="34"/>
  <c r="S58" i="34"/>
  <c r="Q58" i="34"/>
  <c r="K58" i="34"/>
  <c r="T57" i="34"/>
  <c r="S57" i="34"/>
  <c r="Q57" i="34"/>
  <c r="K57" i="34"/>
  <c r="T56" i="34"/>
  <c r="S56" i="34"/>
  <c r="Q56" i="34"/>
  <c r="T55" i="34"/>
  <c r="S55" i="34"/>
  <c r="Q55" i="34"/>
  <c r="T54" i="34"/>
  <c r="S54" i="34"/>
  <c r="Q54" i="34"/>
  <c r="K54" i="34"/>
  <c r="T53" i="34"/>
  <c r="S53" i="34"/>
  <c r="Q53" i="34"/>
  <c r="K53" i="34"/>
  <c r="T52" i="34"/>
  <c r="S52" i="34"/>
  <c r="Q52" i="34"/>
  <c r="T51" i="34"/>
  <c r="S51" i="34"/>
  <c r="Q51" i="34"/>
  <c r="T50" i="34"/>
  <c r="S50" i="34"/>
  <c r="Q50" i="34"/>
  <c r="K50" i="34"/>
  <c r="T49" i="34"/>
  <c r="S49" i="34"/>
  <c r="Q49" i="34"/>
  <c r="K49" i="34"/>
  <c r="T48" i="34"/>
  <c r="S48" i="34"/>
  <c r="Q48" i="34"/>
  <c r="T47" i="34"/>
  <c r="S47" i="34"/>
  <c r="Q47" i="34"/>
  <c r="T46" i="34"/>
  <c r="S46" i="34"/>
  <c r="Q46" i="34"/>
  <c r="K46" i="34"/>
  <c r="T45" i="34"/>
  <c r="S45" i="34"/>
  <c r="Q45" i="34"/>
  <c r="K45" i="34"/>
  <c r="T44" i="34"/>
  <c r="S44" i="34"/>
  <c r="Q44" i="34"/>
  <c r="T43" i="34"/>
  <c r="S43" i="34"/>
  <c r="Q43" i="34"/>
  <c r="T42" i="34"/>
  <c r="S42" i="34"/>
  <c r="Q42" i="34"/>
  <c r="K42" i="34"/>
  <c r="T41" i="34"/>
  <c r="S41" i="34"/>
  <c r="Q41" i="34"/>
  <c r="K41" i="34"/>
  <c r="T40" i="34"/>
  <c r="S40" i="34"/>
  <c r="Q40" i="34"/>
  <c r="T39" i="34"/>
  <c r="S39" i="34"/>
  <c r="Q39" i="34"/>
  <c r="T38" i="34"/>
  <c r="S38" i="34"/>
  <c r="Q38" i="34"/>
  <c r="K38" i="34"/>
  <c r="T37" i="34"/>
  <c r="S37" i="34"/>
  <c r="Q37" i="34"/>
  <c r="K37" i="34"/>
  <c r="T36" i="34"/>
  <c r="S36" i="34"/>
  <c r="Q36" i="34"/>
  <c r="T35" i="34"/>
  <c r="S35" i="34"/>
  <c r="Q35" i="34"/>
  <c r="T34" i="34"/>
  <c r="S34" i="34"/>
  <c r="Q34" i="34"/>
  <c r="K34" i="34"/>
  <c r="T33" i="34"/>
  <c r="S33" i="34"/>
  <c r="Q33" i="34"/>
  <c r="K33" i="34"/>
  <c r="T32" i="34"/>
  <c r="S32" i="34"/>
  <c r="Q32" i="34"/>
  <c r="T31" i="34"/>
  <c r="S31" i="34"/>
  <c r="Q31" i="34"/>
  <c r="T30" i="34"/>
  <c r="S30" i="34"/>
  <c r="Q30" i="34"/>
  <c r="K30" i="34"/>
  <c r="T29" i="34"/>
  <c r="S29" i="34"/>
  <c r="Q29" i="34"/>
  <c r="K29" i="34"/>
  <c r="T28" i="34"/>
  <c r="S28" i="34"/>
  <c r="Q28" i="34"/>
  <c r="T27" i="34"/>
  <c r="S27" i="34"/>
  <c r="Q27" i="34"/>
  <c r="T26" i="34"/>
  <c r="S26" i="34"/>
  <c r="Q26" i="34"/>
  <c r="K26" i="34"/>
  <c r="T25" i="34"/>
  <c r="S25" i="34"/>
  <c r="Q25" i="34"/>
  <c r="K25" i="34"/>
  <c r="T24" i="34"/>
  <c r="S24" i="34"/>
  <c r="Q24" i="34"/>
  <c r="T23" i="34"/>
  <c r="S23" i="34"/>
  <c r="Q23" i="34"/>
  <c r="T22" i="34"/>
  <c r="S22" i="34"/>
  <c r="Q22" i="34"/>
  <c r="K22" i="34"/>
  <c r="T21" i="34"/>
  <c r="S21" i="34"/>
  <c r="Q21" i="34"/>
  <c r="K21" i="34"/>
  <c r="T20" i="34"/>
  <c r="S20" i="34"/>
  <c r="Q20" i="34"/>
  <c r="T19" i="34"/>
  <c r="S19" i="34"/>
  <c r="Q19" i="34"/>
  <c r="T18" i="34"/>
  <c r="S18" i="34"/>
  <c r="Q18" i="34"/>
  <c r="K18" i="34"/>
  <c r="T17" i="34"/>
  <c r="S17" i="34"/>
  <c r="Q17" i="34"/>
  <c r="K17" i="34"/>
  <c r="T16" i="34"/>
  <c r="S16" i="34"/>
  <c r="Q16" i="34"/>
  <c r="T15" i="34"/>
  <c r="S15" i="34"/>
  <c r="Q15" i="34"/>
  <c r="T14" i="34"/>
  <c r="S14" i="34"/>
  <c r="Q14" i="34"/>
  <c r="K14" i="34"/>
  <c r="T13" i="34"/>
  <c r="S13" i="34"/>
  <c r="Q13" i="34"/>
  <c r="K13" i="34"/>
  <c r="T12" i="34"/>
  <c r="S12" i="34"/>
  <c r="Q12" i="34"/>
  <c r="T11" i="34"/>
  <c r="S11" i="34"/>
  <c r="Q11" i="34"/>
  <c r="T10" i="34"/>
  <c r="S10" i="34"/>
  <c r="Q10" i="34"/>
  <c r="K10" i="34"/>
  <c r="T9" i="34"/>
  <c r="S9" i="34"/>
  <c r="Q9" i="34"/>
  <c r="K9" i="34"/>
  <c r="T8" i="34"/>
  <c r="S8" i="34"/>
  <c r="Q8" i="34"/>
  <c r="T7" i="34"/>
  <c r="S7" i="34"/>
  <c r="Q7" i="34"/>
  <c r="T6" i="34"/>
  <c r="S6" i="34"/>
  <c r="Q6" i="34"/>
  <c r="K6" i="34"/>
  <c r="T5" i="34"/>
  <c r="S5" i="34"/>
  <c r="Q5" i="34"/>
  <c r="Q4" i="34"/>
  <c r="T4" i="34"/>
  <c r="S4" i="34"/>
  <c r="K4" i="34"/>
  <c r="T63" i="33"/>
  <c r="S63" i="33"/>
  <c r="Q63" i="33"/>
  <c r="T62" i="33"/>
  <c r="S62" i="33"/>
  <c r="Q62" i="33"/>
  <c r="T61" i="33"/>
  <c r="S61" i="33"/>
  <c r="Q61" i="33"/>
  <c r="K61" i="33"/>
  <c r="T60" i="33"/>
  <c r="S60" i="33"/>
  <c r="Q60" i="33"/>
  <c r="K60" i="33"/>
  <c r="T59" i="33"/>
  <c r="S59" i="33"/>
  <c r="Q59" i="33"/>
  <c r="T58" i="33"/>
  <c r="S58" i="33"/>
  <c r="Q58" i="33"/>
  <c r="T57" i="33"/>
  <c r="S57" i="33"/>
  <c r="Q57" i="33"/>
  <c r="K57" i="33"/>
  <c r="T56" i="33"/>
  <c r="S56" i="33"/>
  <c r="Q56" i="33"/>
  <c r="K56" i="33"/>
  <c r="T55" i="33"/>
  <c r="S55" i="33"/>
  <c r="Q55" i="33"/>
  <c r="T54" i="33"/>
  <c r="S54" i="33"/>
  <c r="Q54" i="33"/>
  <c r="K54" i="33"/>
  <c r="T53" i="33"/>
  <c r="S53" i="33"/>
  <c r="Q53" i="33"/>
  <c r="K53" i="33"/>
  <c r="T52" i="33"/>
  <c r="S52" i="33"/>
  <c r="Q52" i="33"/>
  <c r="K52" i="33"/>
  <c r="T51" i="33"/>
  <c r="S51" i="33"/>
  <c r="Q51" i="33"/>
  <c r="T50" i="33"/>
  <c r="S50" i="33"/>
  <c r="Q50" i="33"/>
  <c r="K50" i="33"/>
  <c r="T49" i="33"/>
  <c r="S49" i="33"/>
  <c r="Q49" i="33"/>
  <c r="K49" i="33"/>
  <c r="T48" i="33"/>
  <c r="S48" i="33"/>
  <c r="Q48" i="33"/>
  <c r="K48" i="33"/>
  <c r="T47" i="33"/>
  <c r="S47" i="33"/>
  <c r="Q47" i="33"/>
  <c r="T46" i="33"/>
  <c r="S46" i="33"/>
  <c r="Q46" i="33"/>
  <c r="K46" i="33"/>
  <c r="T45" i="33"/>
  <c r="S45" i="33"/>
  <c r="Q45" i="33"/>
  <c r="K45" i="33"/>
  <c r="T44" i="33"/>
  <c r="S44" i="33"/>
  <c r="Q44" i="33"/>
  <c r="K44" i="33"/>
  <c r="T43" i="33"/>
  <c r="S43" i="33"/>
  <c r="Q43" i="33"/>
  <c r="T42" i="33"/>
  <c r="S42" i="33"/>
  <c r="Q42" i="33"/>
  <c r="K42" i="33"/>
  <c r="T41" i="33"/>
  <c r="S41" i="33"/>
  <c r="Q41" i="33"/>
  <c r="K41" i="33"/>
  <c r="T40" i="33"/>
  <c r="S40" i="33"/>
  <c r="Q40" i="33"/>
  <c r="K40" i="33"/>
  <c r="T39" i="33"/>
  <c r="S39" i="33"/>
  <c r="Q39" i="33"/>
  <c r="T38" i="33"/>
  <c r="S38" i="33"/>
  <c r="Q38" i="33"/>
  <c r="T37" i="33"/>
  <c r="S37" i="33"/>
  <c r="Q37" i="33"/>
  <c r="K37" i="33"/>
  <c r="T36" i="33"/>
  <c r="S36" i="33"/>
  <c r="Q36" i="33"/>
  <c r="K36" i="33"/>
  <c r="T35" i="33"/>
  <c r="S35" i="33"/>
  <c r="Q35" i="33"/>
  <c r="T34" i="33"/>
  <c r="S34" i="33"/>
  <c r="Q34" i="33"/>
  <c r="T33" i="33"/>
  <c r="S33" i="33"/>
  <c r="Q33" i="33"/>
  <c r="K33" i="33"/>
  <c r="T32" i="33"/>
  <c r="S32" i="33"/>
  <c r="Q32" i="33"/>
  <c r="K32" i="33"/>
  <c r="T31" i="33"/>
  <c r="S31" i="33"/>
  <c r="Q31" i="33"/>
  <c r="T30" i="33"/>
  <c r="S30" i="33"/>
  <c r="Q30" i="33"/>
  <c r="T29" i="33"/>
  <c r="S29" i="33"/>
  <c r="Q29" i="33"/>
  <c r="K29" i="33"/>
  <c r="T28" i="33"/>
  <c r="S28" i="33"/>
  <c r="Q28" i="33"/>
  <c r="K28" i="33"/>
  <c r="T27" i="33"/>
  <c r="S27" i="33"/>
  <c r="Q27" i="33"/>
  <c r="T26" i="33"/>
  <c r="S26" i="33"/>
  <c r="Q26" i="33"/>
  <c r="T25" i="33"/>
  <c r="S25" i="33"/>
  <c r="Q25" i="33"/>
  <c r="K25" i="33"/>
  <c r="T24" i="33"/>
  <c r="S24" i="33"/>
  <c r="Q24" i="33"/>
  <c r="K24" i="33"/>
  <c r="T23" i="33"/>
  <c r="S23" i="33"/>
  <c r="Q23" i="33"/>
  <c r="T22" i="33"/>
  <c r="S22" i="33"/>
  <c r="Q22" i="33"/>
  <c r="K22" i="33"/>
  <c r="T21" i="33"/>
  <c r="S21" i="33"/>
  <c r="Q21" i="33"/>
  <c r="K21" i="33"/>
  <c r="T20" i="33"/>
  <c r="S20" i="33"/>
  <c r="Q20" i="33"/>
  <c r="K20" i="33"/>
  <c r="T19" i="33"/>
  <c r="S19" i="33"/>
  <c r="Q19" i="33"/>
  <c r="T18" i="33"/>
  <c r="S18" i="33"/>
  <c r="Q18" i="33"/>
  <c r="K18" i="33"/>
  <c r="T17" i="33"/>
  <c r="S17" i="33"/>
  <c r="Q17" i="33"/>
  <c r="K17" i="33"/>
  <c r="T16" i="33"/>
  <c r="S16" i="33"/>
  <c r="Q16" i="33"/>
  <c r="K16" i="33"/>
  <c r="T15" i="33"/>
  <c r="S15" i="33"/>
  <c r="Q15" i="33"/>
  <c r="T14" i="33"/>
  <c r="S14" i="33"/>
  <c r="Q14" i="33"/>
  <c r="K14" i="33"/>
  <c r="T13" i="33"/>
  <c r="S13" i="33"/>
  <c r="Q13" i="33"/>
  <c r="K13" i="33"/>
  <c r="T12" i="33"/>
  <c r="S12" i="33"/>
  <c r="Q12" i="33"/>
  <c r="K12" i="33"/>
  <c r="T11" i="33"/>
  <c r="S11" i="33"/>
  <c r="Q11" i="33"/>
  <c r="T10" i="33"/>
  <c r="S10" i="33"/>
  <c r="Q10" i="33"/>
  <c r="K10" i="33"/>
  <c r="T9" i="33"/>
  <c r="S9" i="33"/>
  <c r="Q9" i="33"/>
  <c r="K9" i="33"/>
  <c r="T8" i="33"/>
  <c r="S8" i="33"/>
  <c r="Q8" i="33"/>
  <c r="K8" i="33"/>
  <c r="T7" i="33"/>
  <c r="S7" i="33"/>
  <c r="Q7" i="33"/>
  <c r="T6" i="33"/>
  <c r="S6" i="33"/>
  <c r="Q6" i="33"/>
  <c r="K6" i="33"/>
  <c r="T5" i="33"/>
  <c r="S5" i="33"/>
  <c r="Q5" i="33"/>
  <c r="T4" i="33"/>
  <c r="S4" i="33"/>
  <c r="Q4" i="33"/>
  <c r="K11" i="28"/>
  <c r="K13" i="28"/>
  <c r="K29" i="28"/>
  <c r="K37" i="28"/>
  <c r="K43" i="28"/>
  <c r="K45" i="28"/>
  <c r="K61" i="28"/>
  <c r="K63" i="28"/>
  <c r="Q7" i="28"/>
  <c r="S7" i="28"/>
  <c r="T7" i="28"/>
  <c r="Q8" i="28"/>
  <c r="S8" i="28"/>
  <c r="T8" i="28"/>
  <c r="Q9" i="28"/>
  <c r="S9" i="28"/>
  <c r="T9" i="28"/>
  <c r="Q10" i="28"/>
  <c r="S10" i="28"/>
  <c r="T10" i="28"/>
  <c r="Q11" i="28"/>
  <c r="S11" i="28"/>
  <c r="T11" i="28"/>
  <c r="K12" i="28"/>
  <c r="Q12" i="28"/>
  <c r="S12" i="28"/>
  <c r="T12" i="28"/>
  <c r="Q13" i="28"/>
  <c r="S13" i="28"/>
  <c r="T13" i="28"/>
  <c r="Q14" i="28"/>
  <c r="S14" i="28"/>
  <c r="T14" i="28"/>
  <c r="Q15" i="28"/>
  <c r="S15" i="28"/>
  <c r="T15" i="28"/>
  <c r="Q16" i="28"/>
  <c r="S16" i="28"/>
  <c r="T16" i="28"/>
  <c r="Q17" i="28"/>
  <c r="S17" i="28"/>
  <c r="T17" i="28"/>
  <c r="Q18" i="28"/>
  <c r="S18" i="28"/>
  <c r="T18" i="28"/>
  <c r="Q19" i="28"/>
  <c r="S19" i="28"/>
  <c r="T19" i="28"/>
  <c r="Q20" i="28"/>
  <c r="S20" i="28"/>
  <c r="T20" i="28"/>
  <c r="Q21" i="28"/>
  <c r="S21" i="28"/>
  <c r="T21" i="28"/>
  <c r="Q22" i="28"/>
  <c r="S22" i="28"/>
  <c r="T22" i="28"/>
  <c r="Q23" i="28"/>
  <c r="S23" i="28"/>
  <c r="T23" i="28"/>
  <c r="Q24" i="28"/>
  <c r="S24" i="28"/>
  <c r="T24" i="28"/>
  <c r="Q25" i="28"/>
  <c r="S25" i="28"/>
  <c r="T25" i="28"/>
  <c r="Q26" i="28"/>
  <c r="S26" i="28"/>
  <c r="T26" i="28"/>
  <c r="Q27" i="28"/>
  <c r="S27" i="28"/>
  <c r="T27" i="28"/>
  <c r="Q28" i="28"/>
  <c r="S28" i="28"/>
  <c r="T28" i="28"/>
  <c r="Q29" i="28"/>
  <c r="S29" i="28"/>
  <c r="T29" i="28"/>
  <c r="Q30" i="28"/>
  <c r="S30" i="28"/>
  <c r="T30" i="28"/>
  <c r="Q31" i="28"/>
  <c r="S31" i="28"/>
  <c r="T31" i="28"/>
  <c r="Q32" i="28"/>
  <c r="S32" i="28"/>
  <c r="T32" i="28"/>
  <c r="Q33" i="28"/>
  <c r="S33" i="28"/>
  <c r="T33" i="28"/>
  <c r="Q34" i="28"/>
  <c r="S34" i="28"/>
  <c r="T34" i="28"/>
  <c r="Q35" i="28"/>
  <c r="S35" i="28"/>
  <c r="T35" i="28"/>
  <c r="Q36" i="28"/>
  <c r="S36" i="28"/>
  <c r="T36" i="28"/>
  <c r="Q37" i="28"/>
  <c r="S37" i="28"/>
  <c r="T37" i="28"/>
  <c r="Q38" i="28"/>
  <c r="S38" i="28"/>
  <c r="T38" i="28"/>
  <c r="Q39" i="28"/>
  <c r="S39" i="28"/>
  <c r="T39" i="28"/>
  <c r="Q40" i="28"/>
  <c r="S40" i="28"/>
  <c r="T40" i="28"/>
  <c r="Q41" i="28"/>
  <c r="S41" i="28"/>
  <c r="T41" i="28"/>
  <c r="Q42" i="28"/>
  <c r="S42" i="28"/>
  <c r="T42" i="28"/>
  <c r="Q43" i="28"/>
  <c r="S43" i="28"/>
  <c r="T43" i="28"/>
  <c r="Q44" i="28"/>
  <c r="S44" i="28"/>
  <c r="T44" i="28"/>
  <c r="Q45" i="28"/>
  <c r="S45" i="28"/>
  <c r="T45" i="28"/>
  <c r="Q46" i="28"/>
  <c r="S46" i="28"/>
  <c r="T46" i="28"/>
  <c r="Q47" i="28"/>
  <c r="S47" i="28"/>
  <c r="T47" i="28"/>
  <c r="Q48" i="28"/>
  <c r="S48" i="28"/>
  <c r="T48" i="28"/>
  <c r="Q49" i="28"/>
  <c r="S49" i="28"/>
  <c r="T49" i="28"/>
  <c r="Q50" i="28"/>
  <c r="S50" i="28"/>
  <c r="T50" i="28"/>
  <c r="Q51" i="28"/>
  <c r="S51" i="28"/>
  <c r="T51" i="28"/>
  <c r="Q52" i="28"/>
  <c r="S52" i="28"/>
  <c r="T52" i="28"/>
  <c r="Q53" i="28"/>
  <c r="S53" i="28"/>
  <c r="T53" i="28"/>
  <c r="Q54" i="28"/>
  <c r="S54" i="28"/>
  <c r="T54" i="28"/>
  <c r="Q55" i="28"/>
  <c r="S55" i="28"/>
  <c r="T55" i="28"/>
  <c r="Q56" i="28"/>
  <c r="S56" i="28"/>
  <c r="T56" i="28"/>
  <c r="Q57" i="28"/>
  <c r="S57" i="28"/>
  <c r="T57" i="28"/>
  <c r="Q58" i="28"/>
  <c r="S58" i="28"/>
  <c r="T58" i="28"/>
  <c r="Q59" i="28"/>
  <c r="S59" i="28"/>
  <c r="T59" i="28"/>
  <c r="K60" i="28"/>
  <c r="Q60" i="28"/>
  <c r="S60" i="28"/>
  <c r="T60" i="28"/>
  <c r="Q61" i="28"/>
  <c r="S61" i="28"/>
  <c r="T61" i="28"/>
  <c r="Q62" i="28"/>
  <c r="S62" i="28"/>
  <c r="T62" i="28"/>
  <c r="Q63" i="28"/>
  <c r="S63" i="28"/>
  <c r="T63" i="28"/>
  <c r="Q5" i="28"/>
  <c r="S5" i="28"/>
  <c r="T5" i="28"/>
  <c r="Q6" i="28"/>
  <c r="S6" i="28"/>
  <c r="T6" i="28"/>
  <c r="T4" i="28"/>
  <c r="S4" i="28"/>
  <c r="B261" i="69"/>
  <c r="B258" i="69"/>
  <c r="B256" i="69"/>
  <c r="B255" i="69"/>
  <c r="B253" i="69"/>
  <c r="B250" i="69"/>
  <c r="B244" i="69"/>
  <c r="B240" i="69"/>
  <c r="B239" i="69"/>
  <c r="B236" i="69"/>
  <c r="B235" i="69"/>
  <c r="B234" i="69"/>
  <c r="B233" i="69"/>
  <c r="B229" i="69"/>
  <c r="B228" i="69"/>
  <c r="B225" i="69"/>
  <c r="B224" i="69"/>
  <c r="B223" i="69"/>
  <c r="B222" i="69"/>
  <c r="B221" i="69"/>
  <c r="B220" i="69"/>
  <c r="B219" i="69"/>
  <c r="B213" i="69"/>
  <c r="B204" i="69"/>
  <c r="B201" i="69"/>
  <c r="B199" i="69"/>
  <c r="B198" i="69"/>
  <c r="B197" i="69"/>
  <c r="B196" i="69"/>
  <c r="B195" i="69"/>
  <c r="B194" i="69"/>
  <c r="B192" i="69"/>
  <c r="B191" i="69"/>
  <c r="B190" i="69"/>
  <c r="B189" i="69"/>
  <c r="B188" i="69"/>
  <c r="B187" i="69"/>
  <c r="B186" i="69"/>
  <c r="B185" i="69"/>
  <c r="B184" i="69"/>
  <c r="B183" i="69"/>
  <c r="B182" i="69"/>
  <c r="B181" i="69"/>
  <c r="B180" i="69"/>
  <c r="B179" i="69"/>
  <c r="B178" i="69"/>
  <c r="B177" i="69"/>
  <c r="B176" i="69"/>
  <c r="B174" i="69"/>
  <c r="B169" i="69"/>
  <c r="B166" i="69"/>
  <c r="B163" i="69"/>
  <c r="B162" i="69"/>
  <c r="B159" i="69"/>
  <c r="B158" i="69"/>
  <c r="B156" i="69"/>
  <c r="B154" i="69"/>
  <c r="B150" i="69"/>
  <c r="B147" i="69"/>
  <c r="B134" i="69"/>
  <c r="B130" i="69"/>
  <c r="B128" i="69"/>
  <c r="B127" i="69"/>
  <c r="B126" i="69"/>
  <c r="B121" i="69"/>
  <c r="B116" i="69"/>
  <c r="B107" i="69"/>
  <c r="B104" i="69"/>
  <c r="B103" i="69"/>
  <c r="B101" i="69"/>
  <c r="B100" i="69"/>
  <c r="B97" i="69"/>
  <c r="B96" i="69"/>
  <c r="B95" i="69"/>
  <c r="B90" i="69"/>
  <c r="B89" i="69"/>
  <c r="B88" i="69"/>
  <c r="B85" i="69"/>
  <c r="B82" i="69"/>
  <c r="B78" i="69"/>
  <c r="B76" i="69"/>
  <c r="B74" i="69"/>
  <c r="B72" i="69"/>
  <c r="B70" i="69"/>
  <c r="B69" i="69"/>
  <c r="B66" i="69"/>
  <c r="B65" i="69"/>
  <c r="B64" i="69"/>
  <c r="B63" i="69"/>
  <c r="B60" i="69"/>
  <c r="B57" i="69"/>
  <c r="B55" i="69"/>
  <c r="B52" i="69"/>
  <c r="B48" i="69"/>
  <c r="B45" i="69"/>
  <c r="B44" i="69"/>
  <c r="B42" i="69"/>
  <c r="B37" i="69"/>
  <c r="B36" i="69"/>
  <c r="B35" i="69"/>
  <c r="B32" i="69"/>
  <c r="B31" i="69"/>
  <c r="B30" i="69"/>
  <c r="B29" i="69"/>
  <c r="B28" i="69"/>
  <c r="B24" i="69"/>
  <c r="B22" i="69"/>
  <c r="B21" i="69"/>
  <c r="B20" i="69"/>
  <c r="B18" i="69"/>
  <c r="B15" i="69"/>
  <c r="B14" i="69"/>
  <c r="B13" i="69"/>
  <c r="B12" i="69"/>
  <c r="B9" i="69"/>
  <c r="B8" i="69"/>
  <c r="B7" i="69"/>
  <c r="B5" i="69"/>
  <c r="B3" i="69"/>
  <c r="B2" i="69"/>
  <c r="B1" i="66"/>
  <c r="Q4" i="28"/>
  <c r="V7" i="64"/>
  <c r="X7" i="64"/>
  <c r="T7" i="64"/>
  <c r="R7" i="64"/>
  <c r="P7" i="64"/>
  <c r="N7" i="64"/>
  <c r="L7" i="64"/>
  <c r="D7" i="64"/>
  <c r="E1" i="41"/>
  <c r="E1" i="35"/>
  <c r="E1" i="39"/>
  <c r="E1" i="46"/>
  <c r="E1" i="42"/>
  <c r="E1" i="47"/>
  <c r="E1" i="48"/>
  <c r="E1" i="49"/>
  <c r="E1" i="50"/>
  <c r="E1" i="51"/>
  <c r="E1" i="45"/>
  <c r="E1" i="44"/>
  <c r="E1" i="3"/>
  <c r="K6" i="51"/>
  <c r="K13" i="42"/>
  <c r="K17" i="42"/>
  <c r="K25" i="42"/>
  <c r="K31" i="28"/>
  <c r="K44" i="28"/>
  <c r="K52" i="28"/>
  <c r="K20" i="28"/>
  <c r="K8" i="36"/>
  <c r="K12" i="36"/>
  <c r="K16" i="36"/>
  <c r="K20" i="36"/>
  <c r="K24" i="36"/>
  <c r="K28" i="36"/>
  <c r="K32" i="36"/>
  <c r="K36" i="36"/>
  <c r="K40" i="36"/>
  <c r="K44" i="36"/>
  <c r="K48" i="36"/>
  <c r="K52" i="36"/>
  <c r="K56" i="36"/>
  <c r="K60" i="36"/>
  <c r="K43" i="38"/>
  <c r="K59" i="38"/>
  <c r="K8" i="38"/>
  <c r="K16" i="38"/>
  <c r="K20" i="38"/>
  <c r="K28" i="38"/>
  <c r="K32" i="38"/>
  <c r="K36" i="38"/>
  <c r="K40" i="38"/>
  <c r="K44" i="38"/>
  <c r="K48" i="38"/>
  <c r="K52" i="38"/>
  <c r="K56" i="38"/>
  <c r="K60" i="38"/>
  <c r="K8" i="40"/>
  <c r="K12" i="40"/>
  <c r="K16" i="40"/>
  <c r="K20" i="40"/>
  <c r="K24" i="40"/>
  <c r="K28" i="40"/>
  <c r="K32" i="40"/>
  <c r="K36" i="40"/>
  <c r="K40" i="40"/>
  <c r="K44" i="40"/>
  <c r="K48" i="40"/>
  <c r="K9" i="40"/>
  <c r="K13" i="40"/>
  <c r="K17" i="40"/>
  <c r="K21" i="40"/>
  <c r="K25" i="40"/>
  <c r="K29" i="40"/>
  <c r="K33" i="40"/>
  <c r="K37" i="40"/>
  <c r="K41" i="40"/>
  <c r="K45" i="40"/>
  <c r="K49" i="40"/>
  <c r="K53" i="40"/>
  <c r="K57" i="40"/>
  <c r="K61" i="40"/>
  <c r="K16" i="43"/>
  <c r="K20" i="43"/>
  <c r="K28" i="43"/>
  <c r="K32" i="43"/>
  <c r="K40" i="43"/>
  <c r="K44" i="43"/>
  <c r="K48" i="43"/>
  <c r="K17" i="43"/>
  <c r="K25" i="43"/>
  <c r="K33" i="43"/>
  <c r="K37" i="43"/>
  <c r="K41" i="43"/>
  <c r="K45" i="43"/>
  <c r="K49" i="43"/>
  <c r="K53" i="43"/>
  <c r="K57" i="43"/>
  <c r="K61" i="43"/>
  <c r="K13" i="39"/>
  <c r="K17" i="39"/>
  <c r="K21" i="39"/>
  <c r="K25" i="39"/>
  <c r="K29" i="39"/>
  <c r="K33" i="39"/>
  <c r="K37" i="39"/>
  <c r="K41" i="39"/>
  <c r="K45" i="39"/>
  <c r="K49" i="39"/>
  <c r="K53" i="39"/>
  <c r="K57" i="39"/>
  <c r="K61" i="39"/>
  <c r="K11" i="42"/>
  <c r="K19" i="42"/>
  <c r="K51" i="47"/>
  <c r="K55" i="47"/>
  <c r="K59" i="47"/>
  <c r="K63" i="47"/>
  <c r="K5" i="49"/>
  <c r="K10" i="49"/>
  <c r="K18" i="49"/>
  <c r="K26" i="49"/>
  <c r="K38" i="49"/>
  <c r="K46" i="49"/>
  <c r="K50" i="49"/>
  <c r="K54" i="49"/>
  <c r="K58" i="49"/>
  <c r="K62" i="49"/>
  <c r="K21" i="50"/>
  <c r="K25" i="50"/>
  <c r="K29" i="50"/>
  <c r="K33" i="50"/>
  <c r="K37" i="50"/>
  <c r="K41" i="50"/>
  <c r="K45" i="50"/>
  <c r="K49" i="50"/>
  <c r="K53" i="50"/>
  <c r="K57" i="50"/>
  <c r="K61" i="50"/>
  <c r="K40" i="45"/>
  <c r="K56" i="45"/>
  <c r="K20" i="45"/>
  <c r="K36" i="45"/>
  <c r="K52" i="45"/>
  <c r="K16" i="45"/>
  <c r="K8" i="3"/>
  <c r="K12" i="3"/>
  <c r="K16" i="3"/>
  <c r="K20" i="3"/>
  <c r="K24" i="3"/>
  <c r="K28" i="3"/>
  <c r="K32" i="3"/>
  <c r="K36" i="3"/>
  <c r="K40" i="3"/>
  <c r="K44" i="3"/>
  <c r="K48" i="3"/>
  <c r="K52" i="3"/>
  <c r="K56" i="3"/>
  <c r="K60" i="3"/>
  <c r="K17" i="45"/>
  <c r="K8" i="45"/>
  <c r="K13" i="45"/>
  <c r="K11" i="45"/>
  <c r="K24" i="51"/>
  <c r="K35" i="51"/>
  <c r="K28" i="51"/>
  <c r="K53" i="51"/>
  <c r="K20" i="51"/>
  <c r="K48" i="51"/>
  <c r="K60" i="51"/>
  <c r="K21" i="51"/>
  <c r="K61" i="51"/>
  <c r="K46" i="51"/>
  <c r="K14" i="49"/>
  <c r="K7" i="49"/>
  <c r="K17" i="41"/>
  <c r="K43" i="49"/>
  <c r="K36" i="42"/>
  <c r="K53" i="42"/>
  <c r="K27" i="41"/>
  <c r="K33" i="41"/>
  <c r="K29" i="43"/>
  <c r="K18" i="38"/>
  <c r="K5" i="3"/>
  <c r="K27" i="49"/>
  <c r="K31" i="39"/>
  <c r="K45" i="35"/>
  <c r="K59" i="36"/>
  <c r="K60" i="34"/>
  <c r="K27" i="28"/>
  <c r="K59" i="28"/>
  <c r="K21" i="42"/>
  <c r="K47" i="38"/>
  <c r="K56" i="32"/>
  <c r="K42" i="43"/>
  <c r="K46" i="43"/>
  <c r="K50" i="43"/>
  <c r="K33" i="44"/>
  <c r="K58" i="28"/>
  <c r="K27" i="3"/>
  <c r="K63" i="50"/>
  <c r="K58" i="43"/>
  <c r="K10" i="40"/>
  <c r="K59" i="40"/>
  <c r="K51" i="38"/>
  <c r="K57" i="38"/>
  <c r="K28" i="31"/>
  <c r="K38" i="31"/>
  <c r="K42" i="31"/>
  <c r="K59" i="3"/>
  <c r="K62" i="45"/>
  <c r="K5" i="39"/>
  <c r="K41" i="41"/>
  <c r="K54" i="41"/>
  <c r="K39" i="43"/>
  <c r="K19" i="32"/>
  <c r="K15" i="38"/>
  <c r="K5" i="33"/>
  <c r="K55" i="28"/>
  <c r="K39" i="38"/>
  <c r="K36" i="39"/>
  <c r="K53" i="47"/>
  <c r="K36" i="49"/>
  <c r="K42" i="3"/>
  <c r="K11" i="3"/>
  <c r="K31" i="45"/>
  <c r="K18" i="39"/>
  <c r="K13" i="35"/>
  <c r="K29" i="35"/>
  <c r="K61" i="35"/>
  <c r="K9" i="41"/>
  <c r="K21" i="41"/>
  <c r="K13" i="32"/>
  <c r="K36" i="32"/>
  <c r="K57" i="32"/>
  <c r="K60" i="31"/>
  <c r="K62" i="28"/>
  <c r="K32" i="45"/>
  <c r="K24" i="38"/>
  <c r="K12" i="38"/>
  <c r="K31" i="40"/>
  <c r="K39" i="35"/>
  <c r="K56" i="47"/>
  <c r="K16" i="49"/>
  <c r="K20" i="49"/>
  <c r="K49" i="44"/>
  <c r="K43" i="3"/>
  <c r="K58" i="51"/>
  <c r="K26" i="51"/>
  <c r="K59" i="49"/>
  <c r="K30" i="42"/>
  <c r="K57" i="42"/>
  <c r="K63" i="42"/>
  <c r="K23" i="41"/>
  <c r="K17" i="38"/>
  <c r="K61" i="38"/>
  <c r="K21" i="38"/>
  <c r="K23" i="27"/>
  <c r="K6" i="44"/>
  <c r="K25" i="36"/>
  <c r="K61" i="36"/>
  <c r="K5" i="51"/>
  <c r="K16" i="50"/>
  <c r="K17" i="50"/>
  <c r="K5" i="43"/>
  <c r="K23" i="43"/>
  <c r="K9" i="43"/>
  <c r="K8" i="43"/>
  <c r="K7" i="43"/>
  <c r="K13" i="43"/>
  <c r="K15" i="41"/>
  <c r="K13" i="41"/>
  <c r="K7" i="41"/>
  <c r="K4" i="39"/>
  <c r="K9" i="39"/>
  <c r="K7" i="39"/>
  <c r="K40" i="49"/>
  <c r="K15" i="49"/>
  <c r="K23" i="49"/>
  <c r="K32" i="49"/>
  <c r="K42" i="49"/>
  <c r="K8" i="49"/>
  <c r="K8" i="50"/>
  <c r="K15" i="50"/>
  <c r="K9" i="50"/>
  <c r="K7" i="50"/>
  <c r="K10" i="50"/>
  <c r="K13" i="50"/>
  <c r="K5" i="50"/>
  <c r="K29" i="51"/>
  <c r="K40" i="51"/>
  <c r="K49" i="51"/>
  <c r="K57" i="51"/>
  <c r="K4" i="51"/>
  <c r="K23" i="45"/>
  <c r="K28" i="45"/>
  <c r="K42" i="45"/>
  <c r="K6" i="45"/>
  <c r="K12" i="45"/>
  <c r="K48" i="45"/>
  <c r="K21" i="45"/>
  <c r="K49" i="45"/>
  <c r="K35" i="45"/>
  <c r="K53" i="45"/>
  <c r="K24" i="45"/>
  <c r="K15" i="45"/>
  <c r="K7" i="44"/>
  <c r="K8" i="44"/>
  <c r="D23" i="64"/>
  <c r="L23" i="64" l="1"/>
  <c r="T23" i="64"/>
  <c r="AB23" i="64"/>
  <c r="AJ23" i="64"/>
  <c r="AR23" i="64"/>
  <c r="AZ23" i="64"/>
  <c r="BH23" i="64"/>
  <c r="N23" i="64"/>
  <c r="V23" i="64"/>
  <c r="AD23" i="64"/>
  <c r="AL23" i="64"/>
  <c r="AT23" i="64"/>
  <c r="BB23" i="64"/>
  <c r="H23" i="64"/>
  <c r="P23" i="64"/>
  <c r="X23" i="64"/>
  <c r="AF23" i="64"/>
  <c r="AN23" i="64"/>
  <c r="AV23" i="64"/>
  <c r="BD23" i="64"/>
  <c r="J23" i="64"/>
  <c r="R23" i="64"/>
  <c r="Z23" i="64"/>
  <c r="AH23" i="64"/>
  <c r="AP23" i="64"/>
  <c r="AX23" i="64"/>
  <c r="BF23" i="64"/>
  <c r="F23" i="64"/>
  <c r="T13" i="51"/>
  <c r="T7" i="51"/>
  <c r="T57" i="50"/>
  <c r="T56" i="50"/>
  <c r="T55" i="50"/>
  <c r="T50" i="50"/>
  <c r="T45" i="50"/>
  <c r="T44" i="50"/>
  <c r="T43" i="50"/>
  <c r="T37" i="50"/>
  <c r="T36" i="50"/>
  <c r="T31" i="50"/>
  <c r="T25" i="50"/>
  <c r="T24" i="50"/>
  <c r="T23" i="50"/>
  <c r="T17" i="50"/>
  <c r="T16" i="50"/>
  <c r="T15" i="50"/>
  <c r="T14" i="50"/>
  <c r="T63" i="49"/>
  <c r="T59" i="49"/>
  <c r="T58" i="49"/>
  <c r="T57" i="49"/>
  <c r="T56" i="49"/>
  <c r="T54" i="49"/>
  <c r="T53" i="49"/>
  <c r="T52" i="49"/>
  <c r="T50" i="49"/>
  <c r="T49" i="49"/>
  <c r="T48" i="49"/>
  <c r="T46" i="49"/>
  <c r="T45" i="49"/>
  <c r="T44" i="49"/>
  <c r="T30" i="49"/>
  <c r="T29" i="49"/>
  <c r="T28" i="49"/>
  <c r="T27" i="49"/>
  <c r="T26" i="49"/>
  <c r="T25" i="49"/>
  <c r="T24" i="49"/>
  <c r="T18" i="49"/>
  <c r="T17" i="49"/>
  <c r="T16" i="49"/>
  <c r="T15" i="49"/>
  <c r="T14" i="49"/>
  <c r="T13" i="49"/>
  <c r="T12" i="49"/>
  <c r="T10" i="49"/>
  <c r="T6" i="49"/>
  <c r="T4" i="49"/>
  <c r="T63" i="48"/>
  <c r="T61" i="48"/>
  <c r="T59" i="48"/>
  <c r="T57" i="48"/>
  <c r="T55" i="48"/>
  <c r="T53" i="48"/>
  <c r="T51" i="48"/>
  <c r="T49" i="48"/>
  <c r="T47" i="48"/>
  <c r="T45" i="48"/>
  <c r="T43" i="48"/>
  <c r="T41" i="48"/>
  <c r="T39" i="48"/>
  <c r="T37" i="48"/>
  <c r="T34" i="48"/>
  <c r="T30" i="48"/>
  <c r="T25" i="48"/>
  <c r="T21" i="48"/>
  <c r="T17" i="48"/>
  <c r="T13" i="48"/>
  <c r="T9" i="48"/>
  <c r="T8" i="48"/>
  <c r="T61" i="47"/>
  <c r="T59" i="47"/>
  <c r="T58" i="47"/>
  <c r="T57" i="47"/>
  <c r="T51" i="47"/>
  <c r="T50" i="47"/>
  <c r="T33" i="47"/>
  <c r="T31" i="47"/>
  <c r="T30" i="47"/>
  <c r="T28" i="47"/>
  <c r="T27" i="47"/>
  <c r="T26" i="47"/>
  <c r="T25" i="47"/>
  <c r="T24" i="47"/>
  <c r="T20" i="47"/>
  <c r="T19" i="47"/>
  <c r="T18" i="47"/>
  <c r="T7" i="47"/>
  <c r="T5" i="47"/>
  <c r="T63" i="42"/>
  <c r="T62" i="42"/>
  <c r="T50" i="42"/>
  <c r="T42" i="42"/>
  <c r="T34" i="42"/>
  <c r="T25" i="42"/>
  <c r="T24" i="42"/>
  <c r="T23" i="42"/>
  <c r="T22" i="42"/>
  <c r="T13" i="42"/>
  <c r="T63" i="46"/>
  <c r="T62" i="46"/>
  <c r="T56" i="46"/>
  <c r="T47" i="46"/>
  <c r="T46" i="46"/>
  <c r="T45" i="46"/>
  <c r="T63" i="3"/>
  <c r="T62" i="3"/>
  <c r="T56" i="3"/>
  <c r="T55" i="3"/>
  <c r="T54" i="3"/>
  <c r="T45" i="3"/>
  <c r="T32" i="3"/>
  <c r="T31" i="3"/>
  <c r="T30" i="3"/>
  <c r="T24" i="3"/>
  <c r="T23" i="3"/>
  <c r="T22" i="3"/>
  <c r="T63" i="44"/>
  <c r="T62" i="44"/>
  <c r="T57" i="44"/>
  <c r="T51" i="44"/>
  <c r="T50" i="44"/>
  <c r="T44" i="44"/>
  <c r="T21" i="44"/>
  <c r="T16" i="44"/>
  <c r="T11" i="44"/>
  <c r="T10" i="44"/>
  <c r="T60" i="45"/>
  <c r="T50" i="45"/>
  <c r="T49" i="45"/>
  <c r="T48" i="45"/>
  <c r="T47" i="45"/>
  <c r="T44" i="45"/>
  <c r="T40" i="45"/>
  <c r="T39" i="45"/>
  <c r="T36" i="45"/>
  <c r="T35" i="45"/>
  <c r="T34" i="45"/>
  <c r="T33" i="45"/>
  <c r="T32" i="45"/>
  <c r="T31" i="45"/>
  <c r="T30" i="45"/>
  <c r="T29" i="45"/>
  <c r="T28" i="45"/>
  <c r="T27" i="45"/>
  <c r="T24" i="45"/>
  <c r="T23" i="45"/>
  <c r="T22" i="45"/>
  <c r="T21" i="45"/>
  <c r="T20" i="45"/>
  <c r="T19" i="45"/>
  <c r="T51" i="51"/>
  <c r="T50" i="51"/>
  <c r="T49" i="51"/>
  <c r="T48" i="51"/>
  <c r="T47" i="51"/>
  <c r="T46" i="51"/>
  <c r="T45" i="51"/>
  <c r="T36" i="51"/>
  <c r="T32" i="51"/>
  <c r="T31" i="51"/>
  <c r="T30" i="51"/>
  <c r="T29" i="51"/>
  <c r="T28" i="51"/>
  <c r="T27" i="51"/>
  <c r="T26" i="51"/>
  <c r="T25" i="51"/>
  <c r="T18" i="51"/>
  <c r="T17" i="51"/>
  <c r="T16" i="51"/>
  <c r="T15" i="51"/>
  <c r="T14" i="51"/>
  <c r="T9" i="51"/>
  <c r="T8" i="51"/>
  <c r="T4" i="51"/>
  <c r="T63" i="50"/>
  <c r="T62" i="50"/>
  <c r="T54" i="50"/>
  <c r="T49" i="50"/>
  <c r="T48" i="50"/>
  <c r="T42" i="50"/>
  <c r="T35" i="50"/>
  <c r="T30" i="50"/>
  <c r="T22" i="50"/>
  <c r="T21" i="50"/>
  <c r="T20" i="50"/>
  <c r="T11" i="49"/>
  <c r="T33" i="48"/>
  <c r="T29" i="48"/>
  <c r="T28" i="48"/>
  <c r="T24" i="48"/>
  <c r="T20" i="48"/>
  <c r="T16" i="48"/>
  <c r="T12" i="48"/>
  <c r="T7" i="48"/>
  <c r="K47" i="51"/>
  <c r="K41" i="51"/>
  <c r="K18" i="50"/>
  <c r="K35" i="49"/>
  <c r="K44" i="49"/>
  <c r="K48" i="49"/>
  <c r="K52" i="49"/>
  <c r="K7" i="42"/>
  <c r="K62" i="42"/>
  <c r="K7" i="35"/>
  <c r="K31" i="41"/>
  <c r="K35" i="41"/>
  <c r="K9" i="36"/>
  <c r="K5" i="34"/>
  <c r="K27" i="33"/>
  <c r="K39" i="28"/>
  <c r="T38" i="42"/>
  <c r="T47" i="42"/>
  <c r="T48" i="42"/>
  <c r="T49" i="42"/>
  <c r="T52" i="47"/>
  <c r="T53" i="47"/>
  <c r="T54" i="47"/>
  <c r="T55" i="47"/>
  <c r="T56" i="47"/>
  <c r="T62" i="47"/>
  <c r="T63" i="47"/>
  <c r="T4" i="48"/>
  <c r="T5" i="48"/>
  <c r="T6" i="48"/>
  <c r="T11" i="48"/>
  <c r="T19" i="48"/>
  <c r="T27" i="48"/>
  <c r="T31" i="48"/>
  <c r="T42" i="48"/>
  <c r="T50" i="48"/>
  <c r="T58" i="48"/>
  <c r="T5" i="49"/>
  <c r="T19" i="49"/>
  <c r="T20" i="49"/>
  <c r="T21" i="49"/>
  <c r="T22" i="49"/>
  <c r="T23" i="49"/>
  <c r="T47" i="49"/>
  <c r="T4" i="50"/>
  <c r="T5" i="50"/>
  <c r="T6" i="50"/>
  <c r="T7" i="50"/>
  <c r="T8" i="50"/>
  <c r="T9" i="50"/>
  <c r="T10" i="50"/>
  <c r="T11" i="50"/>
  <c r="T12" i="50"/>
  <c r="T13" i="50"/>
  <c r="T19" i="50"/>
  <c r="T34" i="50"/>
  <c r="T38" i="50"/>
  <c r="T46" i="50"/>
  <c r="T33" i="51"/>
  <c r="T34" i="51"/>
  <c r="T35" i="51"/>
  <c r="T41" i="45"/>
  <c r="T42" i="45"/>
  <c r="T43" i="45"/>
  <c r="T57" i="45"/>
  <c r="T58" i="45"/>
  <c r="T18" i="44"/>
  <c r="T19" i="44"/>
  <c r="T34" i="44"/>
  <c r="T35" i="44"/>
  <c r="T42" i="44"/>
  <c r="T43" i="44"/>
  <c r="T61" i="44"/>
  <c r="T6" i="3"/>
  <c r="T7" i="3"/>
  <c r="T8" i="3"/>
  <c r="T51" i="45"/>
  <c r="T52" i="45"/>
  <c r="T53" i="45"/>
  <c r="T54" i="45"/>
  <c r="T55" i="45"/>
  <c r="T56" i="45"/>
  <c r="T61" i="45"/>
  <c r="T62" i="45"/>
  <c r="T12" i="44"/>
  <c r="T17" i="44"/>
  <c r="T22" i="44"/>
  <c r="T23" i="44"/>
  <c r="T24" i="44"/>
  <c r="T26" i="44"/>
  <c r="T27" i="44"/>
  <c r="T29" i="44"/>
  <c r="T32" i="44"/>
  <c r="T33" i="44"/>
  <c r="T36" i="44"/>
  <c r="T38" i="44"/>
  <c r="T39" i="44"/>
  <c r="T40" i="44"/>
  <c r="T45" i="44"/>
  <c r="T52" i="44"/>
  <c r="T58" i="44"/>
  <c r="T59" i="44"/>
  <c r="T4" i="3"/>
  <c r="T5" i="3"/>
  <c r="T9" i="3"/>
  <c r="T13" i="3"/>
  <c r="T17" i="3"/>
  <c r="T18" i="3"/>
  <c r="T19" i="3"/>
  <c r="T20" i="3"/>
  <c r="T25" i="3"/>
  <c r="T33" i="3"/>
  <c r="T34" i="3"/>
  <c r="T35" i="3"/>
  <c r="T36" i="3"/>
  <c r="T46" i="3"/>
  <c r="T47" i="3"/>
  <c r="T48" i="3"/>
  <c r="K4" i="50"/>
  <c r="K6" i="49"/>
  <c r="K51" i="28"/>
  <c r="K22" i="49"/>
  <c r="K15" i="33"/>
  <c r="K4" i="38"/>
  <c r="K33" i="36"/>
  <c r="K45" i="36"/>
  <c r="K4" i="33"/>
  <c r="K41" i="28"/>
  <c r="K13" i="49"/>
  <c r="T4" i="46"/>
  <c r="K45" i="49"/>
  <c r="K9" i="42"/>
  <c r="K51" i="27"/>
  <c r="A5" i="46" l="1"/>
  <c r="A6" i="46" s="1"/>
  <c r="A7" i="46" s="1"/>
  <c r="A8" i="46" s="1"/>
  <c r="A9" i="46" s="1"/>
  <c r="A10" i="46" s="1"/>
  <c r="A11" i="46" s="1"/>
  <c r="A12" i="46" s="1"/>
  <c r="A13" i="46" s="1"/>
  <c r="A14" i="46" s="1"/>
  <c r="A15" i="46" s="1"/>
  <c r="A16" i="46" s="1"/>
  <c r="A17" i="46" s="1"/>
  <c r="A18" i="46" s="1"/>
  <c r="A19" i="46" s="1"/>
  <c r="A20" i="46" s="1"/>
  <c r="A21" i="46" s="1"/>
  <c r="A22" i="46" s="1"/>
  <c r="A23" i="46" s="1"/>
  <c r="A24" i="46" s="1"/>
  <c r="A25" i="46" s="1"/>
  <c r="A26" i="46" s="1"/>
  <c r="A27" i="46" s="1"/>
  <c r="A28" i="46" s="1"/>
  <c r="A29" i="46" s="1"/>
  <c r="A30" i="46" s="1"/>
  <c r="A31" i="46" s="1"/>
  <c r="A32" i="46" s="1"/>
  <c r="A33" i="46" s="1"/>
  <c r="A34" i="46" s="1"/>
  <c r="A35" i="46" s="1"/>
  <c r="A36" i="46" s="1"/>
  <c r="A37" i="46" s="1"/>
  <c r="A38" i="46" s="1"/>
  <c r="A39" i="46" s="1"/>
  <c r="A40" i="46" s="1"/>
  <c r="A41" i="46" s="1"/>
  <c r="A42" i="46" s="1"/>
  <c r="A43" i="46" s="1"/>
  <c r="A44" i="46" s="1"/>
  <c r="A45" i="46" s="1"/>
  <c r="A46" i="46" s="1"/>
  <c r="A47" i="46" s="1"/>
  <c r="A48" i="46" s="1"/>
  <c r="A49" i="46" s="1"/>
  <c r="A50" i="46" s="1"/>
  <c r="A51" i="46" s="1"/>
  <c r="A52" i="46" s="1"/>
  <c r="A53" i="46" s="1"/>
  <c r="A54" i="46" s="1"/>
  <c r="A55" i="46" s="1"/>
  <c r="A56" i="46" s="1"/>
  <c r="A57" i="46" s="1"/>
  <c r="A58" i="46" s="1"/>
  <c r="A59" i="46" s="1"/>
  <c r="A60" i="46" s="1"/>
  <c r="A61" i="46" s="1"/>
  <c r="A62" i="46" s="1"/>
  <c r="A63" i="46" s="1"/>
  <c r="A64" i="46" s="1"/>
  <c r="A65" i="46" s="1"/>
  <c r="A66" i="46" s="1"/>
  <c r="A67" i="46" s="1"/>
  <c r="A68" i="46" s="1"/>
  <c r="A69" i="46" s="1"/>
  <c r="A70" i="46" s="1"/>
  <c r="A71" i="46" s="1"/>
  <c r="A72" i="46" s="1"/>
  <c r="A73" i="46" s="1"/>
  <c r="A74" i="46" s="1"/>
  <c r="A75" i="46" s="1"/>
  <c r="A76" i="46" s="1"/>
  <c r="A77" i="46" s="1"/>
  <c r="A78" i="46" s="1"/>
  <c r="A79" i="46" s="1"/>
  <c r="A80" i="46" s="1"/>
  <c r="A81" i="46" s="1"/>
  <c r="A82" i="46" s="1"/>
  <c r="A83" i="46" s="1"/>
  <c r="A84" i="46" s="1"/>
  <c r="A85" i="46" s="1"/>
  <c r="A86" i="46" s="1"/>
  <c r="A87" i="46" s="1"/>
  <c r="A88" i="46" s="1"/>
  <c r="A89" i="46" s="1"/>
  <c r="A90" i="46" s="1"/>
  <c r="A91" i="46" s="1"/>
  <c r="A92" i="46" s="1"/>
  <c r="A93" i="46" s="1"/>
  <c r="A94" i="46" s="1"/>
  <c r="A95" i="46" s="1"/>
  <c r="A96" i="46" s="1"/>
  <c r="A97" i="46" s="1"/>
  <c r="A98" i="46" s="1"/>
  <c r="A99" i="46" s="1"/>
  <c r="A100" i="46" s="1"/>
  <c r="A101" i="46" s="1"/>
  <c r="A102" i="46" s="1"/>
  <c r="A103" i="46" s="1"/>
  <c r="A104" i="46" s="1"/>
  <c r="A105" i="46" s="1"/>
  <c r="A106" i="46" s="1"/>
  <c r="A107" i="46" s="1"/>
  <c r="A108" i="46" s="1"/>
  <c r="A109" i="46" s="1"/>
  <c r="A110" i="46" s="1"/>
  <c r="A111" i="46" s="1"/>
  <c r="A112" i="46" s="1"/>
  <c r="A113" i="46" s="1"/>
  <c r="A114" i="46" s="1"/>
  <c r="A115" i="46" s="1"/>
  <c r="A116" i="46" s="1"/>
  <c r="A117" i="46" s="1"/>
  <c r="A118" i="46" s="1"/>
  <c r="A119" i="46" s="1"/>
  <c r="A120" i="46" s="1"/>
  <c r="A121" i="46" s="1"/>
  <c r="A122" i="46" s="1"/>
  <c r="A123" i="46" s="1"/>
  <c r="A124" i="46" s="1"/>
  <c r="A125" i="46" s="1"/>
  <c r="A126" i="46" s="1"/>
  <c r="A127" i="46" s="1"/>
  <c r="A128" i="46" s="1"/>
  <c r="A129" i="46" s="1"/>
  <c r="A130" i="46" s="1"/>
  <c r="A131" i="46" s="1"/>
  <c r="A132" i="46" s="1"/>
  <c r="A133" i="46" s="1"/>
  <c r="A134" i="46" s="1"/>
  <c r="A135" i="46" s="1"/>
  <c r="A136" i="46" s="1"/>
  <c r="A137" i="46" s="1"/>
  <c r="A138" i="46" s="1"/>
  <c r="A139" i="46" s="1"/>
  <c r="A140" i="46" s="1"/>
  <c r="A141" i="46" s="1"/>
  <c r="A142" i="46" s="1"/>
  <c r="A143" i="46" s="1"/>
  <c r="A144" i="46" s="1"/>
  <c r="A145" i="46" s="1"/>
  <c r="A146" i="46" s="1"/>
  <c r="A147" i="46" s="1"/>
  <c r="A148" i="46" s="1"/>
  <c r="A149" i="46" s="1"/>
  <c r="A150" i="46" s="1"/>
  <c r="A151" i="46" s="1"/>
  <c r="A152" i="46" s="1"/>
  <c r="A153" i="46" s="1"/>
  <c r="A154" i="46" s="1"/>
  <c r="A155" i="46" s="1"/>
  <c r="A156" i="46" s="1"/>
  <c r="A157" i="46" s="1"/>
  <c r="A158" i="46" s="1"/>
  <c r="A159" i="46" s="1"/>
  <c r="A160" i="46" s="1"/>
  <c r="A161" i="46" s="1"/>
  <c r="A162" i="46" s="1"/>
  <c r="A163" i="46" s="1"/>
  <c r="A164" i="46" s="1"/>
  <c r="A165" i="46" s="1"/>
  <c r="A166" i="46" s="1"/>
  <c r="A167" i="46" s="1"/>
  <c r="A168" i="46" s="1"/>
  <c r="A169" i="46" s="1"/>
  <c r="A170" i="46" s="1"/>
  <c r="A171" i="46" s="1"/>
  <c r="A172" i="46" s="1"/>
  <c r="A173" i="46" s="1"/>
  <c r="A174" i="46" s="1"/>
  <c r="A175" i="46" s="1"/>
  <c r="A176" i="46" s="1"/>
  <c r="A177" i="46" s="1"/>
  <c r="A178" i="46" s="1"/>
  <c r="A179" i="46" s="1"/>
  <c r="A180" i="46" s="1"/>
  <c r="A181" i="46" s="1"/>
  <c r="A182" i="46" s="1"/>
  <c r="A183" i="46" s="1"/>
  <c r="A184" i="46" s="1"/>
  <c r="A185" i="46" s="1"/>
  <c r="A186" i="46" s="1"/>
  <c r="A187" i="46" s="1"/>
  <c r="A188" i="46" s="1"/>
  <c r="A189" i="46" s="1"/>
  <c r="A190" i="46" s="1"/>
  <c r="A191" i="46" s="1"/>
  <c r="A192" i="46" s="1"/>
  <c r="A193" i="46" s="1"/>
  <c r="A194" i="46" s="1"/>
  <c r="A195" i="46" s="1"/>
  <c r="A196" i="46" s="1"/>
  <c r="A197" i="46" s="1"/>
  <c r="A198" i="46" s="1"/>
  <c r="A199" i="46" s="1"/>
  <c r="A200" i="46" s="1"/>
  <c r="A201" i="46" s="1"/>
  <c r="A202" i="46" s="1"/>
  <c r="A203" i="46" s="1"/>
  <c r="W10" i="65"/>
  <c r="I8" i="65"/>
  <c r="I38" i="65"/>
  <c r="F19" i="64"/>
  <c r="H18" i="65"/>
  <c r="G7" i="65"/>
  <c r="U24" i="65"/>
  <c r="U33" i="65"/>
  <c r="AC31" i="65"/>
  <c r="G37" i="64"/>
  <c r="G18" i="65"/>
  <c r="AC19" i="65"/>
  <c r="G26" i="65"/>
  <c r="AD31" i="65"/>
  <c r="W7" i="65"/>
  <c r="P19" i="65"/>
  <c r="S30" i="65"/>
  <c r="J35" i="65"/>
  <c r="AB31" i="65"/>
  <c r="Z19" i="65"/>
  <c r="AA31" i="64"/>
  <c r="T27" i="65"/>
  <c r="H7" i="65"/>
  <c r="Q29" i="64"/>
  <c r="Z38" i="65"/>
  <c r="AM19" i="64"/>
  <c r="K29" i="64"/>
  <c r="P28" i="64"/>
  <c r="L37" i="65"/>
  <c r="J8" i="65"/>
  <c r="Z27" i="65"/>
  <c r="H15" i="64"/>
  <c r="M19" i="64"/>
  <c r="N32" i="65"/>
  <c r="P31" i="65"/>
  <c r="H25" i="65"/>
  <c r="S20" i="65"/>
  <c r="F20" i="65"/>
  <c r="P22" i="65"/>
  <c r="U28" i="65"/>
  <c r="Q28" i="65"/>
  <c r="X20" i="64"/>
  <c r="G23" i="65"/>
  <c r="I33" i="65"/>
  <c r="AE38" i="65"/>
  <c r="X26" i="65"/>
  <c r="AW9" i="64"/>
  <c r="AF19" i="65"/>
  <c r="AF16" i="65"/>
  <c r="AB33" i="65"/>
  <c r="F18" i="65"/>
  <c r="Y32" i="65"/>
  <c r="N29" i="65"/>
  <c r="N27" i="65"/>
  <c r="V22" i="64"/>
  <c r="Q10" i="65"/>
  <c r="O32" i="65"/>
  <c r="N17" i="65"/>
  <c r="O30" i="65"/>
  <c r="K19" i="64"/>
  <c r="BF34" i="64"/>
  <c r="Z18" i="65"/>
  <c r="G9" i="65"/>
  <c r="AS29" i="64"/>
  <c r="BD29" i="64"/>
  <c r="S36" i="65"/>
  <c r="Q34" i="65"/>
  <c r="L25" i="65"/>
  <c r="Z19" i="64"/>
  <c r="AN20" i="64"/>
  <c r="I25" i="64"/>
  <c r="T36" i="65"/>
  <c r="G37" i="65"/>
  <c r="AE30" i="65"/>
  <c r="X36" i="64"/>
  <c r="P12" i="64"/>
  <c r="X16" i="65"/>
  <c r="BB26" i="64"/>
  <c r="V29" i="65"/>
  <c r="H20" i="65"/>
  <c r="AB17" i="65"/>
  <c r="AD32" i="65"/>
  <c r="U34" i="65"/>
  <c r="G17" i="65"/>
  <c r="F34" i="65"/>
  <c r="U22" i="65"/>
  <c r="F31" i="64"/>
  <c r="Q31" i="65"/>
  <c r="J24" i="65"/>
  <c r="V18" i="65"/>
  <c r="Z35" i="65"/>
  <c r="O37" i="65"/>
  <c r="AL36" i="64"/>
  <c r="J36" i="65"/>
  <c r="F31" i="65"/>
  <c r="M26" i="65"/>
  <c r="O29" i="65"/>
  <c r="BH21" i="64"/>
  <c r="AR34" i="64"/>
  <c r="AD35" i="64"/>
  <c r="BH39" i="64"/>
  <c r="U17" i="65"/>
  <c r="L5" i="65"/>
  <c r="D29" i="64"/>
  <c r="AC33" i="65"/>
  <c r="BH11" i="64"/>
  <c r="U19" i="64"/>
  <c r="X28" i="64"/>
  <c r="BF27" i="64"/>
  <c r="N5" i="65"/>
  <c r="AZ38" i="64"/>
  <c r="T5" i="65"/>
  <c r="T15" i="65"/>
  <c r="M17" i="65"/>
  <c r="F28" i="64"/>
  <c r="Q8" i="65"/>
  <c r="W23" i="65"/>
  <c r="AU9" i="64"/>
  <c r="AB26" i="65"/>
  <c r="Z22" i="65"/>
  <c r="AB21" i="64"/>
  <c r="AJ39" i="64"/>
  <c r="AN12" i="64"/>
  <c r="AA10" i="65"/>
  <c r="M21" i="65"/>
  <c r="Y17" i="65"/>
  <c r="BB19" i="64"/>
  <c r="F29" i="65"/>
  <c r="AF25" i="65"/>
  <c r="N25" i="65"/>
  <c r="U20" i="65"/>
  <c r="AF20" i="65"/>
  <c r="E27" i="65"/>
  <c r="I26" i="65"/>
  <c r="T30" i="64"/>
  <c r="S7" i="65"/>
  <c r="Y35" i="65"/>
  <c r="AF32" i="65"/>
  <c r="V27" i="65"/>
  <c r="G29" i="65"/>
  <c r="AE28" i="65"/>
  <c r="AF14" i="65"/>
  <c r="AO9" i="64"/>
  <c r="L10" i="65"/>
  <c r="M30" i="65"/>
  <c r="W25" i="65"/>
  <c r="P33" i="64"/>
  <c r="AT30" i="64"/>
  <c r="AL15" i="64"/>
  <c r="AJ19" i="64"/>
  <c r="K19" i="65"/>
  <c r="Z15" i="65"/>
  <c r="S14" i="65"/>
  <c r="AB8" i="65"/>
  <c r="Z11" i="65"/>
  <c r="F28" i="65"/>
  <c r="E5" i="65"/>
  <c r="Q26" i="65"/>
  <c r="X20" i="65"/>
  <c r="BC31" i="64"/>
  <c r="I37" i="65"/>
  <c r="N32" i="64"/>
  <c r="N37" i="65"/>
  <c r="AE37" i="65"/>
  <c r="K38" i="65"/>
  <c r="BD24" i="64"/>
  <c r="T13" i="64"/>
  <c r="S8" i="65"/>
  <c r="AR39" i="64"/>
  <c r="U7" i="65"/>
  <c r="S5" i="65"/>
  <c r="AK37" i="64"/>
  <c r="D30" i="65"/>
  <c r="AE12" i="64"/>
  <c r="F8" i="65"/>
  <c r="L8" i="64"/>
  <c r="H22" i="65"/>
  <c r="AP22" i="64"/>
  <c r="Y9" i="65"/>
  <c r="BF19" i="64"/>
  <c r="AC24" i="65"/>
  <c r="AE31" i="64"/>
  <c r="L36" i="64"/>
  <c r="W33" i="65"/>
  <c r="H19" i="64"/>
  <c r="J27" i="65"/>
  <c r="AV27" i="64"/>
  <c r="AE9" i="65"/>
  <c r="O19" i="65"/>
  <c r="J15" i="65"/>
  <c r="T25" i="65"/>
  <c r="AD7" i="65"/>
  <c r="AJ24" i="64"/>
  <c r="Q20" i="65"/>
  <c r="Q13" i="65"/>
  <c r="S29" i="65"/>
  <c r="Z33" i="65"/>
  <c r="BE19" i="64"/>
  <c r="AJ13" i="64"/>
  <c r="O34" i="65"/>
  <c r="X34" i="65"/>
  <c r="T17" i="65"/>
  <c r="X29" i="65"/>
  <c r="G31" i="65"/>
  <c r="U16" i="65"/>
  <c r="T13" i="65"/>
  <c r="Q29" i="65"/>
  <c r="X31" i="65"/>
  <c r="AE10" i="65"/>
  <c r="W32" i="65"/>
  <c r="Y30" i="65"/>
  <c r="V14" i="64"/>
  <c r="Y38" i="65"/>
  <c r="AH14" i="64"/>
  <c r="AC38" i="65"/>
  <c r="AL10" i="64"/>
  <c r="F12" i="64"/>
  <c r="BH17" i="64"/>
  <c r="K13" i="65"/>
  <c r="I22" i="65"/>
  <c r="X27" i="65"/>
  <c r="AJ8" i="64"/>
  <c r="L35" i="65"/>
  <c r="F22" i="64"/>
  <c r="F35" i="65"/>
  <c r="Z40" i="64"/>
  <c r="L18" i="65"/>
  <c r="AC28" i="65"/>
  <c r="L26" i="64"/>
  <c r="H13" i="65"/>
  <c r="J34" i="65"/>
  <c r="BI19" i="64"/>
  <c r="O28" i="65"/>
  <c r="Y9" i="64"/>
  <c r="H35" i="64"/>
  <c r="AC36" i="65"/>
  <c r="M37" i="64"/>
  <c r="AF30" i="65"/>
  <c r="F39" i="64"/>
  <c r="W5" i="65"/>
  <c r="R17" i="65"/>
  <c r="AR25" i="64"/>
  <c r="N24" i="65"/>
  <c r="Z31" i="65"/>
  <c r="N20" i="65"/>
  <c r="AD16" i="64"/>
  <c r="J28" i="65"/>
  <c r="BF32" i="64"/>
  <c r="F10" i="65"/>
  <c r="BD32" i="64"/>
  <c r="P18" i="65"/>
  <c r="BA31" i="64"/>
  <c r="J23" i="65"/>
  <c r="AZ21" i="64"/>
  <c r="M16" i="65"/>
  <c r="T16" i="65"/>
  <c r="X25" i="65"/>
  <c r="AB21" i="65"/>
  <c r="L24" i="65"/>
  <c r="G20" i="65"/>
  <c r="AC7" i="65"/>
  <c r="X26" i="64"/>
  <c r="AF18" i="65"/>
  <c r="Q32" i="65"/>
  <c r="J19" i="65"/>
  <c r="G35" i="65"/>
  <c r="T22" i="64"/>
  <c r="M27" i="65"/>
  <c r="E12" i="64"/>
  <c r="Y19" i="65"/>
  <c r="Y20" i="65"/>
  <c r="I18" i="65"/>
  <c r="AD24" i="65"/>
  <c r="AA37" i="64"/>
  <c r="AP34" i="64"/>
  <c r="F21" i="65"/>
  <c r="V9" i="64"/>
  <c r="K14" i="65"/>
  <c r="Z6" i="65"/>
  <c r="R30" i="65"/>
  <c r="X10" i="64"/>
  <c r="BB37" i="64"/>
  <c r="L36" i="65"/>
  <c r="F36" i="65"/>
  <c r="BF29" i="64"/>
  <c r="AY29" i="64"/>
  <c r="O15" i="65"/>
  <c r="AJ31" i="64"/>
  <c r="X30" i="64"/>
  <c r="BD40" i="64"/>
  <c r="E10" i="65"/>
  <c r="AC8" i="65"/>
  <c r="H40" i="64"/>
  <c r="R28" i="64"/>
  <c r="AE29" i="65"/>
  <c r="N23" i="65"/>
  <c r="M28" i="65"/>
  <c r="H11" i="64"/>
  <c r="S37" i="65"/>
  <c r="AB27" i="65"/>
  <c r="M14" i="65"/>
  <c r="D22" i="64"/>
  <c r="H36" i="65"/>
  <c r="Z21" i="65"/>
  <c r="T34" i="64"/>
  <c r="L23" i="65"/>
  <c r="AB9" i="65"/>
  <c r="U32" i="65"/>
  <c r="AP30" i="64"/>
  <c r="AZ13" i="64"/>
  <c r="I27" i="65"/>
  <c r="AA25" i="65"/>
  <c r="AH34" i="64"/>
  <c r="Q17" i="65"/>
  <c r="F22" i="65"/>
  <c r="L38" i="64"/>
  <c r="AA23" i="64"/>
  <c r="AV30" i="64"/>
  <c r="G38" i="65"/>
  <c r="G12" i="64"/>
  <c r="Z25" i="65"/>
  <c r="J7" i="65"/>
  <c r="U6" i="65"/>
  <c r="L20" i="64"/>
  <c r="BA37" i="64"/>
  <c r="K16" i="65"/>
  <c r="L21" i="64"/>
  <c r="L16" i="65"/>
  <c r="BH37" i="64"/>
  <c r="M29" i="65"/>
  <c r="J35" i="64"/>
  <c r="AB30" i="65"/>
  <c r="L27" i="64"/>
  <c r="R38" i="65"/>
  <c r="W17" i="65"/>
  <c r="Q24" i="65"/>
  <c r="E24" i="65"/>
  <c r="AB23" i="65"/>
  <c r="L30" i="64"/>
  <c r="H35" i="65"/>
  <c r="W22" i="65"/>
  <c r="AB10" i="65"/>
  <c r="AT36" i="64"/>
  <c r="X30" i="65"/>
  <c r="BF40" i="64"/>
  <c r="AZ26" i="64"/>
  <c r="P13" i="64"/>
  <c r="AC22" i="65"/>
  <c r="L33" i="65"/>
  <c r="T30" i="65"/>
  <c r="AB29" i="65"/>
  <c r="W9" i="65"/>
  <c r="N35" i="64"/>
  <c r="F20" i="64"/>
  <c r="AE27" i="65"/>
  <c r="O5" i="65"/>
  <c r="K8" i="65"/>
  <c r="F36" i="64"/>
  <c r="AN8" i="64"/>
  <c r="AU31" i="64"/>
  <c r="D32" i="65"/>
  <c r="AT29" i="64"/>
  <c r="V20" i="64"/>
  <c r="BC9" i="64"/>
  <c r="E32" i="65"/>
  <c r="AJ9" i="64"/>
  <c r="Z30" i="65"/>
  <c r="T7" i="65"/>
  <c r="AG25" i="64"/>
  <c r="T21" i="64"/>
  <c r="P37" i="65"/>
  <c r="M25" i="64"/>
  <c r="S29" i="64"/>
  <c r="P15" i="64"/>
  <c r="AE22" i="65"/>
  <c r="AY31" i="64"/>
  <c r="H39" i="64"/>
  <c r="J22" i="64"/>
  <c r="Y18" i="65"/>
  <c r="F6" i="65"/>
  <c r="M10" i="65"/>
  <c r="X37" i="65"/>
  <c r="AB24" i="65"/>
  <c r="G31" i="64"/>
  <c r="AT27" i="64"/>
  <c r="AV26" i="64"/>
  <c r="H23" i="65"/>
  <c r="AA9" i="64"/>
  <c r="AE23" i="65"/>
  <c r="O25" i="64"/>
  <c r="BE12" i="64"/>
  <c r="AR36" i="64"/>
  <c r="AA31" i="65"/>
  <c r="F27" i="65"/>
  <c r="N28" i="65"/>
  <c r="X36" i="65"/>
  <c r="AC35" i="65"/>
  <c r="Q23" i="65"/>
  <c r="AD28" i="65"/>
  <c r="H19" i="65"/>
  <c r="AE21" i="65"/>
  <c r="AS12" i="64"/>
  <c r="T35" i="64"/>
  <c r="AD23" i="65"/>
  <c r="S16" i="65"/>
  <c r="AH25" i="64"/>
  <c r="T8" i="65"/>
  <c r="Y29" i="65"/>
  <c r="N19" i="65"/>
  <c r="O20" i="65"/>
  <c r="V38" i="64"/>
  <c r="BB33" i="64"/>
  <c r="K25" i="64"/>
  <c r="AF37" i="65"/>
  <c r="AB31" i="64"/>
  <c r="G16" i="65"/>
  <c r="AP10" i="64"/>
  <c r="T36" i="64"/>
  <c r="R11" i="64"/>
  <c r="AD33" i="64"/>
  <c r="Q22" i="65"/>
  <c r="T22" i="65"/>
  <c r="F17" i="65"/>
  <c r="AV32" i="64"/>
  <c r="AJ29" i="64"/>
  <c r="L9" i="64"/>
  <c r="E19" i="64"/>
  <c r="AE35" i="65"/>
  <c r="H17" i="64"/>
  <c r="AH24" i="64"/>
  <c r="J12" i="64"/>
  <c r="F15" i="64"/>
  <c r="AV22" i="64"/>
  <c r="N40" i="64"/>
  <c r="E12" i="65"/>
  <c r="AD18" i="65"/>
  <c r="S26" i="65"/>
  <c r="H31" i="65"/>
  <c r="J37" i="65"/>
  <c r="W23" i="64"/>
  <c r="I25" i="65"/>
  <c r="AM31" i="64"/>
  <c r="AD27" i="65"/>
  <c r="AV37" i="64"/>
  <c r="AP33" i="64"/>
  <c r="AG19" i="64"/>
  <c r="T28" i="64"/>
  <c r="V16" i="65"/>
  <c r="AD30" i="65"/>
  <c r="AP35" i="64"/>
  <c r="AE8" i="65"/>
  <c r="O6" i="65"/>
  <c r="AB28" i="65"/>
  <c r="D37" i="64"/>
  <c r="X39" i="64"/>
  <c r="W20" i="65"/>
  <c r="H15" i="65"/>
  <c r="F17" i="64"/>
  <c r="AX34" i="64"/>
  <c r="AT34" i="64"/>
  <c r="G25" i="65"/>
  <c r="AB7" i="65"/>
  <c r="AL30" i="64"/>
  <c r="BB15" i="64"/>
  <c r="I30" i="65"/>
  <c r="BB38" i="64"/>
  <c r="R14" i="65"/>
  <c r="AI37" i="64"/>
  <c r="AA9" i="65"/>
  <c r="AP12" i="64"/>
  <c r="BB16" i="64"/>
  <c r="BD22" i="64"/>
  <c r="AD10" i="64"/>
  <c r="X37" i="64"/>
  <c r="T14" i="65"/>
  <c r="AF9" i="64"/>
  <c r="AA26" i="65"/>
  <c r="AX38" i="64"/>
  <c r="AQ9" i="64"/>
  <c r="AL35" i="64"/>
  <c r="H28" i="65"/>
  <c r="AC21" i="65"/>
  <c r="I32" i="65"/>
  <c r="F37" i="65"/>
  <c r="J17" i="65"/>
  <c r="S13" i="65"/>
  <c r="AD32" i="64"/>
  <c r="AF24" i="65"/>
  <c r="Z31" i="64"/>
  <c r="P28" i="65"/>
  <c r="AC5" i="65"/>
  <c r="J26" i="64"/>
  <c r="BB40" i="64"/>
  <c r="Q15" i="65"/>
  <c r="N34" i="65"/>
  <c r="W13" i="65"/>
  <c r="AX30" i="64"/>
  <c r="AB34" i="65"/>
  <c r="Z22" i="64"/>
  <c r="AH26" i="64"/>
  <c r="N22" i="64"/>
  <c r="AH38" i="64"/>
  <c r="E29" i="64"/>
  <c r="AC20" i="65"/>
  <c r="E11" i="65"/>
  <c r="AH33" i="64"/>
  <c r="F27" i="64"/>
  <c r="W24" i="65"/>
  <c r="I5" i="65"/>
  <c r="L29" i="64"/>
  <c r="D29" i="65"/>
  <c r="P23" i="65"/>
  <c r="P38" i="65"/>
  <c r="Z34" i="65"/>
  <c r="T29" i="64"/>
  <c r="V21" i="65"/>
  <c r="AB13" i="65"/>
  <c r="T6" i="65"/>
  <c r="M35" i="65"/>
  <c r="V23" i="65"/>
  <c r="I31" i="65"/>
  <c r="H25" i="64"/>
  <c r="V21" i="64"/>
  <c r="V36" i="65"/>
  <c r="V32" i="65"/>
  <c r="AN36" i="64"/>
  <c r="AF36" i="65"/>
  <c r="T29" i="65"/>
  <c r="K26" i="65"/>
  <c r="U30" i="65"/>
  <c r="AF26" i="65"/>
  <c r="U8" i="65"/>
  <c r="BH33" i="64"/>
  <c r="AH36" i="64"/>
  <c r="Z37" i="64"/>
  <c r="T28" i="65"/>
  <c r="AF34" i="65"/>
  <c r="T23" i="65"/>
  <c r="J29" i="65"/>
  <c r="S17" i="65"/>
  <c r="Q6" i="65"/>
  <c r="AD20" i="65"/>
  <c r="Z37" i="65"/>
  <c r="AR17" i="64"/>
  <c r="O9" i="65"/>
  <c r="Q25" i="64"/>
  <c r="X12" i="64"/>
  <c r="Z32" i="65"/>
  <c r="AE29" i="64"/>
  <c r="BB31" i="64"/>
  <c r="Z9" i="64"/>
  <c r="R36" i="64"/>
  <c r="AD26" i="64"/>
  <c r="AJ11" i="64"/>
  <c r="V26" i="64"/>
  <c r="L22" i="64"/>
  <c r="R32" i="65"/>
  <c r="AF21" i="64"/>
  <c r="AC34" i="65"/>
  <c r="Z17" i="65"/>
  <c r="S9" i="65"/>
  <c r="AT37" i="64"/>
  <c r="BB10" i="64"/>
  <c r="AD28" i="64"/>
  <c r="D37" i="65"/>
  <c r="Z8" i="65"/>
  <c r="AR32" i="64"/>
  <c r="AP29" i="64"/>
  <c r="H24" i="65"/>
  <c r="AP11" i="64"/>
  <c r="Q18" i="65"/>
  <c r="AD31" i="64"/>
  <c r="AD38" i="65"/>
  <c r="AT39" i="64"/>
  <c r="AD20" i="64"/>
  <c r="I9" i="64"/>
  <c r="G15" i="65"/>
  <c r="AH30" i="64"/>
  <c r="V15" i="65"/>
  <c r="O31" i="64"/>
  <c r="H13" i="64"/>
  <c r="AO25" i="64"/>
  <c r="J13" i="64"/>
  <c r="AT21" i="64"/>
  <c r="R13" i="64"/>
  <c r="Q16" i="65"/>
  <c r="G30" i="65"/>
  <c r="O7" i="65"/>
  <c r="AQ25" i="64"/>
  <c r="P6" i="65"/>
  <c r="U25" i="65"/>
  <c r="AZ32" i="64"/>
  <c r="AN22" i="64"/>
  <c r="J5" i="65"/>
  <c r="J12" i="65"/>
  <c r="BG37" i="64"/>
  <c r="X35" i="65"/>
  <c r="L32" i="65"/>
  <c r="AD38" i="64"/>
  <c r="G14" i="65"/>
  <c r="V33" i="64"/>
  <c r="AX14" i="64"/>
  <c r="AX36" i="64"/>
  <c r="AP15" i="64"/>
  <c r="BB8" i="64"/>
  <c r="W29" i="65"/>
  <c r="BD16" i="64"/>
  <c r="U36" i="65"/>
  <c r="AD21" i="65"/>
  <c r="L28" i="64"/>
  <c r="AD22" i="65"/>
  <c r="P10" i="65"/>
  <c r="J28" i="64"/>
  <c r="J33" i="64"/>
  <c r="R24" i="65"/>
  <c r="AF11" i="64"/>
  <c r="R26" i="64"/>
  <c r="AV39" i="64"/>
  <c r="AA30" i="65"/>
  <c r="D12" i="64"/>
  <c r="N27" i="64"/>
  <c r="V19" i="65"/>
  <c r="AC27" i="65"/>
  <c r="V15" i="64"/>
  <c r="AL20" i="64"/>
  <c r="E29" i="65"/>
  <c r="N30" i="65"/>
  <c r="BI25" i="64"/>
  <c r="M25" i="65"/>
  <c r="AR27" i="64"/>
  <c r="BI31" i="64"/>
  <c r="AL29" i="64"/>
  <c r="L9" i="65"/>
  <c r="N18" i="65"/>
  <c r="X31" i="64"/>
  <c r="T26" i="65"/>
  <c r="AF8" i="65"/>
  <c r="V10" i="64"/>
  <c r="E26" i="65"/>
  <c r="AD21" i="64"/>
  <c r="AN17" i="64"/>
  <c r="AJ27" i="64"/>
  <c r="V34" i="65"/>
  <c r="D7" i="65"/>
  <c r="I10" i="65"/>
  <c r="AF28" i="65"/>
  <c r="AE5" i="65"/>
  <c r="R25" i="65"/>
  <c r="P17" i="64"/>
  <c r="H17" i="65"/>
  <c r="N26" i="65"/>
  <c r="AB11" i="64"/>
  <c r="BD27" i="64"/>
  <c r="AF38" i="64"/>
  <c r="S22" i="65"/>
  <c r="S31" i="65"/>
  <c r="R37" i="64"/>
  <c r="N36" i="64"/>
  <c r="F19" i="65"/>
  <c r="S35" i="65"/>
  <c r="Y24" i="65"/>
  <c r="Z9" i="65"/>
  <c r="AF17" i="65"/>
  <c r="BD18" i="64"/>
  <c r="AN29" i="64"/>
  <c r="AJ12" i="64"/>
  <c r="AL28" i="64"/>
  <c r="U35" i="65"/>
  <c r="L8" i="65"/>
  <c r="N30" i="64"/>
  <c r="O27" i="65"/>
  <c r="N8" i="64"/>
  <c r="V20" i="65"/>
  <c r="Z32" i="64"/>
  <c r="AB16" i="65"/>
  <c r="D38" i="65"/>
  <c r="AE7" i="65"/>
  <c r="N16" i="65"/>
  <c r="AV15" i="64"/>
  <c r="V39" i="64"/>
  <c r="D39" i="64"/>
  <c r="I24" i="65"/>
  <c r="H9" i="64"/>
  <c r="M20" i="65"/>
  <c r="AZ27" i="64"/>
  <c r="T39" i="64"/>
  <c r="AN16" i="64"/>
  <c r="S9" i="64"/>
  <c r="AO29" i="64"/>
  <c r="P29" i="64"/>
  <c r="AP17" i="64"/>
  <c r="G33" i="65"/>
  <c r="E28" i="65"/>
  <c r="F9" i="65"/>
  <c r="H27" i="65"/>
  <c r="AA12" i="65"/>
  <c r="H29" i="65"/>
  <c r="R19" i="65"/>
  <c r="L31" i="65"/>
  <c r="AR19" i="64"/>
  <c r="U38" i="65"/>
  <c r="O33" i="65"/>
  <c r="J38" i="65"/>
  <c r="BF31" i="64"/>
  <c r="Z36" i="64"/>
  <c r="AB5" i="65"/>
  <c r="AE19" i="65"/>
  <c r="AX25" i="64"/>
  <c r="R12" i="64"/>
  <c r="D16" i="65"/>
  <c r="AB37" i="64"/>
  <c r="AF19" i="64"/>
  <c r="W15" i="65"/>
  <c r="T31" i="65"/>
  <c r="AB12" i="64"/>
  <c r="AR15" i="64"/>
  <c r="AD24" i="64"/>
  <c r="I17" i="65"/>
  <c r="AF23" i="65"/>
  <c r="BE31" i="64"/>
  <c r="X24" i="64"/>
  <c r="AU25" i="64"/>
  <c r="BH32" i="64"/>
  <c r="G13" i="65"/>
  <c r="V25" i="64"/>
  <c r="AL17" i="64"/>
  <c r="O17" i="65"/>
  <c r="Z10" i="65"/>
  <c r="AB20" i="65"/>
  <c r="L22" i="65"/>
  <c r="AI19" i="64"/>
  <c r="R12" i="65"/>
  <c r="AD36" i="65"/>
  <c r="Q30" i="65"/>
  <c r="AD19" i="64"/>
  <c r="N21" i="64"/>
  <c r="I19" i="64"/>
  <c r="AB37" i="65"/>
  <c r="AY19" i="64"/>
  <c r="Z26" i="64"/>
  <c r="W38" i="65"/>
  <c r="K37" i="65"/>
  <c r="G24" i="65"/>
  <c r="AB32" i="65"/>
  <c r="J33" i="65"/>
  <c r="R15" i="64"/>
  <c r="S37" i="64"/>
  <c r="Z29" i="65"/>
  <c r="N14" i="64"/>
  <c r="D18" i="65"/>
  <c r="AK19" i="64"/>
  <c r="S19" i="64"/>
  <c r="AC29" i="65"/>
  <c r="E31" i="64"/>
  <c r="J9" i="64"/>
  <c r="AQ29" i="64"/>
  <c r="AH29" i="64"/>
  <c r="W36" i="65"/>
  <c r="Z20" i="64"/>
  <c r="L38" i="65"/>
  <c r="U23" i="65"/>
  <c r="E38" i="65"/>
  <c r="O35" i="65"/>
  <c r="AV31" i="64"/>
  <c r="BB24" i="64"/>
  <c r="AG29" i="64"/>
  <c r="N15" i="64"/>
  <c r="BB39" i="64"/>
  <c r="H38" i="65"/>
  <c r="N38" i="65"/>
  <c r="AS23" i="64"/>
  <c r="AT28" i="64"/>
  <c r="BB9" i="64"/>
  <c r="Y21" i="65"/>
  <c r="W16" i="65"/>
  <c r="V35" i="64"/>
  <c r="BI37" i="64"/>
  <c r="Z28" i="64"/>
  <c r="Z23" i="65"/>
  <c r="L6" i="65"/>
  <c r="AZ37" i="64"/>
  <c r="AR40" i="64"/>
  <c r="U27" i="65"/>
  <c r="S15" i="65"/>
  <c r="AT9" i="64"/>
  <c r="D25" i="65"/>
  <c r="F13" i="65"/>
  <c r="AW23" i="64"/>
  <c r="AD12" i="64"/>
  <c r="R36" i="65"/>
  <c r="P27" i="64"/>
  <c r="P24" i="64"/>
  <c r="M15" i="65"/>
  <c r="AK9" i="64"/>
  <c r="V7" i="65"/>
  <c r="M13" i="65"/>
  <c r="X40" i="64"/>
  <c r="AN39" i="64"/>
  <c r="H21" i="65"/>
  <c r="E34" i="65"/>
  <c r="I36" i="65"/>
  <c r="AA19" i="65"/>
  <c r="L19" i="64"/>
  <c r="Z24" i="65"/>
  <c r="I29" i="64"/>
  <c r="AB36" i="64"/>
  <c r="AB6" i="65"/>
  <c r="T37" i="65"/>
  <c r="F23" i="65"/>
  <c r="AD13" i="64"/>
  <c r="AC25" i="64"/>
  <c r="AF38" i="65"/>
  <c r="AR14" i="64"/>
  <c r="E23" i="65"/>
  <c r="X12" i="65"/>
  <c r="L13" i="65"/>
  <c r="O23" i="65"/>
  <c r="N7" i="65"/>
  <c r="AH16" i="64"/>
  <c r="D31" i="64"/>
  <c r="V31" i="65"/>
  <c r="AT8" i="64"/>
  <c r="AH39" i="64"/>
  <c r="AR38" i="64"/>
  <c r="I28" i="65"/>
  <c r="H34" i="64"/>
  <c r="I31" i="64"/>
  <c r="AA22" i="65"/>
  <c r="V30" i="64"/>
  <c r="AT33" i="64"/>
  <c r="AE19" i="64"/>
  <c r="R39" i="64"/>
  <c r="Y37" i="65"/>
  <c r="BD38" i="64"/>
  <c r="R15" i="65"/>
  <c r="AW19" i="64"/>
  <c r="AJ16" i="64"/>
  <c r="AC23" i="64"/>
  <c r="H14" i="65"/>
  <c r="BB11" i="64"/>
  <c r="AH8" i="64"/>
  <c r="O21" i="65"/>
  <c r="N17" i="64"/>
  <c r="AB29" i="64"/>
  <c r="D28" i="65"/>
  <c r="R30" i="64"/>
  <c r="AW31" i="64"/>
  <c r="F32" i="64"/>
  <c r="AU37" i="64"/>
  <c r="K21" i="65"/>
  <c r="AE6" i="65"/>
  <c r="AZ31" i="64"/>
  <c r="H34" i="65"/>
  <c r="BH40" i="64"/>
  <c r="P34" i="65"/>
  <c r="F21" i="64"/>
  <c r="BD11" i="64"/>
  <c r="BH28" i="64"/>
  <c r="R9" i="65"/>
  <c r="BI12" i="64"/>
  <c r="O16" i="65"/>
  <c r="R21" i="65"/>
  <c r="AN25" i="64"/>
  <c r="AX21" i="64"/>
  <c r="K33" i="65"/>
  <c r="J30" i="64"/>
  <c r="AD29" i="65"/>
  <c r="AF13" i="64"/>
  <c r="I6" i="65"/>
  <c r="AN21" i="64"/>
  <c r="R8" i="65"/>
  <c r="BA9" i="64"/>
  <c r="BG23" i="64"/>
  <c r="BC37" i="64"/>
  <c r="J26" i="65"/>
  <c r="J37" i="64"/>
  <c r="AL21" i="64"/>
  <c r="D26" i="64"/>
  <c r="AM29" i="64"/>
  <c r="AD6" i="65"/>
  <c r="L37" i="64"/>
  <c r="AD17" i="65"/>
  <c r="W8" i="65"/>
  <c r="AB19" i="65"/>
  <c r="L27" i="65"/>
  <c r="W9" i="64"/>
  <c r="X28" i="65"/>
  <c r="F40" i="64"/>
  <c r="AN13" i="64"/>
  <c r="AD26" i="65"/>
  <c r="E21" i="65"/>
  <c r="AD16" i="65"/>
  <c r="Z5" i="65"/>
  <c r="T19" i="64"/>
  <c r="AT24" i="64"/>
  <c r="BB17" i="64"/>
  <c r="BH24" i="64"/>
  <c r="Z15" i="64"/>
  <c r="AF17" i="64"/>
  <c r="BE23" i="64"/>
  <c r="G6" i="65"/>
  <c r="Z35" i="64"/>
  <c r="M31" i="65"/>
  <c r="AZ30" i="64"/>
  <c r="AJ37" i="64"/>
  <c r="F24" i="64"/>
  <c r="AT31" i="64"/>
  <c r="AK31" i="64"/>
  <c r="H16" i="65"/>
  <c r="O38" i="65"/>
  <c r="BH38" i="64"/>
  <c r="BI29" i="64"/>
  <c r="V38" i="65"/>
  <c r="AB11" i="65"/>
  <c r="N35" i="65"/>
  <c r="N36" i="65"/>
  <c r="R11" i="65"/>
  <c r="W28" i="65"/>
  <c r="P19" i="64"/>
  <c r="Y6" i="65"/>
  <c r="J27" i="64"/>
  <c r="AA29" i="64"/>
  <c r="AR28" i="64"/>
  <c r="R24" i="64"/>
  <c r="D6" i="65"/>
  <c r="G10" i="65"/>
  <c r="E25" i="65"/>
  <c r="H26" i="65"/>
  <c r="AV34" i="64"/>
  <c r="V34" i="64"/>
  <c r="AT10" i="64"/>
  <c r="I12" i="64"/>
  <c r="W37" i="65"/>
  <c r="Q19" i="64"/>
  <c r="V5" i="65"/>
  <c r="S10" i="65"/>
  <c r="AE16" i="65"/>
  <c r="X22" i="65"/>
  <c r="AT20" i="64"/>
  <c r="J15" i="64"/>
  <c r="S25" i="65"/>
  <c r="D10" i="64"/>
  <c r="N8" i="65"/>
  <c r="R21" i="64"/>
  <c r="N28" i="64"/>
  <c r="D14" i="64"/>
  <c r="AC18" i="65"/>
  <c r="F24" i="65"/>
  <c r="AB12" i="65"/>
  <c r="R37" i="65"/>
  <c r="X11" i="64"/>
  <c r="F33" i="64"/>
  <c r="AV11" i="64"/>
  <c r="AH28" i="64"/>
  <c r="R23" i="65"/>
  <c r="J32" i="65"/>
  <c r="BF30" i="64"/>
  <c r="BD20" i="64"/>
  <c r="N11" i="64"/>
  <c r="S24" i="65"/>
  <c r="AT15" i="64"/>
  <c r="O22" i="65"/>
  <c r="AN19" i="64"/>
  <c r="AZ9" i="64"/>
  <c r="Z29" i="64"/>
  <c r="V33" i="65"/>
  <c r="N21" i="65"/>
  <c r="AF24" i="64"/>
  <c r="L11" i="65"/>
  <c r="J10" i="65"/>
  <c r="BE29" i="64"/>
  <c r="Y34" i="65"/>
  <c r="AL37" i="64"/>
  <c r="V28" i="65"/>
  <c r="N9" i="64"/>
  <c r="AB19" i="64"/>
  <c r="AW25" i="64"/>
  <c r="P13" i="65"/>
  <c r="Z26" i="65"/>
  <c r="M6" i="65"/>
  <c r="V35" i="65"/>
  <c r="AJ32" i="64"/>
  <c r="BH14" i="64"/>
  <c r="AF8" i="64"/>
  <c r="I35" i="65"/>
  <c r="AZ14" i="64"/>
  <c r="BB36" i="64"/>
  <c r="T18" i="65"/>
  <c r="AF29" i="64"/>
  <c r="AF26" i="64"/>
  <c r="AA33" i="65"/>
  <c r="BH29" i="64"/>
  <c r="AF12" i="64"/>
  <c r="AG37" i="64"/>
  <c r="D13" i="65"/>
  <c r="AT14" i="64"/>
  <c r="L34" i="64"/>
  <c r="D36" i="64"/>
  <c r="AB40" i="64"/>
  <c r="AZ36" i="64"/>
  <c r="R6" i="65"/>
  <c r="S18" i="65"/>
  <c r="D13" i="64"/>
  <c r="H36" i="64"/>
  <c r="Z14" i="64"/>
  <c r="AD15" i="64"/>
  <c r="D9" i="65"/>
  <c r="E22" i="65"/>
  <c r="J9" i="65"/>
  <c r="AF11" i="65"/>
  <c r="T19" i="65"/>
  <c r="BD15" i="64"/>
  <c r="I29" i="65"/>
  <c r="AR20" i="64"/>
  <c r="O18" i="65"/>
  <c r="AB34" i="64"/>
  <c r="M38" i="65"/>
  <c r="AX10" i="64"/>
  <c r="AQ19" i="64"/>
  <c r="AD8" i="65"/>
  <c r="X23" i="65"/>
  <c r="H28" i="64"/>
  <c r="U29" i="65"/>
  <c r="X7" i="65"/>
  <c r="AJ40" i="64"/>
  <c r="R34" i="65"/>
  <c r="O26" i="65"/>
  <c r="X9" i="65"/>
  <c r="AE32" i="65"/>
  <c r="AI31" i="64"/>
  <c r="Y29" i="64"/>
  <c r="E16" i="65"/>
  <c r="E35" i="65"/>
  <c r="O19" i="64"/>
  <c r="E25" i="64"/>
  <c r="K35" i="65"/>
  <c r="F37" i="64"/>
  <c r="AH40" i="64"/>
  <c r="P30" i="65"/>
  <c r="Y23" i="65"/>
  <c r="AB28" i="64"/>
  <c r="AR13" i="64"/>
  <c r="L24" i="64"/>
  <c r="AB32" i="64"/>
  <c r="AH19" i="64"/>
  <c r="Z14" i="65"/>
  <c r="K10" i="65"/>
  <c r="V14" i="65"/>
  <c r="X6" i="65"/>
  <c r="E15" i="65"/>
  <c r="L26" i="65"/>
  <c r="F33" i="65"/>
  <c r="H24" i="64"/>
  <c r="X38" i="64"/>
  <c r="G19" i="64"/>
  <c r="G21" i="65"/>
  <c r="X34" i="64"/>
  <c r="T26" i="64"/>
  <c r="Z21" i="64"/>
  <c r="D17" i="65"/>
  <c r="D21" i="64"/>
  <c r="AF28" i="64"/>
  <c r="L29" i="65"/>
  <c r="Y25" i="64"/>
  <c r="M18" i="65"/>
  <c r="Q19" i="65"/>
  <c r="V10" i="65"/>
  <c r="AA36" i="65"/>
  <c r="AC32" i="65"/>
  <c r="F16" i="65"/>
  <c r="AD25" i="65"/>
  <c r="Y5" i="65"/>
  <c r="P39" i="64"/>
  <c r="P21" i="64"/>
  <c r="AG9" i="64"/>
  <c r="AP13" i="64"/>
  <c r="D9" i="64"/>
  <c r="AA11" i="65"/>
  <c r="BD28" i="64"/>
  <c r="AD29" i="64"/>
  <c r="AF5" i="65"/>
  <c r="AD36" i="64"/>
  <c r="M34" i="65"/>
  <c r="AD9" i="64"/>
  <c r="Y26" i="65"/>
  <c r="AX18" i="64"/>
  <c r="L14" i="65"/>
  <c r="P35" i="65"/>
  <c r="M9" i="64"/>
  <c r="X18" i="65"/>
  <c r="AV14" i="64"/>
  <c r="J21" i="65"/>
  <c r="BE25" i="64"/>
  <c r="H11" i="65"/>
  <c r="P32" i="65"/>
  <c r="AN9" i="64"/>
  <c r="L15" i="64"/>
  <c r="T24" i="65"/>
  <c r="Z17" i="64"/>
  <c r="X27" i="64"/>
  <c r="W12" i="64"/>
  <c r="E6" i="65"/>
  <c r="BA19" i="64"/>
  <c r="T17" i="64"/>
  <c r="AZ15" i="64"/>
  <c r="AF15" i="65"/>
  <c r="AE9" i="64"/>
  <c r="AX20" i="64"/>
  <c r="D11" i="65"/>
  <c r="S31" i="64"/>
  <c r="AC23" i="65"/>
  <c r="AY25" i="64"/>
  <c r="V12" i="65"/>
  <c r="AF27" i="65"/>
  <c r="N11" i="65"/>
  <c r="H32" i="64"/>
  <c r="W30" i="65"/>
  <c r="AH17" i="64"/>
  <c r="AC13" i="65"/>
  <c r="AL11" i="64"/>
  <c r="S27" i="65"/>
  <c r="F34" i="64"/>
  <c r="AH37" i="64"/>
  <c r="P37" i="64"/>
  <c r="AZ11" i="64"/>
  <c r="H14" i="64"/>
  <c r="W29" i="64"/>
  <c r="M23" i="64"/>
  <c r="AF14" i="64"/>
  <c r="AF30" i="64"/>
  <c r="BI9" i="64"/>
  <c r="AD27" i="64"/>
  <c r="AL26" i="64"/>
  <c r="AA20" i="65"/>
  <c r="AB35" i="65"/>
  <c r="M32" i="65"/>
  <c r="BG31" i="64"/>
  <c r="AV29" i="64"/>
  <c r="M22" i="65"/>
  <c r="BH19" i="64"/>
  <c r="U19" i="65"/>
  <c r="N9" i="65"/>
  <c r="BF17" i="64"/>
  <c r="J25" i="64"/>
  <c r="AR12" i="64"/>
  <c r="Z36" i="65"/>
  <c r="M31" i="64"/>
  <c r="AE20" i="65"/>
  <c r="P11" i="64"/>
  <c r="F25" i="65"/>
  <c r="AF22" i="64"/>
  <c r="AR9" i="64"/>
  <c r="D15" i="65"/>
  <c r="Q27" i="65"/>
  <c r="AS19" i="64"/>
  <c r="V28" i="64"/>
  <c r="AO37" i="64"/>
  <c r="U25" i="64"/>
  <c r="AF9" i="65"/>
  <c r="S33" i="65"/>
  <c r="AB17" i="64"/>
  <c r="BF35" i="64"/>
  <c r="X13" i="65"/>
  <c r="R18" i="65"/>
  <c r="AX29" i="64"/>
  <c r="O13" i="65"/>
  <c r="Q9" i="64"/>
  <c r="BH10" i="64"/>
  <c r="J38" i="64"/>
  <c r="AX22" i="64"/>
  <c r="AI12" i="64"/>
  <c r="D21" i="65"/>
  <c r="AF16" i="64"/>
  <c r="J25" i="65"/>
  <c r="AD40" i="64"/>
  <c r="F26" i="64"/>
  <c r="BA23" i="64"/>
  <c r="AR31" i="64"/>
  <c r="K15" i="65"/>
  <c r="AZ12" i="64"/>
  <c r="AB36" i="65"/>
  <c r="G32" i="65"/>
  <c r="D35" i="64"/>
  <c r="J22" i="65"/>
  <c r="O24" i="65"/>
  <c r="AM37" i="64"/>
  <c r="M24" i="65"/>
  <c r="Z7" i="65"/>
  <c r="V8" i="64"/>
  <c r="I14" i="65"/>
  <c r="AN27" i="64"/>
  <c r="BF15" i="64"/>
  <c r="AJ15" i="64"/>
  <c r="AF34" i="64"/>
  <c r="AE26" i="65"/>
  <c r="K31" i="64"/>
  <c r="BF24" i="64"/>
  <c r="K17" i="65"/>
  <c r="L19" i="65"/>
  <c r="Z16" i="65"/>
  <c r="AD5" i="65"/>
  <c r="P20" i="65"/>
  <c r="AZ8" i="64"/>
  <c r="Q38" i="65"/>
  <c r="AE37" i="64"/>
  <c r="L12" i="65"/>
  <c r="N24" i="64"/>
  <c r="AJ28" i="64"/>
  <c r="AY37" i="64"/>
  <c r="AF20" i="64"/>
  <c r="AB25" i="64"/>
  <c r="Z30" i="64"/>
  <c r="AK12" i="64"/>
  <c r="AE12" i="65"/>
  <c r="N29" i="64"/>
  <c r="N33" i="65"/>
  <c r="J19" i="64"/>
  <c r="T14" i="64"/>
  <c r="BB12" i="64"/>
  <c r="R10" i="64"/>
  <c r="T40" i="64"/>
  <c r="E9" i="64"/>
  <c r="J20" i="64"/>
  <c r="R32" i="64"/>
  <c r="K36" i="65"/>
  <c r="AU12" i="64"/>
  <c r="P40" i="64"/>
  <c r="V40" i="64"/>
  <c r="R19" i="64"/>
  <c r="AS25" i="64"/>
  <c r="AT16" i="64"/>
  <c r="F14" i="65"/>
  <c r="AL9" i="64"/>
  <c r="H16" i="64"/>
  <c r="BF28" i="64"/>
  <c r="D14" i="65"/>
  <c r="O11" i="65"/>
  <c r="Z25" i="64"/>
  <c r="D10" i="65"/>
  <c r="AA17" i="65"/>
  <c r="P25" i="65"/>
  <c r="J24" i="64"/>
  <c r="J11" i="64"/>
  <c r="F14" i="64"/>
  <c r="Y23" i="64"/>
  <c r="AJ26" i="64"/>
  <c r="BF21" i="64"/>
  <c r="L13" i="64"/>
  <c r="AO19" i="64"/>
  <c r="X8" i="64"/>
  <c r="P16" i="65"/>
  <c r="AX8" i="64"/>
  <c r="AE25" i="64"/>
  <c r="T35" i="65"/>
  <c r="Y8" i="65"/>
  <c r="V6" i="65"/>
  <c r="K11" i="65"/>
  <c r="X17" i="64"/>
  <c r="AE25" i="65"/>
  <c r="AR8" i="64"/>
  <c r="AL22" i="64"/>
  <c r="V24" i="65"/>
  <c r="I11" i="65"/>
  <c r="AA29" i="65"/>
  <c r="J40" i="64"/>
  <c r="AD11" i="65"/>
  <c r="Y19" i="64"/>
  <c r="Y7" i="65"/>
  <c r="P15" i="65"/>
  <c r="J6" i="65"/>
  <c r="AJ25" i="64"/>
  <c r="M5" i="65"/>
  <c r="D28" i="64"/>
  <c r="Q33" i="65"/>
  <c r="AT13" i="64"/>
  <c r="R33" i="64"/>
  <c r="J18" i="65"/>
  <c r="X10" i="65"/>
  <c r="AN11" i="64"/>
  <c r="K23" i="64"/>
  <c r="AD8" i="64"/>
  <c r="F30" i="65"/>
  <c r="Z38" i="64"/>
  <c r="I23" i="65"/>
  <c r="AU29" i="64"/>
  <c r="AV10" i="64"/>
  <c r="R13" i="65"/>
  <c r="BE37" i="64"/>
  <c r="AF33" i="65"/>
  <c r="BF20" i="64"/>
  <c r="AE13" i="65"/>
  <c r="V22" i="65"/>
  <c r="AE14" i="65"/>
  <c r="T11" i="65"/>
  <c r="BH22" i="64"/>
  <c r="O8" i="65"/>
  <c r="AW37" i="64"/>
  <c r="Z34" i="64"/>
  <c r="AU23" i="64"/>
  <c r="D38" i="64"/>
  <c r="AF35" i="65"/>
  <c r="AZ28" i="64"/>
  <c r="AJ34" i="64"/>
  <c r="J36" i="64"/>
  <c r="AJ38" i="64"/>
  <c r="X24" i="65"/>
  <c r="V19" i="64"/>
  <c r="F7" i="65"/>
  <c r="G22" i="65"/>
  <c r="Y13" i="65"/>
  <c r="W6" i="65"/>
  <c r="K6" i="65"/>
  <c r="N12" i="65"/>
  <c r="AZ34" i="64"/>
  <c r="AR33" i="64"/>
  <c r="AB22" i="64"/>
  <c r="D35" i="65"/>
  <c r="Z10" i="64"/>
  <c r="S23" i="65"/>
  <c r="K27" i="65"/>
  <c r="AF15" i="64"/>
  <c r="R35" i="65"/>
  <c r="L32" i="64"/>
  <c r="V30" i="65"/>
  <c r="AA13" i="65"/>
  <c r="D19" i="64"/>
  <c r="R27" i="64"/>
  <c r="P16" i="64"/>
  <c r="AL18" i="64"/>
  <c r="M11" i="65"/>
  <c r="AZ25" i="64"/>
  <c r="G23" i="64"/>
  <c r="I9" i="65"/>
  <c r="D40" i="64"/>
  <c r="AX40" i="64"/>
  <c r="V29" i="64"/>
  <c r="AF31" i="64"/>
  <c r="AT17" i="64"/>
  <c r="F11" i="64"/>
  <c r="BH26" i="64"/>
  <c r="M8" i="65"/>
  <c r="I19" i="65"/>
  <c r="Y31" i="64"/>
  <c r="AE24" i="65"/>
  <c r="T9" i="64"/>
  <c r="U9" i="64"/>
  <c r="AZ22" i="64"/>
  <c r="BF25" i="64"/>
  <c r="W21" i="65"/>
  <c r="BH25" i="64"/>
  <c r="W37" i="64"/>
  <c r="AB15" i="65"/>
  <c r="P29" i="65"/>
  <c r="H30" i="64"/>
  <c r="H31" i="64"/>
  <c r="F35" i="64"/>
  <c r="Q5" i="65"/>
  <c r="AQ37" i="64"/>
  <c r="AZ33" i="64"/>
  <c r="H20" i="64"/>
  <c r="H10" i="64"/>
  <c r="AA16" i="65"/>
  <c r="F12" i="65"/>
  <c r="X11" i="65"/>
  <c r="AL14" i="64"/>
  <c r="X21" i="64"/>
  <c r="BC12" i="64"/>
  <c r="AA19" i="64"/>
  <c r="R7" i="65"/>
  <c r="AF10" i="64"/>
  <c r="AQ23" i="64"/>
  <c r="G27" i="65"/>
  <c r="AC37" i="65"/>
  <c r="O12" i="64"/>
  <c r="BH16" i="64"/>
  <c r="R10" i="65"/>
  <c r="T12" i="65"/>
  <c r="AF31" i="65"/>
  <c r="AM23" i="64"/>
  <c r="W19" i="64"/>
  <c r="Y12" i="64"/>
  <c r="Q31" i="64"/>
  <c r="AC29" i="64"/>
  <c r="D34" i="65"/>
  <c r="BD14" i="64"/>
  <c r="W26" i="65"/>
  <c r="X17" i="65"/>
  <c r="P8" i="65"/>
  <c r="U13" i="65"/>
  <c r="F10" i="64"/>
  <c r="G5" i="65"/>
  <c r="Y25" i="65"/>
  <c r="V31" i="64"/>
  <c r="D34" i="64"/>
  <c r="BB32" i="64"/>
  <c r="BG9" i="64"/>
  <c r="X15" i="65"/>
  <c r="AB14" i="64"/>
  <c r="AS31" i="64"/>
  <c r="V17" i="64"/>
  <c r="L34" i="65"/>
  <c r="E19" i="65"/>
  <c r="V11" i="64"/>
  <c r="W35" i="65"/>
  <c r="U18" i="65"/>
  <c r="L30" i="65"/>
  <c r="BH20" i="64"/>
  <c r="X21" i="65"/>
  <c r="F38" i="64"/>
  <c r="W11" i="65"/>
  <c r="BD36" i="64"/>
  <c r="I16" i="65"/>
  <c r="AA24" i="65"/>
  <c r="AG31" i="64"/>
  <c r="V25" i="65"/>
  <c r="E14" i="65"/>
  <c r="X5" i="65"/>
  <c r="AY9" i="64"/>
  <c r="BH27" i="64"/>
  <c r="R31" i="64"/>
  <c r="L17" i="65"/>
  <c r="L7" i="65"/>
  <c r="AF39" i="64"/>
  <c r="BC29" i="64"/>
  <c r="AP9" i="64"/>
  <c r="H8" i="64"/>
  <c r="P25" i="64"/>
  <c r="AQ12" i="64"/>
  <c r="AB13" i="64"/>
  <c r="AT11" i="64"/>
  <c r="BH8" i="64"/>
  <c r="AB18" i="65"/>
  <c r="AL12" i="64"/>
  <c r="BG29" i="64"/>
  <c r="AF7" i="65"/>
  <c r="I21" i="65"/>
  <c r="P26" i="64"/>
  <c r="BH18" i="64"/>
  <c r="AJ21" i="64"/>
  <c r="AD39" i="64"/>
  <c r="X19" i="65"/>
  <c r="Y37" i="64"/>
  <c r="AL8" i="64"/>
  <c r="AQ31" i="64"/>
  <c r="AB30" i="64"/>
  <c r="Z13" i="65"/>
  <c r="S11" i="65"/>
  <c r="U14" i="65"/>
  <c r="AD35" i="65"/>
  <c r="K30" i="65"/>
  <c r="AU19" i="64"/>
  <c r="AL38" i="64"/>
  <c r="Y12" i="65"/>
  <c r="AD25" i="64"/>
  <c r="J30" i="65"/>
  <c r="AI25" i="64"/>
  <c r="AD9" i="65"/>
  <c r="F29" i="64"/>
  <c r="F5" i="65"/>
  <c r="AR18" i="64"/>
  <c r="D19" i="65"/>
  <c r="AH12" i="64"/>
  <c r="K5" i="65"/>
  <c r="D24" i="64"/>
  <c r="AX12" i="64"/>
  <c r="AB38" i="64"/>
  <c r="BE9" i="64"/>
  <c r="BC25" i="64"/>
  <c r="D26" i="65"/>
  <c r="R5" i="65"/>
  <c r="AV18" i="64"/>
  <c r="AG12" i="64"/>
  <c r="U10" i="65"/>
  <c r="U5" i="65"/>
  <c r="W31" i="64"/>
  <c r="T10" i="65"/>
  <c r="BD26" i="64"/>
  <c r="N22" i="65"/>
  <c r="AL19" i="64"/>
  <c r="AM9" i="64"/>
  <c r="AD19" i="65"/>
  <c r="H27" i="64"/>
  <c r="AP38" i="64"/>
  <c r="AP36" i="64"/>
  <c r="E37" i="65"/>
  <c r="K22" i="65"/>
  <c r="Q7" i="65"/>
  <c r="R16" i="65"/>
  <c r="BA29" i="64"/>
  <c r="AA6" i="65"/>
  <c r="BB28" i="64"/>
  <c r="O23" i="64"/>
  <c r="T11" i="64"/>
  <c r="AR21" i="64"/>
  <c r="L11" i="64"/>
  <c r="J16" i="65"/>
  <c r="P10" i="64"/>
  <c r="BD35" i="64"/>
  <c r="E36" i="65"/>
  <c r="L15" i="65"/>
  <c r="AH11" i="64"/>
  <c r="AZ17" i="64"/>
  <c r="H37" i="64"/>
  <c r="U9" i="65"/>
  <c r="AN35" i="64"/>
  <c r="D20" i="65"/>
  <c r="AG23" i="64"/>
  <c r="J14" i="64"/>
  <c r="L12" i="64"/>
  <c r="AV40" i="64"/>
  <c r="AT12" i="64"/>
  <c r="AE33" i="65"/>
  <c r="AJ17" i="64"/>
  <c r="AA23" i="65"/>
  <c r="X16" i="64"/>
  <c r="AB8" i="64"/>
  <c r="AP28" i="64"/>
  <c r="AN32" i="64"/>
  <c r="J10" i="64"/>
  <c r="M29" i="64"/>
  <c r="J21" i="64"/>
  <c r="BD17" i="64"/>
  <c r="AF25" i="64"/>
  <c r="BD21" i="64"/>
  <c r="AA15" i="65"/>
  <c r="AR30" i="64"/>
  <c r="K25" i="65"/>
  <c r="BF26" i="64"/>
  <c r="J31" i="65"/>
  <c r="V32" i="64"/>
  <c r="O9" i="64"/>
  <c r="Q21" i="65"/>
  <c r="X29" i="64"/>
  <c r="AY23" i="64"/>
  <c r="N31" i="64"/>
  <c r="AL31" i="64"/>
  <c r="Q35" i="65"/>
  <c r="AP32" i="64"/>
  <c r="X8" i="65"/>
  <c r="AV38" i="64"/>
  <c r="E31" i="65"/>
  <c r="Z16" i="64"/>
  <c r="AJ10" i="64"/>
  <c r="U12" i="64"/>
  <c r="AN37" i="64"/>
  <c r="X32" i="64"/>
  <c r="AY12" i="64"/>
  <c r="BF38" i="64"/>
  <c r="J32" i="64"/>
  <c r="W19" i="65"/>
  <c r="G12" i="65"/>
  <c r="BA25" i="64"/>
  <c r="AA28" i="65"/>
  <c r="Q36" i="65"/>
  <c r="L10" i="64"/>
  <c r="R22" i="65"/>
  <c r="AN28" i="64"/>
  <c r="K9" i="64"/>
  <c r="AF27" i="64"/>
  <c r="I23" i="64"/>
  <c r="H37" i="65"/>
  <c r="H32" i="65"/>
  <c r="AA5" i="65"/>
  <c r="BF16" i="64"/>
  <c r="BF8" i="64"/>
  <c r="AC15" i="65"/>
  <c r="AK25" i="64"/>
  <c r="BB25" i="64"/>
  <c r="J14" i="65"/>
  <c r="BH36" i="64"/>
  <c r="J17" i="64"/>
  <c r="AX13" i="64"/>
  <c r="AL39" i="64"/>
  <c r="AF12" i="65"/>
  <c r="AC12" i="64"/>
  <c r="BB29" i="64"/>
  <c r="E7" i="65"/>
  <c r="R29" i="64"/>
  <c r="AX11" i="64"/>
  <c r="P9" i="65"/>
  <c r="AR37" i="64"/>
  <c r="D31" i="65"/>
  <c r="BF22" i="64"/>
  <c r="Z12" i="64"/>
  <c r="AL32" i="64"/>
  <c r="P36" i="65"/>
  <c r="BF13" i="64"/>
  <c r="AP21" i="64"/>
  <c r="AD30" i="64"/>
  <c r="X33" i="65"/>
  <c r="K20" i="65"/>
  <c r="H38" i="64"/>
  <c r="AD12" i="65"/>
  <c r="AN24" i="64"/>
  <c r="D23" i="65"/>
  <c r="R28" i="65"/>
  <c r="N37" i="64"/>
  <c r="AB33" i="64"/>
  <c r="AP25" i="64"/>
  <c r="AH31" i="64"/>
  <c r="AN38" i="64"/>
  <c r="AX15" i="64"/>
  <c r="AX37" i="64"/>
  <c r="AN34" i="64"/>
  <c r="X25" i="64"/>
  <c r="T32" i="64"/>
  <c r="AK29" i="64"/>
  <c r="S6" i="65"/>
  <c r="AP19" i="64"/>
  <c r="BB22" i="64"/>
  <c r="AH13" i="64"/>
  <c r="AC26" i="65"/>
  <c r="S34" i="65"/>
  <c r="S38" i="65"/>
  <c r="M33" i="65"/>
  <c r="AE17" i="65"/>
  <c r="AT35" i="64"/>
  <c r="AC6" i="65"/>
  <c r="N25" i="64"/>
  <c r="AC9" i="64"/>
  <c r="AD10" i="65"/>
  <c r="T20" i="64"/>
  <c r="P12" i="65"/>
  <c r="AZ40" i="64"/>
  <c r="L28" i="65"/>
  <c r="AH22" i="64"/>
  <c r="AA7" i="65"/>
  <c r="G34" i="65"/>
  <c r="N15" i="65"/>
  <c r="AD37" i="64"/>
  <c r="Z13" i="64"/>
  <c r="O31" i="65"/>
  <c r="N31" i="65"/>
  <c r="F16" i="64"/>
  <c r="Q25" i="65"/>
  <c r="AC12" i="65"/>
  <c r="J39" i="64"/>
  <c r="AD14" i="64"/>
  <c r="AH20" i="64"/>
  <c r="AT18" i="64"/>
  <c r="BD19" i="64"/>
  <c r="AB22" i="65"/>
  <c r="J16" i="64"/>
  <c r="Z11" i="64"/>
  <c r="AR10" i="64"/>
  <c r="BH12" i="64"/>
  <c r="AF40" i="64"/>
  <c r="S12" i="64"/>
  <c r="K7" i="65"/>
  <c r="W27" i="65"/>
  <c r="AN10" i="64"/>
  <c r="AD14" i="65"/>
  <c r="D8" i="65"/>
  <c r="AF33" i="64"/>
  <c r="Y33" i="65"/>
  <c r="E30" i="65"/>
  <c r="AV21" i="64"/>
  <c r="AE31" i="65"/>
  <c r="S28" i="65"/>
  <c r="AA18" i="65"/>
  <c r="AL13" i="64"/>
  <c r="F26" i="65"/>
  <c r="AC31" i="64"/>
  <c r="BF12" i="64"/>
  <c r="BH31" i="64"/>
  <c r="M23" i="65"/>
  <c r="AF29" i="65"/>
  <c r="AB24" i="64"/>
  <c r="BB20" i="64"/>
  <c r="AB38" i="65"/>
  <c r="Z33" i="64"/>
  <c r="M12" i="64"/>
  <c r="P7" i="65"/>
  <c r="R29" i="65"/>
  <c r="R27" i="65"/>
  <c r="K18" i="65"/>
  <c r="AC17" i="65"/>
  <c r="I7" i="65"/>
  <c r="H6" i="65"/>
  <c r="AN18" i="64"/>
  <c r="T20" i="65"/>
  <c r="M9" i="65"/>
  <c r="AX28" i="64"/>
  <c r="AA12" i="64"/>
  <c r="AA27" i="65"/>
  <c r="T34" i="65"/>
  <c r="AA21" i="65"/>
  <c r="AX35" i="64"/>
  <c r="W14" i="65"/>
  <c r="AP40" i="64"/>
  <c r="V26" i="65"/>
  <c r="P9" i="64"/>
  <c r="V13" i="64"/>
  <c r="X32" i="65"/>
  <c r="P14" i="64"/>
  <c r="AR26" i="64"/>
  <c r="AR11" i="64"/>
  <c r="W25" i="64"/>
  <c r="BF14" i="64"/>
  <c r="AL34" i="64"/>
  <c r="N26" i="64"/>
  <c r="D11" i="64"/>
  <c r="Y16" i="65"/>
  <c r="V27" i="64"/>
  <c r="P36" i="64"/>
  <c r="J13" i="65"/>
  <c r="X22" i="64"/>
  <c r="AZ10" i="64"/>
  <c r="AX32" i="64"/>
  <c r="AF36" i="64"/>
  <c r="AT40" i="64"/>
  <c r="T38" i="64"/>
  <c r="AA14" i="65"/>
  <c r="D36" i="65"/>
  <c r="AP16" i="64"/>
  <c r="BB27" i="64"/>
  <c r="AP8" i="64"/>
  <c r="H12" i="65"/>
  <c r="P11" i="65"/>
  <c r="Z28" i="65"/>
  <c r="G36" i="65"/>
  <c r="BC23" i="64"/>
  <c r="E33" i="65"/>
  <c r="N16" i="64"/>
  <c r="AA8" i="65"/>
  <c r="BD12" i="64"/>
  <c r="U15" i="65"/>
  <c r="X15" i="64"/>
  <c r="F25" i="64"/>
  <c r="AT22" i="64"/>
  <c r="BF10" i="64"/>
  <c r="AZ35" i="64"/>
  <c r="AL25" i="64"/>
  <c r="R20" i="64"/>
  <c r="S19" i="65"/>
  <c r="T12" i="64"/>
  <c r="P26" i="65"/>
  <c r="D8" i="64"/>
  <c r="R25" i="64"/>
  <c r="AC37" i="64"/>
  <c r="E9" i="65"/>
  <c r="X33" i="64"/>
  <c r="AR35" i="64"/>
  <c r="AL24" i="64"/>
  <c r="BC19" i="64"/>
  <c r="AC19" i="64"/>
  <c r="AX27" i="64"/>
  <c r="AT19" i="64"/>
  <c r="Y14" i="65"/>
  <c r="H10" i="65"/>
  <c r="J11" i="65"/>
  <c r="Z39" i="64"/>
  <c r="M12" i="65"/>
  <c r="M7" i="65"/>
  <c r="AF6" i="65"/>
  <c r="X14" i="64"/>
  <c r="BF11" i="64"/>
  <c r="BH35" i="64"/>
  <c r="AH21" i="64"/>
  <c r="W12" i="65"/>
  <c r="AN14" i="64"/>
  <c r="AM12" i="64"/>
  <c r="U26" i="65"/>
  <c r="K12" i="64"/>
  <c r="W18" i="65"/>
  <c r="AH15" i="64"/>
  <c r="W31" i="65"/>
  <c r="D17" i="64"/>
  <c r="BD37" i="64"/>
  <c r="G9" i="64"/>
  <c r="E18" i="65"/>
  <c r="AA25" i="64"/>
  <c r="D16" i="64"/>
  <c r="Z8" i="64"/>
  <c r="AB20" i="64"/>
  <c r="R26" i="65"/>
  <c r="BD31" i="64"/>
  <c r="BD34" i="64"/>
  <c r="AI9" i="64"/>
  <c r="AB10" i="64"/>
  <c r="BH34" i="64"/>
  <c r="S12" i="65"/>
  <c r="AB26" i="64"/>
  <c r="N34" i="64"/>
  <c r="AJ30" i="64"/>
  <c r="Q23" i="64"/>
  <c r="AV25" i="64"/>
  <c r="F30" i="64"/>
  <c r="H8" i="65"/>
  <c r="AT38" i="64"/>
  <c r="T32" i="65"/>
  <c r="AN30" i="64"/>
  <c r="R40" i="64"/>
  <c r="AK23" i="64"/>
  <c r="AF32" i="64"/>
  <c r="AB39" i="64"/>
  <c r="L35" i="64"/>
  <c r="BB14" i="64"/>
  <c r="T10" i="64"/>
  <c r="K32" i="65"/>
  <c r="D5" i="65"/>
  <c r="O10" i="65"/>
  <c r="H33" i="64"/>
  <c r="AV24" i="64"/>
  <c r="P33" i="65"/>
  <c r="X13" i="64"/>
  <c r="U12" i="65"/>
  <c r="AB16" i="64"/>
  <c r="BH15" i="64"/>
  <c r="AF21" i="65"/>
  <c r="AX39" i="64"/>
  <c r="AN26" i="64"/>
  <c r="G19" i="65"/>
  <c r="AO12" i="64"/>
  <c r="O12" i="65"/>
  <c r="AX17" i="64"/>
  <c r="I20" i="65"/>
  <c r="P14" i="65"/>
  <c r="AP27" i="64"/>
  <c r="AA32" i="65"/>
  <c r="D12" i="65"/>
  <c r="I37" i="64"/>
  <c r="AX24" i="64"/>
  <c r="L31" i="64"/>
  <c r="AP37" i="64"/>
  <c r="X19" i="64"/>
  <c r="J20" i="65"/>
  <c r="AV33" i="64"/>
  <c r="E17" i="65"/>
  <c r="J29" i="64"/>
  <c r="AF10" i="65"/>
  <c r="Y27" i="65"/>
  <c r="O37" i="64"/>
  <c r="E23" i="64"/>
  <c r="G25" i="64"/>
  <c r="R14" i="64"/>
  <c r="BF37" i="64"/>
  <c r="AL40" i="64"/>
  <c r="BB30" i="64"/>
  <c r="AZ24" i="64"/>
  <c r="AV16" i="64"/>
  <c r="L25" i="64"/>
  <c r="AB15" i="64"/>
  <c r="R17" i="64"/>
  <c r="P27" i="65"/>
  <c r="G28" i="65"/>
  <c r="AB27" i="64"/>
  <c r="AH35" i="64"/>
  <c r="T15" i="64"/>
  <c r="L21" i="65"/>
  <c r="BG25" i="64"/>
  <c r="AC9" i="65"/>
  <c r="D20" i="64"/>
  <c r="P31" i="64"/>
  <c r="R22" i="64"/>
  <c r="G8" i="65"/>
  <c r="P38" i="64"/>
  <c r="J31" i="64"/>
  <c r="BB35" i="64"/>
  <c r="AI23" i="64"/>
  <c r="BG12" i="64"/>
  <c r="H33" i="65"/>
  <c r="L20" i="65"/>
  <c r="AZ20" i="64"/>
  <c r="Q37" i="64"/>
  <c r="X35" i="64"/>
  <c r="N6" i="65"/>
  <c r="O36" i="65"/>
  <c r="BF39" i="64"/>
  <c r="AJ20" i="64"/>
  <c r="Y10" i="65"/>
  <c r="M37" i="65"/>
  <c r="AL16" i="64"/>
  <c r="BD10" i="64"/>
  <c r="AX26" i="64"/>
  <c r="AS37" i="64"/>
  <c r="AV28" i="64"/>
  <c r="U31" i="64"/>
  <c r="AC11" i="65"/>
  <c r="AH9" i="64"/>
  <c r="AE34" i="65"/>
  <c r="D22" i="65"/>
  <c r="BD33" i="64"/>
  <c r="AC16" i="65"/>
  <c r="K28" i="65"/>
  <c r="AZ29" i="64"/>
  <c r="AV19" i="64"/>
  <c r="AP39" i="64"/>
  <c r="U11" i="65"/>
  <c r="AD34" i="65"/>
  <c r="Q12" i="65"/>
  <c r="BB34" i="64"/>
  <c r="T16" i="64"/>
  <c r="AJ14" i="64"/>
  <c r="Q14" i="65"/>
  <c r="K9" i="65"/>
  <c r="AV17" i="64"/>
  <c r="D32" i="64"/>
  <c r="Z27" i="64"/>
  <c r="AR29" i="64"/>
  <c r="AZ16" i="64"/>
  <c r="I12" i="65"/>
  <c r="H26" i="64"/>
  <c r="N19" i="64"/>
  <c r="AV35" i="64"/>
  <c r="AV8" i="64"/>
  <c r="BD25" i="64"/>
  <c r="AL33" i="64"/>
  <c r="E13" i="65"/>
  <c r="Y11" i="65"/>
  <c r="BF33" i="64"/>
  <c r="F13" i="64"/>
  <c r="AJ36" i="64"/>
  <c r="V11" i="65"/>
  <c r="AF35" i="64"/>
  <c r="K37" i="64"/>
  <c r="X9" i="64"/>
  <c r="BF36" i="64"/>
  <c r="L39" i="64"/>
  <c r="AR22" i="64"/>
  <c r="BA12" i="64"/>
  <c r="V13" i="65"/>
  <c r="AX19" i="64"/>
  <c r="Z12" i="65"/>
  <c r="V36" i="64"/>
  <c r="E37" i="64"/>
  <c r="Z20" i="65"/>
  <c r="U37" i="64"/>
  <c r="V17" i="65"/>
  <c r="R31" i="65"/>
  <c r="AH10" i="64"/>
  <c r="BH9" i="64"/>
  <c r="H21" i="64"/>
  <c r="R34" i="64"/>
  <c r="T21" i="65"/>
  <c r="AT26" i="64"/>
  <c r="D24" i="65"/>
  <c r="L16" i="64"/>
  <c r="AD37" i="65"/>
  <c r="N38" i="64"/>
  <c r="T25" i="64"/>
  <c r="V37" i="65"/>
  <c r="Q9" i="65"/>
  <c r="AB25" i="65"/>
  <c r="H9" i="65"/>
  <c r="P21" i="65"/>
  <c r="AS9" i="64"/>
  <c r="L14" i="64"/>
  <c r="AE11" i="65"/>
  <c r="BH30" i="64"/>
  <c r="V37" i="64"/>
  <c r="L40" i="64"/>
  <c r="AD15" i="65"/>
  <c r="K12" i="65"/>
  <c r="AF13" i="65"/>
  <c r="AX16" i="64"/>
  <c r="AB35" i="64"/>
  <c r="D33" i="64"/>
  <c r="I13" i="65"/>
  <c r="K24" i="65"/>
  <c r="AP31" i="64"/>
  <c r="F9" i="64"/>
  <c r="AP26" i="64"/>
  <c r="AC25" i="65"/>
  <c r="U31" i="65"/>
  <c r="AF37" i="64"/>
  <c r="X38" i="65"/>
  <c r="M19" i="65"/>
  <c r="BB21" i="64"/>
  <c r="AA37" i="65"/>
  <c r="AD11" i="64"/>
  <c r="U23" i="64"/>
  <c r="P22" i="64"/>
  <c r="AD34" i="64"/>
  <c r="N33" i="64"/>
  <c r="O29" i="64"/>
  <c r="T27" i="64"/>
  <c r="AP20" i="64"/>
  <c r="K29" i="65"/>
  <c r="P8" i="64"/>
  <c r="Y22" i="65"/>
  <c r="Y28" i="65"/>
  <c r="N14" i="65"/>
  <c r="J34" i="64"/>
  <c r="AB14" i="65"/>
  <c r="K23" i="65"/>
  <c r="AZ19" i="64"/>
  <c r="BH13" i="64"/>
  <c r="U29" i="64"/>
  <c r="AW29" i="64"/>
  <c r="BF9" i="64"/>
  <c r="AA35" i="65"/>
  <c r="H5" i="65"/>
  <c r="AH32" i="64"/>
  <c r="T38" i="65"/>
  <c r="V16" i="64"/>
  <c r="O25" i="65"/>
  <c r="K31" i="65"/>
  <c r="P30" i="64"/>
  <c r="AO23" i="64"/>
  <c r="AN40" i="64"/>
  <c r="H12" i="64"/>
  <c r="AH18" i="64"/>
  <c r="AX9" i="64"/>
  <c r="D30" i="64"/>
  <c r="AZ39" i="64"/>
  <c r="V12" i="64"/>
  <c r="AC10" i="65"/>
  <c r="Y15" i="65"/>
  <c r="AE18" i="65"/>
  <c r="F32" i="65"/>
  <c r="AD22" i="64"/>
  <c r="S25" i="64"/>
  <c r="O14" i="65"/>
  <c r="BD8" i="64"/>
  <c r="AV13" i="64"/>
  <c r="AW12" i="64"/>
  <c r="T9" i="65"/>
  <c r="AV36" i="64"/>
  <c r="Q37" i="65"/>
  <c r="D27" i="65"/>
  <c r="U21" i="65"/>
  <c r="Q12" i="64"/>
  <c r="P34" i="64"/>
  <c r="P20" i="64"/>
  <c r="F11" i="65"/>
  <c r="AJ18" i="64"/>
  <c r="AD33" i="65"/>
  <c r="AV20" i="64"/>
  <c r="F8" i="64"/>
  <c r="AA38" i="65"/>
  <c r="AN15" i="64"/>
  <c r="H30" i="65"/>
  <c r="X14" i="65"/>
  <c r="H29" i="64"/>
  <c r="AL27" i="64"/>
  <c r="BB18" i="64"/>
  <c r="AJ35" i="64"/>
  <c r="AV9" i="64"/>
  <c r="AP14" i="64"/>
  <c r="K34" i="65"/>
  <c r="P32" i="64"/>
  <c r="AT25" i="64"/>
  <c r="F38" i="65"/>
  <c r="Q11" i="65"/>
  <c r="S32" i="65"/>
  <c r="BD9" i="64"/>
  <c r="BD39" i="64"/>
  <c r="E20" i="65"/>
  <c r="T8" i="64"/>
  <c r="D27" i="64"/>
  <c r="N12" i="64"/>
  <c r="Z24" i="64"/>
  <c r="T33" i="64"/>
  <c r="Y36" i="65"/>
  <c r="Y31" i="65"/>
  <c r="L33" i="64"/>
  <c r="AJ22" i="64"/>
  <c r="R35" i="64"/>
  <c r="AI29" i="64"/>
  <c r="P17" i="65"/>
  <c r="R38" i="64"/>
  <c r="N10" i="64"/>
  <c r="W34" i="65"/>
  <c r="R33" i="65"/>
  <c r="G11" i="65"/>
  <c r="BI23" i="64"/>
  <c r="E8" i="65"/>
  <c r="R16" i="64"/>
  <c r="AH27" i="64"/>
  <c r="J8" i="64"/>
  <c r="I34" i="65"/>
  <c r="AF22" i="65"/>
  <c r="D15" i="64"/>
  <c r="AT32" i="64"/>
  <c r="AE36" i="65"/>
  <c r="S23" i="64"/>
  <c r="AP18" i="64"/>
  <c r="BD30" i="64"/>
  <c r="T37" i="64"/>
  <c r="V8" i="65"/>
  <c r="L17" i="64"/>
  <c r="N10" i="65"/>
  <c r="R20" i="65"/>
  <c r="AR16" i="64"/>
  <c r="AN31" i="64"/>
  <c r="U37" i="65"/>
  <c r="AC30" i="65"/>
  <c r="G29" i="64"/>
  <c r="AJ33" i="64"/>
  <c r="N39" i="64"/>
  <c r="AX33" i="64"/>
  <c r="T24" i="64"/>
  <c r="AV12" i="64"/>
  <c r="AR24" i="64"/>
  <c r="I15" i="65"/>
  <c r="AD17" i="64"/>
  <c r="BD13" i="64"/>
  <c r="V24" i="64"/>
  <c r="AD13" i="65"/>
  <c r="AZ18" i="64"/>
  <c r="R9" i="64"/>
  <c r="V9" i="65"/>
  <c r="AM25" i="64"/>
  <c r="S21" i="65"/>
  <c r="BG19" i="64"/>
  <c r="BB13" i="64"/>
  <c r="D25" i="64"/>
  <c r="AB9" i="64"/>
  <c r="P24" i="65"/>
  <c r="BF18" i="64"/>
  <c r="N13" i="65"/>
  <c r="AA34" i="65"/>
  <c r="R8" i="64"/>
  <c r="N13" i="64"/>
  <c r="D33" i="65"/>
  <c r="T31" i="64"/>
  <c r="AE23" i="64"/>
  <c r="T33" i="65"/>
  <c r="AN33" i="64"/>
  <c r="AC14" i="65"/>
  <c r="AO31" i="64"/>
  <c r="F15" i="65"/>
  <c r="H22" i="64"/>
  <c r="AP24" i="64"/>
  <c r="P35" i="64"/>
  <c r="AX31" i="64"/>
  <c r="AE15" i="65"/>
  <c r="M36" i="65"/>
  <c r="N20" i="64"/>
  <c r="P5" i="65"/>
  <c r="AG33" i="65" l="1"/>
  <c r="M75" i="64" s="1"/>
  <c r="AG27" i="65"/>
  <c r="M69" i="64" s="1"/>
  <c r="AG24" i="65"/>
  <c r="AI24" i="65" s="1"/>
  <c r="D66" i="64" s="1"/>
  <c r="AG22" i="65"/>
  <c r="AG12" i="65"/>
  <c r="AI12" i="65" s="1"/>
  <c r="D54" i="64" s="1"/>
  <c r="AG5" i="65"/>
  <c r="AG36" i="65"/>
  <c r="M78" i="64" s="1"/>
  <c r="AG8" i="65"/>
  <c r="AG23" i="65"/>
  <c r="M65" i="64" s="1"/>
  <c r="AG31" i="65"/>
  <c r="AI31" i="65" s="1"/>
  <c r="D73" i="64" s="1"/>
  <c r="AG20" i="65"/>
  <c r="AG26" i="65"/>
  <c r="AG19" i="65"/>
  <c r="AI19" i="65" s="1"/>
  <c r="D61" i="64" s="1"/>
  <c r="AG34" i="65"/>
  <c r="M76" i="64" s="1"/>
  <c r="AG35" i="65"/>
  <c r="M77" i="64" s="1"/>
  <c r="AG10" i="65"/>
  <c r="M52" i="64" s="1"/>
  <c r="AG14" i="65"/>
  <c r="AI14" i="65" s="1"/>
  <c r="D56" i="64" s="1"/>
  <c r="AG21" i="65"/>
  <c r="M63" i="64" s="1"/>
  <c r="AG15" i="65"/>
  <c r="AG11" i="65"/>
  <c r="AI11" i="65" s="1"/>
  <c r="D53" i="64" s="1"/>
  <c r="AG17" i="65"/>
  <c r="M59" i="64" s="1"/>
  <c r="AG9" i="65"/>
  <c r="M51" i="64" s="1"/>
  <c r="AG13" i="65"/>
  <c r="AI13" i="65" s="1"/>
  <c r="D55" i="64" s="1"/>
  <c r="AG6" i="65"/>
  <c r="M48" i="64" s="1"/>
  <c r="AG28" i="65"/>
  <c r="AG25" i="65"/>
  <c r="AI25" i="65" s="1"/>
  <c r="D67" i="64" s="1"/>
  <c r="AG18" i="65"/>
  <c r="M60" i="64" s="1"/>
  <c r="AG16" i="65"/>
  <c r="M58" i="64" s="1"/>
  <c r="D39" i="65"/>
  <c r="AG7" i="65"/>
  <c r="M49" i="64" s="1"/>
  <c r="AG37" i="65"/>
  <c r="M79" i="64" s="1"/>
  <c r="AG29" i="65"/>
  <c r="M71" i="64" s="1"/>
  <c r="AG32" i="65"/>
  <c r="AG30" i="65"/>
  <c r="AI30" i="65" s="1"/>
  <c r="D72" i="64" s="1"/>
  <c r="F18" i="64"/>
  <c r="AF18" i="64"/>
  <c r="V18" i="64"/>
  <c r="X18" i="64"/>
  <c r="P18" i="64"/>
  <c r="J18" i="64"/>
  <c r="N18" i="64"/>
  <c r="L18" i="64"/>
  <c r="D18" i="64"/>
  <c r="R18" i="64"/>
  <c r="AD18" i="64"/>
  <c r="AB18" i="64"/>
  <c r="H18" i="64"/>
  <c r="Z18" i="64"/>
  <c r="T18" i="64"/>
  <c r="AI26" i="65" l="1"/>
  <c r="D68" i="64" s="1"/>
  <c r="M68" i="64"/>
  <c r="M47" i="64"/>
  <c r="AH5" i="65"/>
  <c r="AI6" i="65"/>
  <c r="D47" i="64" s="1"/>
  <c r="M70" i="64"/>
  <c r="AI28" i="65"/>
  <c r="D70" i="64" s="1"/>
  <c r="M57" i="64"/>
  <c r="AI16" i="65"/>
  <c r="D57" i="64" s="1"/>
  <c r="AI20" i="65"/>
  <c r="D62" i="64" s="1"/>
  <c r="M62" i="64"/>
  <c r="M50" i="64"/>
  <c r="AI9" i="65"/>
  <c r="D50" i="64" s="1"/>
  <c r="AI22" i="65"/>
  <c r="D64" i="64" s="1"/>
  <c r="M64" i="64"/>
  <c r="AI34" i="65"/>
  <c r="D74" i="64" s="1"/>
  <c r="M74" i="64"/>
  <c r="D81" i="64" l="1"/>
  <c r="Q64" i="64" s="1"/>
  <c r="H64" i="64" l="1"/>
  <c r="Q47" i="64"/>
  <c r="H74" i="64"/>
  <c r="H62" i="64"/>
  <c r="Q74" i="64"/>
  <c r="Q62" i="64"/>
  <c r="H57" i="64"/>
  <c r="H68" i="64"/>
  <c r="Q57" i="64"/>
  <c r="H47" i="64"/>
  <c r="Q49" i="64"/>
  <c r="H56" i="64"/>
  <c r="Q51" i="64"/>
  <c r="Q69" i="64"/>
  <c r="Q63" i="64"/>
  <c r="Q78" i="64"/>
  <c r="Q65" i="64"/>
  <c r="Q58" i="64"/>
  <c r="Q75" i="64"/>
  <c r="H73" i="64"/>
  <c r="H67" i="64"/>
  <c r="Q52" i="64"/>
  <c r="H72" i="64"/>
  <c r="Q77" i="64"/>
  <c r="H66" i="64"/>
  <c r="Q71" i="64"/>
  <c r="Q48" i="64"/>
  <c r="H55" i="64"/>
  <c r="Q76" i="64"/>
  <c r="Q79" i="64"/>
  <c r="Q59" i="64"/>
  <c r="Q60" i="64"/>
  <c r="H61" i="64"/>
  <c r="H53" i="64"/>
  <c r="H54" i="64"/>
  <c r="Q70" i="64"/>
  <c r="H50" i="64"/>
  <c r="H70" i="64"/>
  <c r="Q68" i="64"/>
  <c r="Q50" i="64"/>
  <c r="M81" i="64" l="1"/>
</calcChain>
</file>

<file path=xl/sharedStrings.xml><?xml version="1.0" encoding="utf-8"?>
<sst xmlns="http://schemas.openxmlformats.org/spreadsheetml/2006/main" count="6290" uniqueCount="998">
  <si>
    <t>N°</t>
  </si>
  <si>
    <t>Lieu</t>
  </si>
  <si>
    <t>Risque</t>
  </si>
  <si>
    <t>Danger identifié</t>
  </si>
  <si>
    <t>Dommage</t>
  </si>
  <si>
    <t>Fréquence</t>
  </si>
  <si>
    <t>Moyens de prévention existants</t>
  </si>
  <si>
    <t>Gravité</t>
  </si>
  <si>
    <t>Evaluation du risque</t>
  </si>
  <si>
    <t>Précisions</t>
  </si>
  <si>
    <t>Moyens de prévention à mettre en œuvre</t>
  </si>
  <si>
    <t>Fait le</t>
  </si>
  <si>
    <t>Sol inégal (marche…)</t>
  </si>
  <si>
    <t>Entorses, Fractures</t>
  </si>
  <si>
    <t>Hebdomadaire</t>
  </si>
  <si>
    <t>Protection collective</t>
  </si>
  <si>
    <t>Grave</t>
  </si>
  <si>
    <t>Consigne</t>
  </si>
  <si>
    <t>Autres dangers</t>
  </si>
  <si>
    <t>Zone de circulation mal définie</t>
  </si>
  <si>
    <t>Voie dangereuse (pente, mauvais état, fosse, tranchée, puits)</t>
  </si>
  <si>
    <t>Utilisation d'outils tranchants (ciseaux, cutter…)</t>
  </si>
  <si>
    <t>Utilisation anormale prolongée et/ou répétée de la voix</t>
  </si>
  <si>
    <t>Travail isolé (personne seule au travail)</t>
  </si>
  <si>
    <t>Sol défectueux (trou, aspérités…)</t>
  </si>
  <si>
    <t>Passage étroit, encombré</t>
  </si>
  <si>
    <t>Mobilier inadapté</t>
  </si>
  <si>
    <t>Eclairage insuffisant du local</t>
  </si>
  <si>
    <t>Eclairage inadapté</t>
  </si>
  <si>
    <t>Eblouissement, réflexion</t>
  </si>
  <si>
    <t>Déplacement en groupe</t>
  </si>
  <si>
    <t>Contact avec des personnes porteuses de pathologies</t>
  </si>
  <si>
    <t>Troubles musculosquelettiques</t>
  </si>
  <si>
    <t>Douleurs dorsolombaires</t>
  </si>
  <si>
    <t>Allergies</t>
  </si>
  <si>
    <t>Quotidien</t>
  </si>
  <si>
    <t>E.P.I.</t>
  </si>
  <si>
    <t>Aucun</t>
  </si>
  <si>
    <t>Critique</t>
  </si>
  <si>
    <t>Significative</t>
  </si>
  <si>
    <t>Mineure</t>
  </si>
  <si>
    <t>Moyen de prévention</t>
  </si>
  <si>
    <t>Quotidiennement</t>
  </si>
  <si>
    <t>Hebdomadairement</t>
  </si>
  <si>
    <t>Mensuellement et plus</t>
  </si>
  <si>
    <t>Moyens de prévention</t>
  </si>
  <si>
    <t>Probabilité d'apparition du dommage</t>
  </si>
  <si>
    <t>Mensuel et plus</t>
  </si>
  <si>
    <t>Décès</t>
  </si>
  <si>
    <t>Brûlures</t>
  </si>
  <si>
    <t>Date</t>
  </si>
  <si>
    <t>Sol glissant (eau, huile, gel, neige…)</t>
  </si>
  <si>
    <t>Passage de câbles</t>
  </si>
  <si>
    <t>Passage mal ou pas éclairé</t>
  </si>
  <si>
    <t>Elément saillant</t>
  </si>
  <si>
    <t>Poteau dans les salles de sport</t>
  </si>
  <si>
    <t>Utilisation de chaises ou autre pour accéder en hauteur</t>
  </si>
  <si>
    <t>Estrade dans les salles</t>
  </si>
  <si>
    <t>Intervention d'entreprises extérieures non prévue</t>
  </si>
  <si>
    <t>Véhicule en mauvais état</t>
  </si>
  <si>
    <t>Livraisons dans l'établissement</t>
  </si>
  <si>
    <t>Véhicule mal adapté au transport de charges</t>
  </si>
  <si>
    <t>Véhicule insuffisamment équipé</t>
  </si>
  <si>
    <t>Comportement inadapté à la conduite</t>
  </si>
  <si>
    <t>Port de charge encombrante ou supérieur à 15kg</t>
  </si>
  <si>
    <t>Posture de travail inconfortable ou prolongée</t>
  </si>
  <si>
    <t>Gestes répétitifs</t>
  </si>
  <si>
    <t>Utilisation prolongée d'appareils électroportatifs</t>
  </si>
  <si>
    <t>Moyen de manutention inadapté (sol ou charge instable…)</t>
  </si>
  <si>
    <t>Utilisation d'équipements non conformes</t>
  </si>
  <si>
    <t>Utilisation d'équipements avec parties mobiles ou brûlantes</t>
  </si>
  <si>
    <t>Bruit impulsionnel (machines, outils de travail par choc, air comprimé…)</t>
  </si>
  <si>
    <t>Travail en exposition aux intempéries</t>
  </si>
  <si>
    <t>Travail à proximité de sources chaudes (four…) ou froides (chambre froide…)</t>
  </si>
  <si>
    <t>Salle mal isolée</t>
  </si>
  <si>
    <t>Chauffage défectueux</t>
  </si>
  <si>
    <t>Température excessive, vitrage exposé au sud</t>
  </si>
  <si>
    <t>Personnel non formé à l'habilitation électrique</t>
  </si>
  <si>
    <t>Wifi, relais téléphonique GSM, réseau électrique haute tension</t>
  </si>
  <si>
    <t>Déplacement en mission, kilomètrage parcouru important</t>
  </si>
  <si>
    <t>Travaux depuis un escabeau, une échelle…</t>
  </si>
  <si>
    <t>Armoire, porte ou fenêtre en verre non sécurisée</t>
  </si>
  <si>
    <r>
      <rPr>
        <b/>
        <u/>
        <sz val="14"/>
        <rFont val="Arial"/>
        <family val="2"/>
      </rPr>
      <t>Etablissement</t>
    </r>
    <r>
      <rPr>
        <b/>
        <sz val="14"/>
        <rFont val="Arial"/>
        <family val="2"/>
      </rPr>
      <t xml:space="preserve"> :</t>
    </r>
  </si>
  <si>
    <t>Date de création :</t>
  </si>
  <si>
    <t>Date de révision :</t>
  </si>
  <si>
    <t>Validé au CA ou CHS du :</t>
  </si>
  <si>
    <t>Inconfort</t>
  </si>
  <si>
    <t>Appareillage cassé, défectueux</t>
  </si>
  <si>
    <t>Suivi par</t>
  </si>
  <si>
    <t>Electricité</t>
  </si>
  <si>
    <t>Rayonnements</t>
  </si>
  <si>
    <t>A</t>
  </si>
  <si>
    <t>B</t>
  </si>
  <si>
    <t>C</t>
  </si>
  <si>
    <t>D</t>
  </si>
  <si>
    <t>E</t>
  </si>
  <si>
    <t>F</t>
  </si>
  <si>
    <t>G</t>
  </si>
  <si>
    <t>H</t>
  </si>
  <si>
    <t>I</t>
  </si>
  <si>
    <t>J</t>
  </si>
  <si>
    <t>K</t>
  </si>
  <si>
    <t>L</t>
  </si>
  <si>
    <t>M</t>
  </si>
  <si>
    <t>N</t>
  </si>
  <si>
    <t>O</t>
  </si>
  <si>
    <t>P</t>
  </si>
  <si>
    <t>Q</t>
  </si>
  <si>
    <t>Trébuchement Heurt</t>
  </si>
  <si>
    <t>Chute de hauteur</t>
  </si>
  <si>
    <t>Agents biologiques</t>
  </si>
  <si>
    <t>Ambiances lumineuses</t>
  </si>
  <si>
    <t>Ambiances thermiques</t>
  </si>
  <si>
    <t>Charge physique de travail</t>
  </si>
  <si>
    <t>Circulation interne de véhicules</t>
  </si>
  <si>
    <t>Effondrements chutes d'objets</t>
  </si>
  <si>
    <t>Equipements de travail</t>
  </si>
  <si>
    <t>Incendie explosion</t>
  </si>
  <si>
    <t>Manutention mécanique</t>
  </si>
  <si>
    <t>Nuisances liées au bruit</t>
  </si>
  <si>
    <t>Produits Emissions Déchets</t>
  </si>
  <si>
    <t>Risques routiers en mission</t>
  </si>
  <si>
    <t>Zone de passage peu ou pas éclairée</t>
  </si>
  <si>
    <t>Risques psychosociaux</t>
  </si>
  <si>
    <t>Risques</t>
  </si>
  <si>
    <t>ChoixDangers</t>
  </si>
  <si>
    <t>Parties en contrebas (toit, escalier, quai…)</t>
  </si>
  <si>
    <t>Retour au sommaire</t>
  </si>
  <si>
    <t>Dangers</t>
  </si>
  <si>
    <t>ChoixDommages</t>
  </si>
  <si>
    <t>Dommages</t>
  </si>
  <si>
    <t>Bruit émis en continu (machine, compresseur, salle mal insonorisée, imprimante…)</t>
  </si>
  <si>
    <t>Maux de tête</t>
  </si>
  <si>
    <t>Dépression</t>
  </si>
  <si>
    <t>Critères d'évaluation</t>
  </si>
  <si>
    <t>Coefficients d'évaluation du risque :</t>
  </si>
  <si>
    <t>ATTENTION : NE PAS MODIFIER CETTE FEUILLE.</t>
  </si>
  <si>
    <t>Manque hygiène</t>
  </si>
  <si>
    <t>Manque hygiène, absence de sanitaires fonctionnels</t>
  </si>
  <si>
    <t>Manque hygiène, absence de vestiaires</t>
  </si>
  <si>
    <t>Mauvais conditionnement et stockage de produits organiques et alimentaires</t>
  </si>
  <si>
    <t xml:space="preserve">Manque hygiène, Présence d’eau stagnante </t>
  </si>
  <si>
    <t>Présence de moisissures dues à des fuites, infiltration d’eau</t>
  </si>
  <si>
    <t xml:space="preserve">Présence de rongeurs </t>
  </si>
  <si>
    <t>Revêtements difficiles d’entretien</t>
  </si>
  <si>
    <t>Utilisation d’éponges</t>
  </si>
  <si>
    <t>Escalier dégradé, absence de main courante</t>
  </si>
  <si>
    <t>Bouteille d'oxygène</t>
  </si>
  <si>
    <t xml:space="preserve">Stockage instable, empilé en hauteur (au dessus de 1,6 m), rangement en vrac </t>
  </si>
  <si>
    <t>Rack de stockage non adapté au contenant, pas assez solide</t>
  </si>
  <si>
    <t xml:space="preserve">Lieu de stockage non aménagé </t>
  </si>
  <si>
    <t xml:space="preserve">Chute d’outils ou objets lors de travaux en hauteur, travaux effectués dans des tranchées, des puits </t>
  </si>
  <si>
    <t xml:space="preserve">Objet en équilibre instable </t>
  </si>
  <si>
    <t>Mobilier défectueux, instable</t>
  </si>
  <si>
    <t xml:space="preserve">Installation électrique non conforme à la réglementation </t>
  </si>
  <si>
    <t xml:space="preserve">Traction sur les connexions électriques </t>
  </si>
  <si>
    <t>Coffret ou armoire électrique non fermé à clé</t>
  </si>
  <si>
    <t xml:space="preserve">Utilisation de cordons non conformes </t>
  </si>
  <si>
    <t>Mauvaise utilisation des dérouleurs électriques</t>
  </si>
  <si>
    <t>Utilisation d’appareils ou machines par des personnes non formées ou non autorisées</t>
  </si>
  <si>
    <t>Utilisation de colonnes pour perceuse électroportative</t>
  </si>
  <si>
    <t>Absence de consignes de sécurité</t>
  </si>
  <si>
    <t>Atmosphère explosive (poussières en suspension, de bois de farine…)</t>
  </si>
  <si>
    <t xml:space="preserve">Eléments de décoration non-conformes à la réglementation </t>
  </si>
  <si>
    <t xml:space="preserve">Issues de secours insuffisantes ou entravées </t>
  </si>
  <si>
    <t>Non-conformité des installations à la règlementation incendie</t>
  </si>
  <si>
    <t xml:space="preserve">Stockage dans des lieux non adaptés (combustibles…) </t>
  </si>
  <si>
    <t xml:space="preserve">Surcharge des circuits électriques </t>
  </si>
  <si>
    <t>Travaux impliquant une intervention par point chaud (soudures…)</t>
  </si>
  <si>
    <t>Utilisation de cartouches de gaz de type « Camping-gaz »</t>
  </si>
  <si>
    <t>Utilisation de produits inflammables, produits volatils (solvant, générateur d’aérosol …)</t>
  </si>
  <si>
    <t>Moyen de manutention en mauvais état</t>
  </si>
  <si>
    <t xml:space="preserve">Absence d’armoire ventilée, en panne ou non entretenue </t>
  </si>
  <si>
    <t>Absence de bacs de rétention</t>
  </si>
  <si>
    <t>Absence de hotte en cuisine</t>
  </si>
  <si>
    <t>Absence de ventilation dans le labo</t>
  </si>
  <si>
    <t>Animaux naturalisés</t>
  </si>
  <si>
    <t>Application de produits phytosanitaires</t>
  </si>
  <si>
    <t>Emission de fumées (soudure, gaz d’échappement …)</t>
  </si>
  <si>
    <t>Emission de poussières (ciment, bois, farine …)</t>
  </si>
  <si>
    <t>Equipement susceptible de contenir de l’amiante</t>
  </si>
  <si>
    <t xml:space="preserve">Flaconnage non conforme </t>
  </si>
  <si>
    <t xml:space="preserve">Flacons et contenants souillés </t>
  </si>
  <si>
    <t xml:space="preserve">Mauvais conditionnement de produits et déchets </t>
  </si>
  <si>
    <t>Présence d’amiante</t>
  </si>
  <si>
    <t>Produits chimiques dans des contenants alimentaires</t>
  </si>
  <si>
    <t>Produits CMR (Cancérogène, mutagène, toxique pour la reproduction)</t>
  </si>
  <si>
    <t xml:space="preserve">Produits dangereux non rangés ou non évacués </t>
  </si>
  <si>
    <t xml:space="preserve">Produits destinés à la consommation alimentaire à proximité de produits chimiques </t>
  </si>
  <si>
    <t>Produits non étiquetés</t>
  </si>
  <si>
    <t>Projection, aspersion de produits dangereux sur le visage, la peau, les yeux</t>
  </si>
  <si>
    <t>Stockage d’animaux dans du formol</t>
  </si>
  <si>
    <t>Stockage de produits alimentaires avec des produits chimiques</t>
  </si>
  <si>
    <t>Stockage de produits incompatibles (mélange)</t>
  </si>
  <si>
    <t>Utilisation de peintures, solvants</t>
  </si>
  <si>
    <t>Utilisation de produits chimiques étiquetés comme étant dangereux</t>
  </si>
  <si>
    <t>Autonomie et marge de manoeuvre dans le travail</t>
  </si>
  <si>
    <t>Insécurité socio-économique</t>
  </si>
  <si>
    <t>Manque de formation et d'information</t>
  </si>
  <si>
    <t>Organisation du travail</t>
  </si>
  <si>
    <t>Violences physiques et verbales entre personnels</t>
  </si>
  <si>
    <t>Violences physiques et verbales entre personnels et public accueilli</t>
  </si>
  <si>
    <t>Statistiques</t>
  </si>
  <si>
    <t>Familles de risques</t>
  </si>
  <si>
    <t>Eléments suceptibles d'être heurtés</t>
  </si>
  <si>
    <t>Encombrement des espaces de circulation</t>
  </si>
  <si>
    <t>Sol défectueux, glissant, inégal ou mal éclairé</t>
  </si>
  <si>
    <t>Estrades</t>
  </si>
  <si>
    <t>Configuration des bâtiments</t>
  </si>
  <si>
    <t>Accès en hauteur</t>
  </si>
  <si>
    <t>Stockage des produits</t>
  </si>
  <si>
    <t>Ventilation / aération / extraction</t>
  </si>
  <si>
    <t>Amiante</t>
  </si>
  <si>
    <t>Utilisation des produits</t>
  </si>
  <si>
    <t>Conformité des équipements</t>
  </si>
  <si>
    <t>Utilisation des équipements</t>
  </si>
  <si>
    <t>Travaux</t>
  </si>
  <si>
    <t>Stockages</t>
  </si>
  <si>
    <t>Non-conformité des installations</t>
  </si>
  <si>
    <t>Stockage de produits</t>
  </si>
  <si>
    <t>Installation, machines et appareils électriques défectueux</t>
  </si>
  <si>
    <t>Manque de formation et mauvaises méthodes</t>
  </si>
  <si>
    <t>Familles de dangers identifiés</t>
  </si>
  <si>
    <t>Pour atteindre la page désirée, cliquer sur la flèche</t>
  </si>
  <si>
    <t>Statistiques de l'établissement</t>
  </si>
  <si>
    <t>Stockage dans des lieux non adaptés, stockage de cartons, polystyrène</t>
  </si>
  <si>
    <t>Unité de Travail</t>
  </si>
  <si>
    <t>Nombre de risques</t>
  </si>
  <si>
    <t>Nombre</t>
  </si>
  <si>
    <t>en %</t>
  </si>
  <si>
    <t>U1</t>
  </si>
  <si>
    <t>U2</t>
  </si>
  <si>
    <t>U3</t>
  </si>
  <si>
    <t>U4</t>
  </si>
  <si>
    <t>U5</t>
  </si>
  <si>
    <t>U6</t>
  </si>
  <si>
    <t>U7</t>
  </si>
  <si>
    <t>U8</t>
  </si>
  <si>
    <t>U9</t>
  </si>
  <si>
    <t>U10</t>
  </si>
  <si>
    <t>U11</t>
  </si>
  <si>
    <t>U12</t>
  </si>
  <si>
    <t>U13</t>
  </si>
  <si>
    <t>U14</t>
  </si>
  <si>
    <t>U15</t>
  </si>
  <si>
    <t>U16</t>
  </si>
  <si>
    <t>U17</t>
  </si>
  <si>
    <t>U18</t>
  </si>
  <si>
    <t>U19</t>
  </si>
  <si>
    <t>U20</t>
  </si>
  <si>
    <t>U21</t>
  </si>
  <si>
    <t>U22</t>
  </si>
  <si>
    <t>U23</t>
  </si>
  <si>
    <t>U24</t>
  </si>
  <si>
    <t>Nombre de risques par unité de travail</t>
  </si>
  <si>
    <t>Nombre total par  danger dans l'établissement</t>
  </si>
  <si>
    <t>Total Nombre total de dangers identifiés dans l'établissement</t>
  </si>
  <si>
    <t>Répartition des risques par famille de dangers</t>
  </si>
  <si>
    <t>Feuille tampon Statistiques</t>
  </si>
  <si>
    <t>Familles de dangers</t>
  </si>
  <si>
    <t>Liste des risques et des dangers associés</t>
  </si>
  <si>
    <t>Description des actions 
mises en œuvre
(Par qui ? Comment ? Avec quoi ?)</t>
  </si>
  <si>
    <t>Choix du coefficient d'évaluation du risque minimum</t>
  </si>
  <si>
    <t>SOMMAIRE</t>
  </si>
  <si>
    <t>Liste des Unités de Travail</t>
  </si>
  <si>
    <t>Unité de travail</t>
  </si>
  <si>
    <t>Description des actions 
mises en œuvre
(Par qui ? Comment ? 
avec quoi ?)</t>
  </si>
  <si>
    <t>PRESENTATION DU DOCUMENT UNIQUE D'EVALUATION DES RISQUES PROFESSIONNELS</t>
  </si>
  <si>
    <t>Bien que le Chef d’Etablissement soit le responsable de la mise en œuvre de la santé et la sécurité au travail des personnels, l’ensemble de la collectivité doit participer à la réalisation du document unique.</t>
  </si>
  <si>
    <t>Rappels règlementaires</t>
  </si>
  <si>
    <t>Obligations du chef d’établissement </t>
  </si>
  <si>
    <t>Obligations des travailleurs</t>
  </si>
  <si>
    <t xml:space="preserve">Code du travail - Article L.4121-1 : (Confirmé par le guide juridique du chef d’établissement, fiche N°18) 
L'employeur ou le chef d’établissement prend les mesures nécessaires pour assurer la sécurité et protéger la santé physique et mentale des travailleurs.
</t>
  </si>
  <si>
    <t xml:space="preserve">Décret R. 4121-1 : 
L'employeur ou le chef d’établissement transcrit et met à jour dans un document unique les résultats de l'évaluation des risques pour la santé et la sécurité des travailleurs à laquelle il procède en application de l'article L.4121-3. Cette évaluation comporte un inventaire des risques identifiés dans chaque unité de travail de l'entreprise ou de l'établissement.
</t>
  </si>
  <si>
    <t xml:space="preserve">Code du travail - Article L.4122-1 :
…, il incombe à chaque travailleur de prendre soin, en fonction de sa formation et selon ses possibilités, de sa santé et de sa sécurité ainsi que de celles des autres personnes concernées par ses actes ou ses omissions au travail… 
… Les dispositions du premier alinéa sont sans incidence sur le principe de la responsabilité de l’employeur…
</t>
  </si>
  <si>
    <t>Evaluation des risques</t>
  </si>
  <si>
    <t>Niveau de gravité G</t>
  </si>
  <si>
    <t>Sans conséquence pour la personne</t>
  </si>
  <si>
    <t>Risque encouru par la personne pouvant conduire à un incident inscrit dans le registre d’infirmerie ou à un accident sans arrêt de travail</t>
  </si>
  <si>
    <t>Perte d’efficience au poste pouvant conduire à un arrêt de travail, une maladie professionnelle</t>
  </si>
  <si>
    <t>La probabilité d'apparition du dommage dépend des protections utilisées et de la fréquence d'exposition au danger :</t>
  </si>
  <si>
    <t>La gravité du risque dépend du dommage identifié :</t>
  </si>
  <si>
    <t>Probabilité d’apparition du dommage P</t>
  </si>
  <si>
    <t>Mensuelle et plus</t>
  </si>
  <si>
    <t>Quotidienne</t>
  </si>
  <si>
    <t>L'évaluation des risques s'effectue à partir d'une note d'estimation définie dans le tableau ci-dessous et donne priorité au critère de gravité.</t>
  </si>
  <si>
    <t xml:space="preserve">Deux zones sont créées : </t>
  </si>
  <si>
    <t>Cette limite permet de sélectionner les risques à traiter prioritairement.</t>
  </si>
  <si>
    <t>Risque pouvant porter atteinte durablement aux capacités physiques de la personne, handicap, maladie professionnelle grave, voire la mort.</t>
  </si>
  <si>
    <t>Lorsque le Document Unique sera mis à jour, cette limite sera abaissée pour traiter les risques suivants.</t>
  </si>
  <si>
    <t>Qu'est ce que le DUER ?</t>
  </si>
  <si>
    <t>-  Une zone (orange) pour lequel les risques seront acceptés temporairement,</t>
  </si>
  <si>
    <t>-  Une zone (rouge) pour laquelle les risques devront être traités en priorité. La limite entre ces deux zones est définie par le chef d'établissement.</t>
  </si>
  <si>
    <t>Probabilité</t>
  </si>
  <si>
    <t xml:space="preserve">Guide d'utilisation </t>
  </si>
  <si>
    <t>GUIDE D'UTILISATION</t>
  </si>
  <si>
    <t>Informations générales</t>
  </si>
  <si>
    <r>
      <t xml:space="preserve">Ce fichier comprend des macros qui permettent de réaliser des calculs, des tris… Si ces macros ne fonctionnent pas, elles ont été désactivées pour raisons de sécurité.
</t>
    </r>
    <r>
      <rPr>
        <u/>
        <sz val="12"/>
        <rFont val="Arial"/>
        <family val="2"/>
      </rPr>
      <t>Pour remédier au problème, procéder comme suit</t>
    </r>
    <r>
      <rPr>
        <sz val="12"/>
        <rFont val="Arial"/>
        <family val="2"/>
      </rPr>
      <t xml:space="preserve"> :</t>
    </r>
  </si>
  <si>
    <t xml:space="preserve">Sur Excel 2003 et antérieur :
</t>
  </si>
  <si>
    <t>Sur Excel 2007 et postérieur :</t>
  </si>
  <si>
    <t>Cliquez sur l'onglet "Outils", puis sur "Macro", puis sur "Sécurité".
Sélectionnez le niveau de sécurité moyen ou faible, puis cliquez sur OK.
Afin d'activer les macros, fermer le fichier, puis l'ouvrir à nouveau. 
Si le niveau moyen a été sélectionné, une fenêtre apparaitra à l'ouverture du fichier vous demandant l'activation ou la désactivation des macros. Cliquez sur "Activer les macros".</t>
  </si>
  <si>
    <t>Un message "Avertissement de sécurité" apparaît sous les barres de menus, précisant que les macros sont désactivées.
Cliquez sur Options, puis sélectionnez "Activer ce contenu" et validez.</t>
  </si>
  <si>
    <t>Document Unique d'Evaluation des Risques Professionnels</t>
  </si>
  <si>
    <t>!</t>
  </si>
  <si>
    <t>Statistiques par Unité de Travail :</t>
  </si>
  <si>
    <t>Les taux de risques et dangers affichés sont calculés par rapport au nombre total de risques identifiés dans l'unité de travail considérée.</t>
  </si>
  <si>
    <t>Statistiques de l'établissement :</t>
  </si>
  <si>
    <t>Plan Annuel d'Actions de Prévention</t>
  </si>
  <si>
    <t>Plan annuel d'actions de prévention</t>
  </si>
  <si>
    <t>Le plan annuel d'actions de prévention définit les axes de travail prioritaires au cours de l'année scolaire ou civile à venir pour résoudre les problèmes rencontrés.
Bien qu'il existe plusieurs manières d'aborder le plan de prévention, la priorité est toujours donnée à la résolution des risques les plus importants :</t>
  </si>
  <si>
    <r>
      <rPr>
        <sz val="12"/>
        <rFont val="Wingdings"/>
        <charset val="2"/>
      </rPr>
      <t>ð</t>
    </r>
    <r>
      <rPr>
        <sz val="12"/>
        <rFont val="Arial"/>
        <family val="2"/>
      </rPr>
      <t xml:space="preserve">  Dans la feuille "Plan de prévention", sélectionnez le coefficient à partir duquel les risques sont retenus (entre 11 et 46). Cliquez sur "Editer le plan de prévention".</t>
    </r>
  </si>
  <si>
    <r>
      <rPr>
        <sz val="12"/>
        <rFont val="Wingdings"/>
        <charset val="2"/>
      </rPr>
      <t>ð</t>
    </r>
    <r>
      <rPr>
        <sz val="12"/>
        <rFont val="Arial"/>
        <family val="2"/>
      </rPr>
      <t xml:space="preserve">  Dans la feuille "Plan de prévention", sélectionnez le coefficient minimum afin de faire apparaitre tous les risques identifiés :</t>
    </r>
  </si>
  <si>
    <t>Dans les cellules de titre des colonnes, cliquez sur la petite flèche. Une liste déroulante apparait. Sélectionnez les critères de tris.</t>
  </si>
  <si>
    <t>Par exemple, les statistiques montrent que les chutes de plain pied sont les accidents de travail les plus fréquents. En cliquant sur le titre "Danger identifié", vous pouvez sélectionner "Passage étroit ou encombré". Vous aurez alors à l'écran une photo de l'établissement par rapport à ce danger. Vous pourrez donc décider de fournir des efforts supplémentaires au cours de l'année à venir pour aménager les espaces de circulation, mettre en place de l'affichage de consignes, réorganiser l'implantation du mobilier...</t>
  </si>
  <si>
    <t>Mise à jour du Document Unique</t>
  </si>
  <si>
    <t>Les solutions sont mises en œuvre à l'initiative de l'équipe de direction, mais réalisées par chaque personne concernée dans "son" unité de travail. Par conséquent, lorsqu'il sagit de méthodes de travail et d'organisation des espaces de travail ne nécessitant pas d'investissement financier particulier, cela peut être réalisé rapidement sans attendre la résolutions des cas jugés plus graves :</t>
  </si>
  <si>
    <r>
      <rPr>
        <sz val="12"/>
        <rFont val="Wingdings"/>
        <charset val="2"/>
      </rPr>
      <t>ð</t>
    </r>
    <r>
      <rPr>
        <sz val="12"/>
        <rFont val="Arial"/>
        <family val="2"/>
      </rPr>
      <t xml:space="preserve">  Imprimer et distribuer des extraits du plan de prévention à chaque personne impliquée par la mise en œuvre des solutions.</t>
    </r>
  </si>
  <si>
    <r>
      <rPr>
        <sz val="12"/>
        <rFont val="Wingdings"/>
        <charset val="2"/>
      </rPr>
      <t>ð</t>
    </r>
    <r>
      <rPr>
        <sz val="12"/>
        <rFont val="Arial"/>
        <family val="2"/>
      </rPr>
      <t xml:space="preserve">  Fixer des échéances.</t>
    </r>
  </si>
  <si>
    <r>
      <rPr>
        <sz val="12"/>
        <rFont val="Wingdings"/>
        <charset val="2"/>
      </rPr>
      <t>ð</t>
    </r>
    <r>
      <rPr>
        <sz val="12"/>
        <rFont val="Arial"/>
        <family val="2"/>
      </rPr>
      <t xml:space="preserve">  Demander aux personnels de compléter les colonnes "Fait le" et "Description des actions mises en œuvre" une fois les solutions mises en place.</t>
    </r>
  </si>
  <si>
    <r>
      <rPr>
        <sz val="12"/>
        <rFont val="Wingdings"/>
        <charset val="2"/>
      </rPr>
      <t>ð</t>
    </r>
    <r>
      <rPr>
        <sz val="12"/>
        <rFont val="Arial"/>
        <family val="2"/>
      </rPr>
      <t xml:space="preserve">  Les échéances passées, récupérer les différentes fiches afin de mettre à jour le Document Unique.</t>
    </r>
  </si>
  <si>
    <t>En fonction des actions menées, le risque a été soit supprimé, soit réduit par la mise en œuvre d'un ou plusieurs moyens de prévention.</t>
  </si>
  <si>
    <t>Ces moyens de prévention peuvent être des consignes (affichage, formation, information…), des EPI (Casque, gants, lunettes…) ou des protections collectives (revêtement de sol antidérapant, barrières…).</t>
  </si>
  <si>
    <t>Les 3 colonnes "Suivi par", "Fait le" et "Description des actions mises en œuvre" apparaissant dans le plan annuel d'actions de prévention ont été complétées manuellement par les personnels ayant participé à la résolution des problèmes. La saisie informatique de ces données de mises à jour sont à saisir dans les feuilles des unités de travail et non dans le plan de prévention. Cela permettra de conserver l'historique des actions menées après édition des nouveaux plans de prévention.</t>
  </si>
  <si>
    <t>Le risque étant réduit et non supprimé, une nouvelle évaluation est donc nécessaire pour calculer le nouveau coefficient de ce risque en prenant en compte le nouveau moyen de prévention.</t>
  </si>
  <si>
    <t>Mode de pose installation électrique non conforme</t>
  </si>
  <si>
    <t>Appareil cassé, défectueux</t>
  </si>
  <si>
    <t>Absence de ventilation dans le local</t>
  </si>
  <si>
    <t>Produits non dangereux ou non volatiles stockés dans l'armoire ventilée</t>
  </si>
  <si>
    <t xml:space="preserve">Dans chaque unité de travail ou dans le plan de prévention, vous pouvez conserver à l'écran uniquement les informations que vous souhaitez consulter en cliquant sur la flèche située en tête de chaque colonne.
Par exemple :
</t>
  </si>
  <si>
    <r>
      <rPr>
        <sz val="12"/>
        <rFont val="Wingdings"/>
        <charset val="2"/>
      </rPr>
      <t>ð</t>
    </r>
    <r>
      <rPr>
        <sz val="12"/>
        <rFont val="Arial"/>
        <family val="2"/>
      </rPr>
      <t xml:space="preserve">  Vous souhaitez dresser le bilan du stockage des produits chimiques dans les laboratoires de Sciences Physique Chimie et SVT :</t>
    </r>
  </si>
  <si>
    <t xml:space="preserve">     dans l'unité de travail des personnels intervenant en laboratoire, sélectionnez uniquement la famille de risques "Produits, Emissions et Déchets"</t>
  </si>
  <si>
    <r>
      <rPr>
        <sz val="12"/>
        <rFont val="Wingdings"/>
        <charset val="2"/>
      </rPr>
      <t>ð</t>
    </r>
    <r>
      <rPr>
        <sz val="12"/>
        <rFont val="Arial"/>
        <family val="2"/>
      </rPr>
      <t xml:space="preserve">  Avant le passage de la Commission de Sécurité, vous souhaitez faire le point sur les risques incendie dans l'établissement :</t>
    </r>
  </si>
  <si>
    <t xml:space="preserve">     dans la feuille "Plan Annuel d'Actions de Prévention", sélectionnez uniquement le risque incendie.</t>
  </si>
  <si>
    <t>Chaque année, suite à la mise à jour du Document Unique (voir chapitre suivant), une nouvelle édition du plan de prévention doit être réalisée. Les actions effectuées et archivées n'apparaissent plus dans le plan de prévention. Cependant, si des dangers résolus appaissent tout de même dans le plan de prévention, c'est que des filtres sont utilisés et empêchent une mise à jour correcte. Reportez-vous dans l'unité de travail correespondante et sélectionnez tous les items du menu déroulant en tête des colonnes et renouvelez l'édition du plan de prévention.</t>
  </si>
  <si>
    <t>C’est un document dans lequel sont répertoriés tous les risques identifiés dans l’établissement. 
Il est issu d’une analyse des risques effectuée par TOUS LES MEMBRES DE LA COMMUNAUTE.</t>
  </si>
  <si>
    <t xml:space="preserve">Des statistiques sont extraites automatiquement en fonction des éléments saisis dans le Document Unique. Les dangers apparaissant dans chaque liste sont regroupés par famille. </t>
  </si>
  <si>
    <t>Le nombre de risques et le nombre de dangers par familles peuvent donner des indications et des pistes de travail. Des nombres ou des taux importants peuvent être révélateurs d'une organisation à revoir ou de l'état de dégradation de l'établissement, ce qui nécessitera des efforts particuliers pour les résoudre en éditant un plan de prévention.</t>
  </si>
  <si>
    <t>Ecrans : Reflets et lumière émise</t>
  </si>
  <si>
    <t>Stockage non conforme de produits dangereux</t>
  </si>
  <si>
    <t>Préconisations</t>
  </si>
  <si>
    <t>Présence d'une armoire avec portes vitrées non sécurisées dans l'espace de circulation.</t>
  </si>
  <si>
    <t>Supprimer le verre en le remplaçant par des panneaux ne craignant pas le bris (bois, plaque de plâtre, plexiglas…) 
Mettre un film de sécurité adhésif</t>
  </si>
  <si>
    <t>Support de téléviseur à hauteur de tête</t>
  </si>
  <si>
    <t>Supprimer le support si plus utilisé.
Placer le support hors de portée</t>
  </si>
  <si>
    <t>Angle d'étagère à hauteur de tête</t>
  </si>
  <si>
    <t>Supprimer l’élément saillant,
Arrondir les angles si l'étagère ne peut pas être déplacée.</t>
  </si>
  <si>
    <t>Eléments saillants fixés aux parois dans des espaces de circulation exigus</t>
  </si>
  <si>
    <t>S'il ne peut être déplacé, l'élément doit être signalé (marquage de couleur vive…)</t>
  </si>
  <si>
    <t>Présence de poteaux dans les espaces de circulation</t>
  </si>
  <si>
    <t>Signaler par un marquage de couleur vive,
Si nécessaire, recouvrir d'un matériau souple</t>
  </si>
  <si>
    <t>Mettre en œuvre une alimentation par le faux-plafond, ou mettre une goulotte de sol.</t>
  </si>
  <si>
    <t>Câbles de l'ordinateur au sol derrière le bureau</t>
  </si>
  <si>
    <t>Réorganiser l'implantation du mobilier, changer les câbles, déplacer les prises, poser des goulottes…</t>
  </si>
  <si>
    <t>Câbles d'alimentation du vidéoprojecteur au sol, dans le passage</t>
  </si>
  <si>
    <t>Fixer le vidéoprojecteur au plafond.</t>
  </si>
  <si>
    <t>Câbles des ordinateurs au sol derrière les tables</t>
  </si>
  <si>
    <t>Fixer les câbles convenablement à la table.</t>
  </si>
  <si>
    <t>Câbles de l'ordinateur au sol devant le tableau</t>
  </si>
  <si>
    <t>Mettre en œuvre une alimentation par le faux-plafond, ou déplacer les prises ou mettre une goulotte de sol.</t>
  </si>
  <si>
    <t>Câbles de l'ordinateur pendant derrière le bureau</t>
  </si>
  <si>
    <t>Fixer les câbles convenablement au bureau.</t>
  </si>
  <si>
    <t>Manque d'espace entre les tables</t>
  </si>
  <si>
    <t>Réorganiser l'implantation du mobilier en laissant 80cm d'espaces de circulation minimum, diffuser l'information à tous les personnels par note de service.</t>
  </si>
  <si>
    <t>Matériel, cartons, cartables… dans les espaces de circulation de la salle ou du local de stockage.</t>
  </si>
  <si>
    <t>Supprimer tous les stockages pouvant être supprimés.
Réorganiser les stockages afin de libérer les espaces de circulation
Aménager les espaces de stockage</t>
  </si>
  <si>
    <t>Espaces de circulations insuffisants, en particulier pour une évacuation d'urgence. Il doit y avoir un espace de 60cm minimum, y compris lorsque les élèves sont assis.</t>
  </si>
  <si>
    <t>Pas d'éclairage sur le chemin du parking en période hivernale</t>
  </si>
  <si>
    <t>Installer des lampes
Changer les lampes</t>
  </si>
  <si>
    <t>Absence d'interrupteur ou de bouton poussoir à proximité de la porte, dans le couloir. Déplacement dans l'obscurité.</t>
  </si>
  <si>
    <t>Remplacer les commandes d'éclairage par des détecteurs de présence, ou mettre en œuvre des blocs d'éclairage de sécurité.</t>
  </si>
  <si>
    <t>Poteau suceptible d'être heurté au cours des activités</t>
  </si>
  <si>
    <t>Protéger le poteau par un matériau souple</t>
  </si>
  <si>
    <t>Dalles de sol dégradées, décollées dans les bâtiments</t>
  </si>
  <si>
    <t>Après avoir contrôlé l'absence d'amiante, effectuer un réagréage ou le changement des dalles.
Attention, en cas de présence d'amiante, intervention interdite sans formation, sans mode opératoire et équipements appropriés.</t>
  </si>
  <si>
    <t>Présence de trous, passage de racines et autres dénivelés dans la cour et les circulations extérieures</t>
  </si>
  <si>
    <t>Boucher les trous, supprimer les aspérités</t>
  </si>
  <si>
    <t>Revêtement de sol glissant en cas de nettoyage</t>
  </si>
  <si>
    <t>Laver en dehors du temps de présence des usagers.
A minima, placer un panneau "Attention Sol Glissant" à chaque extrémité de la zone.</t>
  </si>
  <si>
    <t>Carrelage glissant à l'entrée du bâtiment lorsqu'il est mouillé (neige ou pluie).</t>
  </si>
  <si>
    <t>Poser des revêtements antidérapants.
Sinon, mettre en place un tapis / caillebotis à l'entrée du bâtiment et un affichage "Attention Sol Glissant" sur la porte</t>
  </si>
  <si>
    <t>En hiver, présence de neige, de plaques de verglas</t>
  </si>
  <si>
    <t>Mettre en place un plan de déneigement.
Déneiger mécaniquement les zones de circulation piétonnes et automobiles, 
Saler / sabler (prévoir un stock suffisant afin de parer à l’urgence)
Informer du danger</t>
  </si>
  <si>
    <t>Dénivelé sur le seuil de la porte, dans la salle de classe…</t>
  </si>
  <si>
    <t>Mettre une barre de seuil ou un revêtement incliné supprimant le dénivelé.
Attention, interdiction de percer les matériaux amiantés.</t>
  </si>
  <si>
    <t>Absence du nécessaire pour le lavage des mains dans les sanitaires, ateliers, labos…</t>
  </si>
  <si>
    <t>Installer le nécessaire pour permettre au personnel de se laver de se sécher les mains (savon liquide et serviettes jetables).</t>
  </si>
  <si>
    <t>Absence de ventilation dans les sanitaires</t>
  </si>
  <si>
    <t>Mettre une VMC en place. A défaut mettre des bouches d'aération haute et basse.</t>
  </si>
  <si>
    <t>Absence de vestiaires et de sanitaires</t>
  </si>
  <si>
    <t>Mettre à disposition des femmes vestiaires et sanitaires séparés des hommes</t>
  </si>
  <si>
    <t>Absence de douches et de sanitaires</t>
  </si>
  <si>
    <t>Mettre à disposition des personnels des toilettes fonctionnels et des douches</t>
  </si>
  <si>
    <t>Absence de casiers double compartiment.</t>
  </si>
  <si>
    <t>Mettre à disposition des personnels des vestiaires à double compartiment afin de séparer les vêtements de ville des vêtements de travail.</t>
  </si>
  <si>
    <t>Fuite au niveau du syphon de l'évier</t>
  </si>
  <si>
    <t>à réparer</t>
  </si>
  <si>
    <t>Interdire ces pratiques. 
Créer une zone de restauration en dehors des zones de stockage et de préparation des produits.</t>
  </si>
  <si>
    <t>Manque d'entretien des réfrigérateurs, risques de contamination</t>
  </si>
  <si>
    <t>Nettoyer régulièrement.</t>
  </si>
  <si>
    <t>Stockage de produits alimentaires sur des rayonnages en bois, propices au développement des bactéries</t>
  </si>
  <si>
    <t>Fournir des rangements en matériaux non absorbants (plastique, aluminium, inox…)</t>
  </si>
  <si>
    <t>Présence de moisisures sur les murs.</t>
  </si>
  <si>
    <t>Effectuer les travaux nécessaires afin d’étanchéifier les parois.
Nettoyer / changer les revêtements.
Assurer une ventilation correcte des locaux.</t>
  </si>
  <si>
    <t>Présence de rongeurs dans l'établissement
Présence de rongeurs dans la réserve alimentaire</t>
  </si>
  <si>
    <t>Procéder à un état des lieux
Eliminer les rongeurs par différents moyens : appâts, composés ingérables toxiques...
Supprimer les moyens d'accès des souris et rats aux espaces à protéger.</t>
  </si>
  <si>
    <t>Présence de moquette dans la salle.
Les moquettes murales et au sol peuvent engendrer différentes pathologies dues aux acariens entre autres.</t>
  </si>
  <si>
    <t>Supprimer ces revêtements.
Nettoyer, désinfecter les revêtements régulièrement.</t>
  </si>
  <si>
    <t>Les éponges restent humides la majorité du temps et sont propices à la prolifération de bactéries.</t>
  </si>
  <si>
    <t>Supprimer les éponges et les remplacer par des lavettes lavables en machine ou par des lingettes jetables</t>
  </si>
  <si>
    <t>Présence de produits destinés à la consommation alimentaire dans le réfrigérateur réservé au stockage des aliments destinés aux expériences.</t>
  </si>
  <si>
    <t>Reflets de la lumière extérieure sur le tableau blanc lors de l'utilisation du vidéoprojecteur</t>
  </si>
  <si>
    <t>Mettre des stores ou des rideaux aux fenêtres (catégorie de résistance au feu M1 si la salle a une surface &gt; 50m²)</t>
  </si>
  <si>
    <t>Reflets du faisceau du vidéoprojecteur sur le tableau blanc</t>
  </si>
  <si>
    <t>Mettre un écran de projection.
Mettre un vidéoprojecteur à focale courte.</t>
  </si>
  <si>
    <t>Eclairage inadapté à l'activité bureautique (tubes fluos, lumière trop blanche)</t>
  </si>
  <si>
    <t>Changer de procédé d'éclairage ou de type de lampe.</t>
  </si>
  <si>
    <t>Sources lumineuses insuffisantes ou mal positionnées</t>
  </si>
  <si>
    <t>Revoir l'implantation des luminaires et leur nombre</t>
  </si>
  <si>
    <t>Reflets de la lumière extérieure sur l'écran de l'ordinateur</t>
  </si>
  <si>
    <t>Disposer le mobilier de manière à éviter les reflets</t>
  </si>
  <si>
    <t>Emission de lumière bleue provoquant fatigue visuelle excessive et troubles du sommeil</t>
  </si>
  <si>
    <t>Mettre un filtre anti-lumière bleue sur écran ou utiliser des lunettes filtrantes.</t>
  </si>
  <si>
    <t>Température excessive en période estivale, exposition au sud</t>
  </si>
  <si>
    <t>Température froide en hiver</t>
  </si>
  <si>
    <t>Revoir l'installation de chauffage, régulation…</t>
  </si>
  <si>
    <t>Effectuer les travaux d'isolation des parois.</t>
  </si>
  <si>
    <t>Travail en plonge</t>
  </si>
  <si>
    <t>Mettre en œuvre une rotation des postes de travail entre agents
Former le personnel concerné à la prévention des risques liés à l’activité physique (PRAP)</t>
  </si>
  <si>
    <t>Port des seaux pour le remplissage</t>
  </si>
  <si>
    <t>Mettre en œuvre un tuyau à monter sur le robinet</t>
  </si>
  <si>
    <t>Port des livres, commandes, distribution..</t>
  </si>
  <si>
    <t>Utiliser autant que possible des chariots, diminuer la quantité de livres portés simultanément en déballant les cartons.</t>
  </si>
  <si>
    <t>Ports de Panneaux, sacs de ciments, bois, papier...</t>
  </si>
  <si>
    <t>Utiliser autant que possible les moyens de manutention à disposition (diable, planche articulée, tire palette)</t>
  </si>
  <si>
    <t>Port des seaux pour le vidage</t>
  </si>
  <si>
    <t>Mettre une dérivation sur les tuyaux d'évacuation et placer un réceptacle au niveau du sol afin de vider les seaux en les basculant sans porter.</t>
  </si>
  <si>
    <t>Agrès lourds et difficiles à déplacer</t>
  </si>
  <si>
    <t>Mettre à disposition des chariots de transport pour agrès (DIMA par exemple)</t>
  </si>
  <si>
    <t>Travail à la plonge</t>
  </si>
  <si>
    <t>Réorganiser le poste de travail pour réduire les postures inconfortables
Mettre en œuvre une rotation des postes de travail entre agents
Former le personnel concerné à la prévention des risques liés à l’activité physique (PRAP)</t>
  </si>
  <si>
    <t>Ergonomie du poste informatique insuffisante</t>
  </si>
  <si>
    <r>
      <t xml:space="preserve">Mettre à disposition un siège réglable en hauteur avec accoudoirs réglables ou plats.
Si besoin, fournir un repose-pied.
Régler l'écran en plaçant le haut de l'écran à hauteur des yeux.
Organiser le plan de travail afin de réduire l'amplitude des mouvements en maintenant une posture droite.
</t>
    </r>
    <r>
      <rPr>
        <b/>
        <sz val="8"/>
        <color indexed="10"/>
        <rFont val="Arial"/>
        <family val="2"/>
      </rPr>
      <t>(Fichier PIAL)</t>
    </r>
  </si>
  <si>
    <t>Marches de l'escalier dégradées</t>
  </si>
  <si>
    <t>Rénover les marches</t>
  </si>
  <si>
    <t>Absence de main courante dans l'escalier</t>
  </si>
  <si>
    <t>Mettre en œuvre une main courante</t>
  </si>
  <si>
    <t>Escalier de plus 1,4m de large possèdant une seule main courante. Une main courante de chaque côté est obligatoire</t>
  </si>
  <si>
    <t>Mettre en œuvre une seconde main courante</t>
  </si>
  <si>
    <t>Nombre de mains courantes insuffisant dans l'escalier de grande largeur dans la cour.
Toute personne empruntant l'escalier doit pouvoir se tenir à une rampe.</t>
  </si>
  <si>
    <t>Si l’escalier a une largeur de 2,4m ou plus, rajouter des rampes supplémentaires en divisant l’escalier en groupes de 1,2 à 1,8m.</t>
  </si>
  <si>
    <t>Présence d'une estrade en béton empiétant sur les espaces de circulation</t>
  </si>
  <si>
    <t>Peindre les rebords d'une couleur vive pour attirer l'attention</t>
  </si>
  <si>
    <t>Présence d'une estrade en béton n'allant pas jusqu'au bout du tableau</t>
  </si>
  <si>
    <t>A défaut de supprimer l'estrade, rallonger l'estrade à l'aide d'une estrade de même hauteur, convenablement fixée.</t>
  </si>
  <si>
    <t>Présence d'une estrade en bois</t>
  </si>
  <si>
    <t>Supprimer l'estrade et abaisser la hauteur du tableau.</t>
  </si>
  <si>
    <t>Mettre en place des garde-corps conforme aux normes lors de travaux en hauteur.
Prévoir des équipements de protection individuels tel que harnais et lignes de vies ou points d'ancrage et former le personnel à son utilisation.
Définir des zones de passage et d’accès autorisés.</t>
  </si>
  <si>
    <t>Réparation de volets roulants, changement de lampes extérieures depuis des fenêtres</t>
  </si>
  <si>
    <t>Interdire ces comportements. Effectuer les travaux depuis l'extérieur à l'aide d'une nacelle.
Demander l'intervention des EMOT</t>
  </si>
  <si>
    <t>Travaux de maintenance, perçage, remplacement d'une lampe…</t>
  </si>
  <si>
    <t>Utilisation d'un escabeau autorisée pour ces interventions de courte durée. Vérifier l'état de l'équipement avant utilisation.</t>
  </si>
  <si>
    <t>Utilisation d'équipements défectueux, absence de vérification des échelles, ecabeaux, PIRL…</t>
  </si>
  <si>
    <t>Mettre en place une vérification périodique des équipements de travail en hauteur et consigner les résultats dans le registre de contrôle périodique.
Voir PIAL</t>
  </si>
  <si>
    <t>Utilisation d'une chaise pour accéder aux étagères hautes</t>
  </si>
  <si>
    <t>Trier le matériel dans tout le local et évacuer par les filières spécialisées tout ce qui n'est plus utilisé.
En utilisant un moyen d'accès adapté, supprimer les stockages en hauteur se situant au dessus de 1,6m en rangeant à un niveau accessible.
Augmenter les rangements si nécessaire
En dernier recours, mettre un marche pied à disposition</t>
  </si>
  <si>
    <t>Entrée dans l'établissement de véhicules étrangers à l'établissement sans autorisation</t>
  </si>
  <si>
    <t>Réglementer l’accès à l’établissement à toute personne étrangère au service.
Diriger et accompagner systématiquement les personnes étrangères à l'établissement.</t>
  </si>
  <si>
    <t>Entrée des livraisons dans l'établissement</t>
  </si>
  <si>
    <t>Rédiger le protocole de chargement déchargement lors des livraisons régulières.</t>
  </si>
  <si>
    <t>Zones de circulation communes aux piétons et aux véhicules de livraison ou des personnels</t>
  </si>
  <si>
    <t xml:space="preserve">Etablir des règles de circulation pour les véhicules. Définir les limites des zones de circulation avec marquage au sol.
Signaler, entretenez, éclairer les voies de circulation.
Définir des horaires de livraison et dehors des temps de présence des élèves. </t>
  </si>
  <si>
    <t>Bouteille d'oxygène entreposée sur une table ou non fixée.</t>
  </si>
  <si>
    <t>Fixer la bouteille sur un chariot mobile placé en dehors des zones de circulation. Retirer le manomètre.</t>
  </si>
  <si>
    <t>Passage d'usagers à proximité de la zone de travaux en hauteur lors des opérations d'entretien et de maintenance.</t>
  </si>
  <si>
    <t>Installer des protections pour prévenir les chutes d’outils, d’objets et de matériaux.
Faire porter des EPI.
Baliser la zone de travail.</t>
  </si>
  <si>
    <t>Stockage de plaques et panneaux contre le mur, verticalement.</t>
  </si>
  <si>
    <t>Evacuer tout ce qui peut l’être.
Acquérir des racks de stockage de panneaux. 
Sinon, stocker plaques et panneaux en dehors des zones de circulation dans un local réservé, si possible à plat.
Ce qui ne peut pas être stocké à plat doit être maintenu en position entre deux supports fixes (mur-armoire par exemple)</t>
  </si>
  <si>
    <t>Tableau ou paperboard stocké contre le mur, verticalement, dans l'espace de circulation</t>
  </si>
  <si>
    <t>Stocker le tableau en dehors des zones de circulation, dans un local réservé, si possible à plat. Sinon, 
il doit être maintenu en position à l’aide d’une chaîne par exemple ou entre deux supports fixes (mur-armoire par exemple).</t>
  </si>
  <si>
    <t>Etagère instable</t>
  </si>
  <si>
    <t>Supprimer l'étagère.
Fixer les étagères au mur afin d'éviter le basculement.</t>
  </si>
  <si>
    <t>Paillasses instables</t>
  </si>
  <si>
    <t>Remplacer les paillasses.
En attendant leur remplacement, les consolider avec des équerres.</t>
  </si>
  <si>
    <t>Rétroprojecteur ou téléviseur sur chariot instable</t>
  </si>
  <si>
    <t>Si plus utilisé, évacuer le rétroprojecteur ou téléviseur.
Remplacer le support et fixerl'appareil.</t>
  </si>
  <si>
    <t>Poids excessif sur les étagères</t>
  </si>
  <si>
    <t>Aménager les espaces et stocker les objets lourds à hauteur de plan de travail</t>
  </si>
  <si>
    <t>Changer les étagères et en mettre de plus solides.
Afin de soutenir les étagères, les renforcer en plaçant des intercalaires verticalement.</t>
  </si>
  <si>
    <t>Rangement instable dans l'armoire, sur les étagères</t>
  </si>
  <si>
    <t>Trier et évacuer ce qui peut l'être en utilisant les filières de recyclage.
Organiser le rangement.</t>
  </si>
  <si>
    <t>Objets et matériel stockés en hauteur.</t>
  </si>
  <si>
    <t>Au-delà de 1,6m, ne stocker que les objets peu utilisés, peu lourds et non propagateurs de la flamme et prévoir un moyen d’accès.</t>
  </si>
  <si>
    <t>Etagères insuffisamment solides, déformées par le poids des objets</t>
  </si>
  <si>
    <t>Gaine du câble d'alimentation de l'appareil détériorée</t>
  </si>
  <si>
    <t>Interdire l'utilisation de l'appareil. Faire remplacer le câble par une personne qualifiée.</t>
  </si>
  <si>
    <t>Carter de l'appareil cassé, fissuré</t>
  </si>
  <si>
    <t>Eliminer l'appareil.</t>
  </si>
  <si>
    <t>Interrupteur détérioré
Prise de courant détériorée</t>
  </si>
  <si>
    <t>Faire changer l'appareillage par une personne habilitée et autorisée.</t>
  </si>
  <si>
    <t>Coffret électrique non équipé d'un cylindre</t>
  </si>
  <si>
    <t>Mettre en place une serrure et maintenir en permanence le coffret fermé à clé</t>
  </si>
  <si>
    <t>Armoire électrique non fermée à clé et accessible à toute personne non formée et non autorisée</t>
  </si>
  <si>
    <t>Maintenir en permanence l'armoire fermée à clé</t>
  </si>
  <si>
    <t>Utilisation d'un dérouleur. Lorsque le câble reste enroulé sur le dérouleur, il ne peut plus refroidir ce qui peut conduire à la destruction des isolants, des gaines de protection, et donc à un incendie.</t>
  </si>
  <si>
    <t>Aménager les postes de travail à proximité des prises de courant. Au besoin, rajouter des prises pour ne pas utiliser les dérouleurs.
Le câble des dérouleurs doit être déroulé entièrement.</t>
  </si>
  <si>
    <t>Câbles fixés avec du fil de fer
Câbles posés au sol</t>
  </si>
  <si>
    <t>Mettre en œuvre des modes pose des câbles et conducteurs conformes aux normes en vigueur.</t>
  </si>
  <si>
    <t>Manque des bouchons sur la boîte de dérivation</t>
  </si>
  <si>
    <t>Ajouter les bouchons ou changer la boîte de dérivation</t>
  </si>
  <si>
    <t>Passage du câble à travers un trou sans protection presse-étoupe ni embout passe-câble</t>
  </si>
  <si>
    <t>Passer le câble à travers un presse-étoupe ou un embout passe-câble</t>
  </si>
  <si>
    <t>Risques de dégradations par piétinement des câbles sous les tables informatiques.</t>
  </si>
  <si>
    <t>Regrouper et fixer les câbles au mobilier ou au mur pour éviter la présence des câbles au sol.</t>
  </si>
  <si>
    <t xml:space="preserve">Mauvaise mise en œuvre des câbles à travers les bouchons des boites de dérivations pour l'alimentation des cuisinières. </t>
  </si>
  <si>
    <t xml:space="preserve">Le mode de pose doit être de qualité afin de respecter l'indice de protection IP 25 minimum pour une hauteur de pose inférieure à 1,1m. </t>
  </si>
  <si>
    <t>Opérations d'entretien et de maintenance des installations par le personnel ATTEE</t>
  </si>
  <si>
    <t>Interdire toute intervention sur les installations électrique sans habilitation.
Former le personnel d’entretien et de maintenance aux risques électriques en rapport avec leur niveau d’intervention dans l’établissement</t>
  </si>
  <si>
    <t>Tractions sur les câbles suspendus au canalis</t>
  </si>
  <si>
    <t>Faire descendre les câbles dans des conduits et fixer la prise de courant sur une goulotte ou plan de travail.</t>
  </si>
  <si>
    <t>Un défaut du générateur ou le branchement sur une source &gt;50V peut provoquer l’apparition d’un potentiel dangereux aux extrémités des cordons.</t>
  </si>
  <si>
    <t>Remplacer les bornes des appareils par des bornes de sécurité,
Remplacer les cordons par des cordons de sécurité (double puits)</t>
  </si>
  <si>
    <t>Utilisation d'une poinçonneuse
Utilisation d'une cisaille
Utilisation d'une plieuse</t>
  </si>
  <si>
    <t>Interdire l'utilisation des appareils en mettant chaine et cadenas</t>
  </si>
  <si>
    <t>Utilisation de mini perceuses interdite en raison d’une possible remise en marche intempestive de l’outil (blocage en position « marche » et branchement de l’alimentation).</t>
  </si>
  <si>
    <t>Equipements à évacuer.</t>
  </si>
  <si>
    <t>Etaux non fixés sur les tables de perceuses à colonne</t>
  </si>
  <si>
    <t>Fixer les étaux, utiliser les EPI, Mettre en place des fiches de poste.</t>
  </si>
  <si>
    <t>Non respect des consignes</t>
  </si>
  <si>
    <t>Mettre en place des fiches de poste.
Utiliser les équipements selon les recommandations du constructeur
Porter les EPI (lunettes, gants…)</t>
  </si>
  <si>
    <t>Absence d'EPI adaptés</t>
  </si>
  <si>
    <t>Faire le bilan des EPI nécessaires à la réalisation des différentes tâches et fournir les EPI.</t>
  </si>
  <si>
    <t>Perceuse à colonne non conforme (absence d'arrêt d'urgence, d'écran associé à un capteur)</t>
  </si>
  <si>
    <t>Evacuer et remplacer la perceuse à colonne norme NF.
Mettre en conformité et faire contrôler par un organisme de contrôle.</t>
  </si>
  <si>
    <t>Absence de marquage CE ou NF, ou équipement modifié.</t>
  </si>
  <si>
    <t>Faire contrôler par un organisme de contrôle et mettre en conformité les équipements.</t>
  </si>
  <si>
    <t>Présence de cutters, couteaux non rangés, accessibles</t>
  </si>
  <si>
    <t>Ranger les outils tranchants dans une armoire fermée à clé.</t>
  </si>
  <si>
    <t>Utilisation de cutter</t>
  </si>
  <si>
    <t>Remplacer les cutters par des cutters à lame autorétractable. Autant que possible, utiliser des gants.</t>
  </si>
  <si>
    <t>Présence permanente de forets sur la perceuse</t>
  </si>
  <si>
    <t>Ôter les forets après chaque utilisation et les ranger avec l'outillage dans une armoire fermée à clé. Rappeler cette obligation sur la fiche de poste.</t>
  </si>
  <si>
    <t>Utilisation d'un massicot avec lame non protégée par un écran, lame insuffisamment serrée (chute intempestive et rapide de la lame)</t>
  </si>
  <si>
    <t>Supprimer le massicot et le remplacer par un massicot conforme. Ou bien resserer l'axe de la lame et mettre en place un écran contre lequel la lame doit glisser.</t>
  </si>
  <si>
    <t>Absence de contrôle périodique des buts de handball et basketball</t>
  </si>
  <si>
    <t>Le propriétaire des équipements installés doit établir un plan de vérification et d'entretien qui précise notamment la périodicité des vérifications. Il doit tenir ce plan, ainsi qu'un registre comportant la date et les résultats des essais et contrôles effectués, à la disposition des usagers. S'assurer que les contrôles sont  faits.</t>
  </si>
  <si>
    <t>Utilisation de disques à tronçonner ou à meuler dont la date de péremption est dépassée</t>
  </si>
  <si>
    <t>Supprimer tous les disques sur lesquels figurent une année antérieure à l'année actuelle</t>
  </si>
  <si>
    <t>Outillage électroportatif et outillage non rangés, sur les établis</t>
  </si>
  <si>
    <t>Ranger les outils dans des armoires fermées à clé</t>
  </si>
  <si>
    <t>Utilisation d'un échafaudage sans vérification périodique</t>
  </si>
  <si>
    <t>Vérifier l'état de l'échafaudage à chaque utilisation. Une fois par an minimum, faire un contrôle complet de l'équipement à l'aide des fiches mises à disposition. Consigner les résultats dans le registre de contrôle périodique.
Voir PIAL</t>
  </si>
  <si>
    <t>Perceuse à colonne ou machine-outil non conforme.</t>
  </si>
  <si>
    <t>Evacuer la perceuse à colonne. Attention, le propriétaire de la machine reste responsable en cas d'accident après évacuation de la machine. Elle doit donc être rendue inutilisable en ôtant un organe essentiel à son fonctionnement  (moteur ou broche par exemple)</t>
  </si>
  <si>
    <t>Carter de l'appareil cassé, fissuré, Protecteur défectueux</t>
  </si>
  <si>
    <t>Faire réparer par une société spécialisée ou éliminer l'appareil.</t>
  </si>
  <si>
    <t>Perceuse à colonne ou autre machine ou outillage électroportatif dans la salle de classe.</t>
  </si>
  <si>
    <t>Il est rappelé que les élèves de moins de 15 ans ont interdiction d'utiliser des machines mues par la force motrice, sauf machines entièrement protégées.
Interdire l'utilisation des appareils en mettant un cadenas sur l'interrupteur principal.
Ranger l'outillage électroportatif dans une armoire fermée à clé.</t>
  </si>
  <si>
    <t>Consignes en cas d'incendie à mettre à jour</t>
  </si>
  <si>
    <t>Conformément à la circulaire N°84-319 du 3 septembre 1984 et au code du travail article R.4227-37, dans tous les locaux pouvant  accueillir plus de 5 personnes, afficher les consignes en cas d'incendie comprenant, entre autres, une description du cheminement et de l'emplacement du point de rassemblement.</t>
  </si>
  <si>
    <t>Absence de consignes en cas de risque majeur</t>
  </si>
  <si>
    <t>A afficher en fonction du PPMS</t>
  </si>
  <si>
    <t>Absence de consignes en cas d'accident ou à mettre à jour</t>
  </si>
  <si>
    <t>Dans tous les locaux pouvant recevoir plus de 5 personnes, à mettre en place</t>
  </si>
  <si>
    <t>Absence de liste des secouristes, nécessaire en cas d'absence de l'infirmière</t>
  </si>
  <si>
    <t>A mettre en place dans tous les locaux, en particulier les locaux à risques : ateliers, labos SVT, Chimie…</t>
  </si>
  <si>
    <t>Absence de consignes pour la prise en charge des personnes à mobilité réduite lors d'une évacuation d'urgence (qui accompagne lors de la mise en sureté ?)</t>
  </si>
  <si>
    <t>Définir toutes les procédures d'évacuation d'urgence et de prise en charge des PMR. En informer l'ensemble des élèves et des personnels.</t>
  </si>
  <si>
    <t>Fixer la bouteille sur un chariot mobile placé en dehors des zones de circulation. Retirer le manodétendeur après chaque utilisation pour éviter la rupture en cas de choc et un maintien en pression des accessoires</t>
  </si>
  <si>
    <t>Les éléments de décoration suspendus aux plafonds des locaux dont la superficie au sol est supérieure à 50 m² doivent être en matériaux de catégorie de résistance au feu M1.</t>
  </si>
  <si>
    <t>Ôter les suspensions ne respectant pas ce critère.</t>
  </si>
  <si>
    <t xml:space="preserve">Réduire à moins de 20%  le taux de recouvrement des parois  </t>
  </si>
  <si>
    <t>Issues de secours encombrées par une table, des objets…</t>
  </si>
  <si>
    <t>Maintenir les espaces de circulation dégagés, rappeler cette obligation par la pose d'affiches "Issue de secours : Ne pas encombrer"</t>
  </si>
  <si>
    <t>Issues de secours non déverrouillées</t>
  </si>
  <si>
    <t xml:space="preserve">Changer les cylindres en les remplaçant par des boutons moletés à l'intérieur de la salle, ou ôter la poignée extérieure et maintenir la porte déverrouillée. </t>
  </si>
  <si>
    <t>Salle voisine utilisée pour les issues de secours.</t>
  </si>
  <si>
    <t>Changer les cylindres des portes de chaque salle en les remplaçant par des boutons moletés à l'intérieur des salles.
Maintenir déverrouillée la porte de communication entre les salles</t>
  </si>
  <si>
    <t>Une seule issue de secours pour une salle pouvant contenir plus de 19 personnes.</t>
  </si>
  <si>
    <t>Créer une seconde ouverture. Sinon, retirer le mobilier pour limiter l'occupation à 19 personnes maximum</t>
  </si>
  <si>
    <t>Absence d'extincteur CO2 dans le labo ou à proximité directe</t>
  </si>
  <si>
    <t>Installer un extincteur à CO2</t>
  </si>
  <si>
    <t>Absence de couverture anti-feu dans le labo</t>
  </si>
  <si>
    <t>à mettre en place</t>
  </si>
  <si>
    <t>Alarme incendie non audible</t>
  </si>
  <si>
    <t>Vérifier que l'alarme est audible en tout point de l'établissement. Au besoin, faire le test lorsque tout le personnel est présent, à la prérentrée par exemple.</t>
  </si>
  <si>
    <t>Bloc Autonome d'Eclairage de Sécurité défaillant</t>
  </si>
  <si>
    <t>Remplacer l'élément défaillant.
Vérifier tous les mois le bon fonctionnement des BAES et  tous les 6 mois, vérifier l’autonomie des batteries (1h minimum). Consigner les résultats dans le registre de sécurité.</t>
  </si>
  <si>
    <t>Extincteur inaccessible, derrière une table…</t>
  </si>
  <si>
    <t>Déplacer l'extincteur en plaçant la poignée à 1,2m du sol maximum, sans entrave</t>
  </si>
  <si>
    <t>Extincteurs fixés trop haut</t>
  </si>
  <si>
    <t>Déplacer l'extincteur en plaçant la poignée à 1,2m du sol maximum. Pour éviter la percussion intempestive par les élèves, placer une housse sur l'extincteur.</t>
  </si>
  <si>
    <t>Points de rassemblement non matérialisés</t>
  </si>
  <si>
    <t>Panneaux à mettre en place. Indiquer l'emplacement sur les plans d'évacuation</t>
  </si>
  <si>
    <t>Porte coupe-feu calée en permanence : déformation de la porte qui risque de ne plus fermer</t>
  </si>
  <si>
    <t>Supprimer les cales, sensibiliser les personnels et poser des affiches sur les portes rappelant l'interdiction.</t>
  </si>
  <si>
    <t>Extincteur posé au sol</t>
  </si>
  <si>
    <t>Fixer l'extincteur en plaçant la poignée à 1,2m du sol maximum, sans entrave. Mettre une étiquette d'identification portant le même numéro que l'extincteur</t>
  </si>
  <si>
    <t xml:space="preserve">Emplacement de l'extincteur non identifié. </t>
  </si>
  <si>
    <t>Afin de garantir que le bon type d'extincteur est au bon endroit, une étiquette d'identification portant le même numéro que l'extincteur doit être fixée de façon durable.</t>
  </si>
  <si>
    <t xml:space="preserve">Porte d'accès du local de stockage de produits chimiques non identifiée. Absence d'affichette </t>
  </si>
  <si>
    <t>Placer des affichettes sur chaque porte des locaux spécifiques afin d'identifier la nature du local (intervention des secours)</t>
  </si>
  <si>
    <t>Absence de plan d'intervention aux entrées du bâtiment.</t>
  </si>
  <si>
    <t>Un plan d'intervention, de préférence détachable, doit être apposé aux entrées de chaque bâtiment, et indiquer l'emplacement des moyens d'alarme et d'extinction, les locaux à risque, les sens d'évacuation, les coupures des énergies et fluides.</t>
  </si>
  <si>
    <t>Stockage de carburant &gt; 20l</t>
  </si>
  <si>
    <t>Stocker les bidons dans un local avec des planchers hauts et parois CF de degré une heure avec des blocs-portes CF de degré une demi-heure équipés d'un ferme-porte. 
Une ventilation appropriée doit assurer le rejet des gaz à l’extérieur.
Les bidons doivent être disposés dans des bacs de rétention pouvant recevoir la totalité du volume stocké.</t>
  </si>
  <si>
    <t>Stockage de cartons en hauteur</t>
  </si>
  <si>
    <t>Supprimer les stockages inutiles en utilisant les filières d’élimination et de retraitement des déchets. 
Stocker les cartons en bas. Les cartons vides doivent être repliés et rangés au niveau du sol.</t>
  </si>
  <si>
    <t>Stockage de polystyrène</t>
  </si>
  <si>
    <t xml:space="preserve">Supprimer les stockages inutiles en utilisant les filières d’élimination et de retraitement des déchets.
Stocker le polystyrène à conserver dans une armoire fermée. </t>
  </si>
  <si>
    <t>Stockage de matériel propagateur de la flamme sous les escaliers</t>
  </si>
  <si>
    <t>Supprimer ces stockages.</t>
  </si>
  <si>
    <t>Stockage de matériel propagateur de la flamme sur les armoires</t>
  </si>
  <si>
    <t>Présence d'un radiateur d'appoint.</t>
  </si>
  <si>
    <t>Présence d'une triplette</t>
  </si>
  <si>
    <t>Supprimer les triplettes.
Ajouter autant de prises de courant que d'appareils à brancher.
Il est possible d’utiliser un bloc prises rallonge en respectant la puissance maximale de la multiprise.</t>
  </si>
  <si>
    <t>Travaux de soudure par des entreprises extérieures, par l'ATTEE maintenance de l'établissement.</t>
  </si>
  <si>
    <t>Rédiger un permis feu à chaque intervention par point chaud.
Former les personnels</t>
  </si>
  <si>
    <t>Bouteille d'oxygène et d'acétylène</t>
  </si>
  <si>
    <t>Contrôler systématiquement l'état des tuyaux avant chaque utilisation (usure et craquelures). Changer les tuyaux tous les 5ans (date de fabrication inscrite sur le tuyau)</t>
  </si>
  <si>
    <t>Présence d'un brûleur camping-gaz dans le labo ou l'atelier</t>
  </si>
  <si>
    <t>Interdiction de stocker et d’utiliser ce type de brûleur. A évacuer.</t>
  </si>
  <si>
    <t>Présence de solvants dans le labo ou l'atelier</t>
  </si>
  <si>
    <t>Supprimer les stockages en utilisant les filières d’élimination et de retraitement des déchets</t>
  </si>
  <si>
    <t>Présence de produits inflammables dans le labo ou l'atelier</t>
  </si>
  <si>
    <t>Supprimer les stockages en utilisant les filières d’élimination et de retraitement des déchets.
Stocker les produits dans une armoire conçue à cet effet, à l'abri des sources de chaleur.</t>
  </si>
  <si>
    <t>Utilisation d'un transpalette</t>
  </si>
  <si>
    <t xml:space="preserve">Les roulettes destinées au déplacement des agrès ne sont pas adaptées. Obligation de porter et de trainer les agrès. </t>
  </si>
  <si>
    <t>Utiliser systématiquement des protections auditives (casque anti-bruit, bouchons d'oreille…)</t>
  </si>
  <si>
    <t>Réverbération du bruit sur le plafond</t>
  </si>
  <si>
    <t>Réduire le bruit en installant un faux plafond ou en effectuant un traitement acoustique</t>
  </si>
  <si>
    <t>Gymnase très bruyant (réverbération du son et aérothermes)</t>
  </si>
  <si>
    <t>Faire les travaux d'insonorisation.
Fournir des bouchons moulés permettant la communication.</t>
  </si>
  <si>
    <t>Bruit excessif en plonge, Bouchons d'oreille non adaptés à la communication</t>
  </si>
  <si>
    <t>Effectuer des mesures de niveau sonore. Si le niveau sonore et la durée d'exposition sont &gt; aux limites autorisés, fournir des bouchons moulés.</t>
  </si>
  <si>
    <t>Salle de musique mal insonorisée (percussions, chant…)</t>
  </si>
  <si>
    <t>Mettre en œuvre des pièges à son muraux.
Utiliser des protections auditives (bouchons d'oreille moulés…)</t>
  </si>
  <si>
    <t>Martèlement en atelier…</t>
  </si>
  <si>
    <t>Mettre en œuvre des pièges à son.
Utiliser systématiquement des protections auditives (casque anti-bruit, bouchons d'oreille…)</t>
  </si>
  <si>
    <t>Filtre de l'armoire non changé</t>
  </si>
  <si>
    <t>Changer le filtre périodiquement selon les recommandations du fabricant en s’assurant que le type de filtre correspond aux produits stockés. Afficher la date du changement de filtre sur l'armoire et la date du changement à venir.</t>
  </si>
  <si>
    <t>Produits dangereux nécessitant leur stockage dans un local bien ventilé (FDS) rangés dans une armoire non ventilée.</t>
  </si>
  <si>
    <t>Mettre à disposition une ou des armoires ventilées en donnant la priorité à une armoire avec évacuation à l'extérieur. Si armoire avec filtre, s'assurer que le type de filtre correspond aux produits stockés</t>
  </si>
  <si>
    <t xml:space="preserve">Absence de bac de rétention à chaque étage des armoires (ventilées ou non) pour le stockage des produits chimiques liquides. </t>
  </si>
  <si>
    <t>Stocker les produits chimiques dans des bacs de rétention afin de limiter la dispersion du produit, et éviter des réactions lors de contacts accidentels avec d’autres produits non compatibles.</t>
  </si>
  <si>
    <t>Pas de ventilation haute et basse dans le labo</t>
  </si>
  <si>
    <t>Renouveler l’air en créant des bouches d’aération haute et basse.</t>
  </si>
  <si>
    <t xml:space="preserve">Présence d'animaux naturalisés dans le labo pouvant contenir de l'arsenic et autres produits dangereux. </t>
  </si>
  <si>
    <t>Si les animaux ne sont pas exposés, les évacuer par les sociétés compétentes.
Ne pas manipuler ou réparer les animaux en mauvais état de conservation.
Conserver les spécimens en vitrine.
Nettoyer sous hotte, avec EPI.</t>
  </si>
  <si>
    <t>Utilisation de désherbant</t>
  </si>
  <si>
    <t>Supprimer tous les produits phytosanitaires.</t>
  </si>
  <si>
    <t>Exposition aux fumées de soudage</t>
  </si>
  <si>
    <t>Exposition aux poussières de bois dans l'atelier menuiserie</t>
  </si>
  <si>
    <t>Fournir un système d'aspiration à la source posé à l'extérieur du bâtiment.</t>
  </si>
  <si>
    <t>Stockage de produits dangereux dans des flacons avec bouchons en verre, en plastique, en liège</t>
  </si>
  <si>
    <t>L'usage de bouchons plastiques ou en liège favorise l'évaporation et donc l'émission de gaz. Remplacer, si les produits ne sont pas à évacuer, les flacons par des contenants avec bouchons à visser.</t>
  </si>
  <si>
    <t>Stockage de produits non utilisés depuis plus de 5ans et de flacons souillés (cristaux…)</t>
  </si>
  <si>
    <t>Trier les produits, indiquer le nom des produits et les quantités et les faire évacuer par une société spécialisée.</t>
  </si>
  <si>
    <t>Déchets chimiques stockés dans des bidons d'eau déminéralisée ou jetés à l'évier</t>
  </si>
  <si>
    <t>Stocker les produits à évacuer dans des récipients prévus à cet effet, en évitant les mélanges de produits de différents types ou non compatibles (Se renseigner auprès des sociétés de collecte).
Etiqueter les bidons et les stocker dans un local ventilé.</t>
  </si>
  <si>
    <t>Revêtement de sol amianté dégradé</t>
  </si>
  <si>
    <t>Interdire toute intervention des personnels non formés, sans mode opératoire et équipements adaptés.
Contacter la collectivité qui fera des mesures d'empoussièrement si nécessaire.
Demander à la collectivité d'effectuer les travaux permettant d'empêcher l'émission de fibres.</t>
  </si>
  <si>
    <t>Présence de produits chimiques liquides ou solides dans des contenants alimentaires. 
Interdiction formelle d’utiliser des contenants alimentaires pour un autre usage que celui pour lequel il est prévu.</t>
  </si>
  <si>
    <t>Stocker ces produits dans leur emballage d'origine ou dans un contenant conforme et prévu à cet effet, convenablement étiqueté.</t>
  </si>
  <si>
    <t>Utilisation de produits CMR</t>
  </si>
  <si>
    <t>Remplacer les produits par des produits pas ou moins dangereux.
Mettre à disposition des élèves des produits dilués, dont la concentration ne justifie plus un classement en CMR (voir le guide sécurité IA IPR « la sécurité en travaux pratiques de chimie »).
Evacuer les produits par des sociétés spécialisées.</t>
  </si>
  <si>
    <t xml:space="preserve">Présence de produits dangereux dans le labo ou la salle de classe, non rangés. </t>
  </si>
  <si>
    <t>Seuls les produits utiles pour la journée peuvent être présents en zone de préparation. Ils doivent être rangés en fin de journée et stockés dans des armoires fermées à clé et, au besoin en fonction de la fiche de donnée de sécurité, dans des armoires ventilées.</t>
  </si>
  <si>
    <t>Consommation de produits alimentaires à proximité de produits chimiques (risques de contamination)</t>
  </si>
  <si>
    <t>Créer une zone de repos, restauration en dehors des zones de stockage et de préparation des produits.</t>
  </si>
  <si>
    <t>Présence de produits solides dans l'armoire ventilée</t>
  </si>
  <si>
    <t>Si les FDS ne spécifient pas la nécessité de stocker ces produits dans un local bien ventilé, retirer les produits de l'armoire ventilée</t>
  </si>
  <si>
    <t xml:space="preserve">Produits non identifiés ou étiquetage incomplet. </t>
  </si>
  <si>
    <t>Qu'ils soient dangereux ou non, tous les flacons doivent être étiquetés. 
Si le produit est d'origine, reproduire l'étiquette intégralement.
Si les produits sont dilués, indiquer le nom du produit, le taux de dilution et la date.</t>
  </si>
  <si>
    <t>Absence de douche et de rince-œil</t>
  </si>
  <si>
    <t>Au minimum, placer un tuyau sur un robinet en guise de rince-œil. Il pourra également servir à rincer la peau touchée par un produit dangereux.</t>
  </si>
  <si>
    <t>Présence d'animaux ou autres produits organiques dans du formol</t>
  </si>
  <si>
    <t>Le formol est un produits interdit. Evacuer les récipients par des filières de recyclage spécialisées.</t>
  </si>
  <si>
    <t>Produits alimentaires stockés sur un chariot ou dans des armoires avec des produits chimiques</t>
  </si>
  <si>
    <t>Stocker les produits alimentaires séparément des autres produits afin d'éviter toute contamination, même s'ils ne sont pas destinés à la consommation</t>
  </si>
  <si>
    <t>Stockage dans l'armoire de produits incompatibles pouvant provoquer une réaction exothermique ou des émanations de gaz dangereux.</t>
  </si>
  <si>
    <t>En fonction des FDS, afin d’éviter tout contact accidentel, séparer les produits dans des armoires différentes ou à l'aide d'une séparation verticale dans l'armoire ventilée. Placer ces produits dans des bacs de rétention.</t>
  </si>
  <si>
    <t>Produits dangereux stockés dans une armoire en bois. Le bois absorbe les produits et peut émettre des gaz dangereux.</t>
  </si>
  <si>
    <t>Si les FDS mentionnent le stockage des produits dans un endroit bien ventilé, les ranger dans l'armoire ventilée. Remplacer les armoires en bois par des armoires à rayonnages métalliques. A minima, placer les produits dans des bacs de rétention</t>
  </si>
  <si>
    <t>Utilisation de peinture glycéro.</t>
  </si>
  <si>
    <t>Substituer les peintures glycéro par des peintures acryliques lorsque cela est possible (permet également de supprimer les solvants pour le nettoyage)
Evacuer tous les pots et bidons non utilisés ou hors d’usage,
Utiliser et stocker ces produits dans un local ventilé et porter les EPI nécessaires.</t>
  </si>
  <si>
    <t>Utilisation de peintures. Certaines peintures à l'eau requièrent leur utilisation dans un espace ventilé.</t>
  </si>
  <si>
    <r>
      <t xml:space="preserve">En présence de cette mention, porter systématiquement un </t>
    </r>
    <r>
      <rPr>
        <b/>
        <sz val="8"/>
        <color indexed="10"/>
        <rFont val="Arial"/>
        <family val="2"/>
      </rPr>
      <t>masque respiratoire Type A</t>
    </r>
    <r>
      <rPr>
        <sz val="8"/>
        <rFont val="Arial"/>
        <family val="2"/>
      </rPr>
      <t xml:space="preserve"> et utiliser ce produit dans un local suffisamment ventilé</t>
    </r>
  </si>
  <si>
    <t>Utilisation de vernis.</t>
  </si>
  <si>
    <t xml:space="preserve">Remplacer le vernis par un vernis à l'eau (permet également de supprimer les solvants pour le nettoyage)
Utiliser ces produits dans un local ventilé et porter les EPI nécessaires.
</t>
  </si>
  <si>
    <t>Absence de Fiches de Données de Sécurité</t>
  </si>
  <si>
    <t>Collecter les FDS et conserver un exemplaire dans le labo, un à l'administration ou l'infirmerie.</t>
  </si>
  <si>
    <t>Utilisation des produits sans  EPI (équipement de protection individuel)</t>
  </si>
  <si>
    <t>En fonction des prescriptions des FDS, lister les EPI nécessaires, les acquérir et les utiliser.</t>
  </si>
  <si>
    <t>Absence d'inventaire</t>
  </si>
  <si>
    <t>Sur chaque porte d'armoire (ventilée ou non) contenant des produits, afficher un inventaire en indiquant le nom des produits et les quantités stockées.</t>
  </si>
  <si>
    <t>Présence de machine à perchlorure de fer, pas d'EPI. Risques de brûlures chimiques et de lésions occulaires graves</t>
  </si>
  <si>
    <t>Evacuer ces équipements par les filières spécialisées</t>
  </si>
  <si>
    <t>Utilisation de produits étiquetés dangereux</t>
  </si>
  <si>
    <t>Remplacer un produit par un autre pas ou moins dangereux</t>
  </si>
  <si>
    <t>Afficher les numéros d’urgences, du centre antipoison</t>
  </si>
  <si>
    <t>Utilisation d'eau de javel</t>
  </si>
  <si>
    <t>En raison du grand nombre de dangers provoqué par l'eau de javel, il est maintenant interdit de l'utiliser. Supprimer le produit et le remplacer par du vinaigre blanc par exemple.</t>
  </si>
  <si>
    <t>Présence de produits pharmaceutiques, de colorants... dans l'armoire ventilée, risque de contamination par des produits chimiques</t>
  </si>
  <si>
    <t>Stocker ces produits séparément des autres produits afin d'éviter toute contamination, même s'ils ne sont pas destinés à la consommation</t>
  </si>
  <si>
    <t>Présence d'une borne Wifi à proximité d'un poste de travail.</t>
  </si>
  <si>
    <t>ChoixPrécisions</t>
  </si>
  <si>
    <t>ListeDangers</t>
  </si>
  <si>
    <t xml:space="preserve">Consulter Document "Contrôle périodique des compresseurs.pdf" sur Pial : </t>
  </si>
  <si>
    <t>Utilisation d'un compresseur non vérifié par un bureau de contrôle</t>
  </si>
  <si>
    <t>ChoixPrécision</t>
  </si>
  <si>
    <t xml:space="preserve">Travaux de peinture ou de nettoyage de vitres </t>
  </si>
  <si>
    <t>Cancer</t>
  </si>
  <si>
    <t>Fatigue visuelle</t>
  </si>
  <si>
    <t>Diminution acuité visuelle</t>
  </si>
  <si>
    <t>Problèmes vasculaires</t>
  </si>
  <si>
    <t>Maladie</t>
  </si>
  <si>
    <t>Plaies, Contusions</t>
  </si>
  <si>
    <t>Fractures, Traumatisme cranien</t>
  </si>
  <si>
    <t>Fractures, Ecrasements</t>
  </si>
  <si>
    <t>Plaies, Contusions, Coupure</t>
  </si>
  <si>
    <t>Baisse d'acuité auditive, Surdité</t>
  </si>
  <si>
    <t>Fatigue auditive, Gène</t>
  </si>
  <si>
    <t>Stress, Fatigue nerveuse</t>
  </si>
  <si>
    <t>Maladie, Epidémie</t>
  </si>
  <si>
    <t>Intoxication, Empoisonnement</t>
  </si>
  <si>
    <t>Infection, Irritation des voies respiratoires</t>
  </si>
  <si>
    <t>Brûlures, Electrisation, Electrocution</t>
  </si>
  <si>
    <t>Brûlures, Inhalation de gaz (incendie)</t>
  </si>
  <si>
    <t>Dysphonie, Troubles de la voix</t>
  </si>
  <si>
    <t>Lumbago, Sciatique</t>
  </si>
  <si>
    <t>Malaise, Déshydratation</t>
  </si>
  <si>
    <t>Inconfort, Fatigue</t>
  </si>
  <si>
    <t>Odeurs, Hygiène</t>
  </si>
  <si>
    <t>Irritation cutanée ou/et oculaire</t>
  </si>
  <si>
    <t>Cancer, Irradiation</t>
  </si>
  <si>
    <t>Choix Gravité</t>
  </si>
  <si>
    <t>Brûlures superficielles</t>
  </si>
  <si>
    <t>Brûlures chimiques cutanées</t>
  </si>
  <si>
    <t>Brûlures chimiques oculaires</t>
  </si>
  <si>
    <t>Température froide en hiver (isolation insiffisante ou courant d'air)</t>
  </si>
  <si>
    <t>Intervention sur toits terrasses (nettoyage des cheneaux, détection fuite, changement de lampe…)</t>
  </si>
  <si>
    <t>Prévoir l’outillage permettant d’effectuer la maintenance ou de travailler depuis le sol. 
A minima : Les échelles et escabeaux sont interdits lorsque les travaux sont planifiables. Fournir et utiliser un échafaudage roulant, une PIRL, une nacelle (pour travaux extérieurs)...</t>
  </si>
  <si>
    <t>Mise sous tension de prises sur les paillasses par du personnel non autorisé</t>
  </si>
  <si>
    <t>Maintenir le coffret électrique fermé à clé. Autoriser uniquement le personnel désigné et informé. Placer sur le coffret une fiche d'instructions (exemple donné sur PIAL)</t>
  </si>
  <si>
    <t>Les éléments de décoration fixés sur les parois verticales des locaux (murs, vitres...) ne doivent pas excéder 20 % de la superficie totale de ces parois. Sinon, ils doivent être de catégorie de résistance au feu M2.</t>
  </si>
  <si>
    <t>Vérifier que les rideaux sont de catégorie M2 si la salle a une surface &gt;50m². Sinon, les remplacer.</t>
  </si>
  <si>
    <t xml:space="preserve">Présence de rideaux dont la classe de résistance au feu n'est pas indiquée dans un local de superficie &gt; 50m². </t>
  </si>
  <si>
    <t>Supprimer ces dispositifs.
Mettre un œuvre des convecteurs fixés au mur, avec une alimentation électrique adaptée et conforme.</t>
  </si>
  <si>
    <t>Effectuer un contrôle systématique du transpalette à chaque utilisation pour s'assurer de son état.
L’état de conservation et de fonctionnement des moyens de manutention doit être contrôlé annuellement par un organisme accrédité ou par une personne formée spécifiquement à ces vérifications. Les résultats doivent être consignés dans un registre.</t>
  </si>
  <si>
    <t>Bruit de la tondeuse, bruit de machines dans un atelier, outillage électroportatif…</t>
  </si>
  <si>
    <t>Fournir un système d'aspiration à la source mobile. Rejeter les fumées à l'extérieur. A minima, lorsque le soudage est occasionnel, utiliser un masque respiratoire selon les indications fournies par le fabricant du matériel de soudage.</t>
  </si>
  <si>
    <t>Incident ou accident lié à l'utilisation de produits étiquetés dangereux</t>
  </si>
  <si>
    <t>Privilégier le réseau filaire. Placer la borne Wifi en dehors des locaux occupés de façon permanente. A minima, de façon à éviter les expositions rapprochées et les contacts, installer la borne Wifi à plus de 2,1m de hauteur (brochure INRS ED 4207). Mentionner clairement l'accès au Wifi au moyen d'un pictogramme à l'entrée de l'établissement. Art 184 de la loi N°2010-788 du 12 juillet 2010 portant engagement national pour l'environnement.</t>
  </si>
  <si>
    <t>Non respect des règles de sécurité routière lors des trajets entre l'établissement et le gymnase, la forêt, la piscine…</t>
  </si>
  <si>
    <t>Rappeler et faire respecter les règles de sécurité routière (passages piétons, respect des feux, circulation sur trottoirs…)</t>
  </si>
  <si>
    <t>Trajets entre l'établissement et le gymnase, la forêt, la piscine… non sécurisés (Trottoir étroit, pas de passage piéton, pas de délimitation zones piétonnes et véhicules…)</t>
  </si>
  <si>
    <t>Prévoir des travaux d'aménagement avec les mairies, collectivités territoriales (passages piétons, barrières, dos d'âne…)</t>
  </si>
  <si>
    <t>Impossibilité de communiquer entre le groupe en déplacement et la direction de l'établissement.</t>
  </si>
  <si>
    <t>S'assurer que les accompagnateurs et la direction de l'établissement ont leurs numéros respectifs.</t>
  </si>
  <si>
    <t>Câble au sol dans le passage (alimentation de l'ordinateur, du piano…)</t>
  </si>
  <si>
    <t xml:space="preserve">Réorganiser la disposition du mobilier et réduire le nombre de tables. Mettre à disposition une autre salle. </t>
  </si>
  <si>
    <t>Fractures, Perforation</t>
  </si>
  <si>
    <t>Sectionnement, Ecrasement</t>
  </si>
  <si>
    <t>Action urgente</t>
  </si>
  <si>
    <t>Action à programmer</t>
  </si>
  <si>
    <t>Action à réaliser rapidement</t>
  </si>
  <si>
    <r>
      <t xml:space="preserve">Dans le sommaire, cliquez sur la flèche correspondant à l'unité de travail que vous souhaitez atteindre.
Suite à l'identification des risques dans les différentes unités de travail, saisissez les données en indiquant la date de saisie et le lieu exact où existe le danger.
Chaque cellule des colonnes D à J sont des menus déroulants. Pour pouvoir accéder aux listes des Dangers et des Dommages, vous devez obligatoirement saisir les informations dans l'ordre : Risque </t>
    </r>
    <r>
      <rPr>
        <sz val="12"/>
        <rFont val="Wingdings"/>
        <charset val="2"/>
      </rPr>
      <t>ð</t>
    </r>
    <r>
      <rPr>
        <sz val="12"/>
        <rFont val="Arial"/>
        <family val="2"/>
      </rPr>
      <t xml:space="preserve"> Danger </t>
    </r>
    <r>
      <rPr>
        <sz val="12"/>
        <rFont val="Wingdings"/>
        <charset val="2"/>
      </rPr>
      <t>ð</t>
    </r>
    <r>
      <rPr>
        <sz val="12"/>
        <rFont val="Arial"/>
        <family val="2"/>
      </rPr>
      <t xml:space="preserve"> Dommage.
Si un danger n'est pas répertorié dans les listes, vous pouvez saisir vous-même les données (Cependant, elles ne seront pas prises en compte dans les statistiques). 
Par contre, vous devez obligatoirement choisir un élément dans les listes des colonnes "Dommage", "Risque", "Fréquence", "Moyen de prévention existant". 
En fonction du dommage sélectionné, le niveau de gravité s'inscrit automatiquement.</t>
    </r>
  </si>
  <si>
    <r>
      <t xml:space="preserve">Dans la case "Précisions", un menu déroulant donne les cas usuels rencontrés dans les établissements. En sélectionnant une de ces propositions, le(s) moyen(s) de prévention correspondant peut être sélectionné dans le menu de la case "Moyens de Prévention à mettre en oeuvre".
Vous pouvez sélectionner une des "Précisions" proposées et la modifier en fonction de votre situation particulière.  </t>
    </r>
    <r>
      <rPr>
        <b/>
        <sz val="12"/>
        <color indexed="10"/>
        <rFont val="Arial"/>
        <family val="2"/>
      </rPr>
      <t>Attention,</t>
    </r>
    <r>
      <rPr>
        <sz val="12"/>
        <rFont val="Arial"/>
        <family val="2"/>
      </rPr>
      <t xml:space="preserve"> sélectionnez le moyen de prévention avant de modifier la précision.
</t>
    </r>
  </si>
  <si>
    <t xml:space="preserve">Les moyens de prévention proposés donnent toujours la priorité à la suppression du risque. Dans le cas où le danger ne peut pas être supprimé, d'autres moyens destinés à réduire le risque sont proposés. </t>
  </si>
  <si>
    <t>Excel collecte tous les risques saisis s'ils n'ont pas encore été résolus. Les risques sont classés par ordre décroissant.</t>
  </si>
  <si>
    <t>Mettre des films anti-UV sur tous les vitrages.
Si nécessaire, mettre des stores ou des rideaux (catégorie de résistance au feu M2 si la salle a une surface &gt; 50m²)</t>
  </si>
  <si>
    <t>LE DOCUMENT UNIQUE D’EVALUATION 
DES RISQUES PROFESSIONNELS  
LE PLAN DE PREVENTION</t>
  </si>
  <si>
    <t>Enseignement professionnel et technologique</t>
  </si>
  <si>
    <t>Bureau DDFPT</t>
  </si>
  <si>
    <t>Salles Construction</t>
  </si>
  <si>
    <t>Atelier BTS MS</t>
  </si>
  <si>
    <t>Atelier BTS ET</t>
  </si>
  <si>
    <t>Atelier SI/CIT</t>
  </si>
  <si>
    <t>Atelier ITEC</t>
  </si>
  <si>
    <t>Atelier MELEC</t>
  </si>
  <si>
    <t>Atelier SN</t>
  </si>
  <si>
    <t>Atelier MEI</t>
  </si>
  <si>
    <t>Atelier SIN</t>
  </si>
  <si>
    <t>Atelier EE</t>
  </si>
  <si>
    <t>Présentation du DUER</t>
  </si>
  <si>
    <t>Bâtiment C</t>
  </si>
  <si>
    <t>Perçage sur perceuse à colonne : enlèvement de copeaux chauds.</t>
  </si>
  <si>
    <t>Perçage sur perceuse à colonne : copeau projeté lors du perçage.</t>
  </si>
  <si>
    <t>Projection de la pièce si défaut de fixation</t>
  </si>
  <si>
    <t>Toucher un élèment couvert de lubrifiant ou d'huile de coupe.</t>
  </si>
  <si>
    <t>Perçage avec des vêtements amples.</t>
  </si>
  <si>
    <t>Former les élèves ; port de gants</t>
  </si>
  <si>
    <t>Carter de protection ; lunettes de protection ; consignes de sécurité affichées</t>
  </si>
  <si>
    <t>Carter de protection ; consignes de sécurité affichées</t>
  </si>
  <si>
    <t>Former et sensibiliser les élèves ; gants ; consignes de sécurité affichées</t>
  </si>
  <si>
    <t>Usinage sur fraiseuse CN ; toucher la pièce ou les copeaux chauds</t>
  </si>
  <si>
    <t>Perçage sur perceuse à colonne ; projection de la pièce si défaut de fixation</t>
  </si>
  <si>
    <t>Perçage sur perceuse à colonne ; toucher un élèment couvert de lubrifiant ou d'huile de coupe.</t>
  </si>
  <si>
    <t>Perçage sur perceuse à colonne avec des vêtements amples.</t>
  </si>
  <si>
    <t>Usinage sur fraiseuse CN : risque de coupures avec outils tranchants</t>
  </si>
  <si>
    <t xml:space="preserve">Usinage sur fraiseuse CN : projection de copeaux et lubrifiant </t>
  </si>
  <si>
    <t>Usinage sur fraiseuse CN : l'opérateur installe les outils manuellement dans la broche</t>
  </si>
  <si>
    <t>Usinage sur fraiseuse CN : l'opérateur manipule des éléments couverts de lubrifiant ou d'huile de coupe</t>
  </si>
  <si>
    <t>Usinage sur tour CN : l'opérateur touche la pièce ou les copeaux chauds</t>
  </si>
  <si>
    <t>Usinage sur tour CN : projection de copeaux et lubrifiant</t>
  </si>
  <si>
    <t>Usinage sur tour CN : l'opérateur installe la pièce manuellement dans le mandrin</t>
  </si>
  <si>
    <t>Usinage sur tour CN : l'opérateur manipule des outils présentant une arête tranchante</t>
  </si>
  <si>
    <t>Usinage sur tour CN : l'opérateur manipule des élèments couverts de lubrifiant ou d'huile de coupe</t>
  </si>
  <si>
    <t>Usinage sur fraiseuse traditionnelle : l'opérateur touche la pièce ou les copeaux chauds</t>
  </si>
  <si>
    <t>Usinage sur fraiseuse traditionnelle : l'opérateur manipule des outils présentant une arête tranchante</t>
  </si>
  <si>
    <t>Usinage sur fraiseuse traditionnelle: l'opérateur enlève les amas de copeaux</t>
  </si>
  <si>
    <t>Usinage sur fraiseuse traditionnelle : l'opérateur manipule des élèments couverts de lubrifiant ou d'huile de coupe</t>
  </si>
  <si>
    <t>Usinage sur tour traditionnel : l'opérateur touche la pièce ou les copeaux chauds</t>
  </si>
  <si>
    <t>Projection de copeaux et de lubrifiant</t>
  </si>
  <si>
    <t>L'opérateur manipule des outils présentant une arête tranchante (usinage sur tour traditionnel)</t>
  </si>
  <si>
    <t>Manipuler les copeaux</t>
  </si>
  <si>
    <t>L'opérateur enlève les amas de copeaux (usinage sur tour traditionnel)</t>
  </si>
  <si>
    <t>Former les élèves ; gants ; balayette ; crochet</t>
  </si>
  <si>
    <t>Toucher un élément (outil, pièce) couvert de lubrifiant ou d'huile de coupe</t>
  </si>
  <si>
    <t>L'opérateur manipule des éléments couverts de lubrifiant ou d'huile de coupe(usinage sur tour traditionnel)</t>
  </si>
  <si>
    <t>L'opérateur (professeur uniquement) affute un outil sur le touret</t>
  </si>
  <si>
    <t>Projection, de poussière vers le visage</t>
  </si>
  <si>
    <t>Eclatement de la meule</t>
  </si>
  <si>
    <t>Projection d'éclats avec risque de dommages corporels</t>
  </si>
  <si>
    <t>Manipulation ou projection de produit lors d'une vidange ou approvisionnement</t>
  </si>
  <si>
    <t>L'opérateur manipule des éléments couverts de lubrifiant ou d'huile de coupe</t>
  </si>
  <si>
    <t>Former et sensibiliser les élèves ; gants ; consignes de sécurité affichées ; lunettes de protection</t>
  </si>
  <si>
    <t>L'opérateur procède au sablage de pièces sur sableuse</t>
  </si>
  <si>
    <t>L'opérateur rectifie une pièce sur rectifieuse plane avec plateau aimanté</t>
  </si>
  <si>
    <t>Lunettes de protection ; consignes de sécurité affichées</t>
  </si>
  <si>
    <t>Opération de parachèvement par sablage (poussière)</t>
  </si>
  <si>
    <t>Rectification de pièce (poussière)</t>
  </si>
  <si>
    <t>Salles 700</t>
  </si>
  <si>
    <t>Manutention manuelle</t>
  </si>
  <si>
    <t>Ensemble des activités du service général</t>
  </si>
  <si>
    <t>Former les agents exposés à la prévention des risques liés aux activités physiques (PRAP)</t>
  </si>
  <si>
    <t>Entretien des sols : sols glissants</t>
  </si>
  <si>
    <t>Entretien des sols : chutes de plain-pied</t>
  </si>
  <si>
    <t>Equiper chaque chariot d'entretien des locaux d'un kit de balisage informant du risque de glissade et chaque agent de chaussures adaptées</t>
  </si>
  <si>
    <t>Manipulation de produits chimiques</t>
  </si>
  <si>
    <t>Agents du service général</t>
  </si>
  <si>
    <t>Doter les agents d'équipements de protection individuelle</t>
  </si>
  <si>
    <t>Salles de classe des ateliers</t>
  </si>
  <si>
    <t>Ensemble des activités liées à l'électricité</t>
  </si>
  <si>
    <t>Doter les agents d'équipement de protection individuelle</t>
  </si>
  <si>
    <t>Fraiseuse C2 C+ REALMECA, 1057 - Année 1996</t>
  </si>
  <si>
    <t>Fraiseuse C2 C+ REALMECA, 1018 - Année 1996</t>
  </si>
  <si>
    <t>Fraiseuse C200V   REALMECA, 1322 - Année 1991</t>
  </si>
  <si>
    <t>Fraiseuse C200V REALMECA, 1160 - Année 1990</t>
  </si>
  <si>
    <t>Fraiseuse universelle  H.Ernault SOMUA, EN 1790 MT - Année ?</t>
  </si>
  <si>
    <t>Fraiseuse VF1 HAAS, 35293 - Année 2004</t>
  </si>
  <si>
    <t>Perceuse TM 16 SYDERIC 47492 SF 62 - Année 1960?</t>
  </si>
  <si>
    <t>Rectifieuse plane SIT Cholet France - Année ?</t>
  </si>
  <si>
    <t>Tour //  RAMO, T36ET n°1991 - Année ?</t>
  </si>
  <si>
    <t>Tour T10 C+ REALMECA, 1104 - Année 1996</t>
  </si>
  <si>
    <t>Tour T10 C+ REALMECA, 1065 - Année 1996</t>
  </si>
  <si>
    <t>Tour CN T20 REALMECA, 1003</t>
  </si>
  <si>
    <t>Tour T200 REALMECA, 1124 - Année 1990</t>
  </si>
  <si>
    <t>Sableuse</t>
  </si>
  <si>
    <t>Touret MAPE, 201ML763105 - Année?</t>
  </si>
  <si>
    <t>Poste de travail /Outillage</t>
  </si>
  <si>
    <t>Atelier TU - Bâtiment C</t>
  </si>
  <si>
    <t>Atelier TCI - Bâtiment C</t>
  </si>
  <si>
    <t>U25</t>
  </si>
  <si>
    <t>U26</t>
  </si>
  <si>
    <t>U27</t>
  </si>
  <si>
    <t>U28</t>
  </si>
  <si>
    <t>U29</t>
  </si>
  <si>
    <t>U30</t>
  </si>
  <si>
    <t>U31</t>
  </si>
  <si>
    <t>U32</t>
  </si>
  <si>
    <t>U33</t>
  </si>
  <si>
    <t>U34</t>
  </si>
  <si>
    <t>U35</t>
  </si>
  <si>
    <t>U36</t>
  </si>
  <si>
    <t>U37</t>
  </si>
  <si>
    <t>U38</t>
  </si>
  <si>
    <t>U39</t>
  </si>
  <si>
    <t>U40</t>
  </si>
  <si>
    <t>U41</t>
  </si>
  <si>
    <t>U42</t>
  </si>
  <si>
    <t>U43</t>
  </si>
  <si>
    <t>U44</t>
  </si>
  <si>
    <t>U45</t>
  </si>
  <si>
    <t>U46</t>
  </si>
  <si>
    <t>U47</t>
  </si>
  <si>
    <t>U48</t>
  </si>
  <si>
    <t>U49</t>
  </si>
  <si>
    <t>U50</t>
  </si>
  <si>
    <t>U51</t>
  </si>
  <si>
    <t>U52</t>
  </si>
  <si>
    <t>U53</t>
  </si>
  <si>
    <t>U54</t>
  </si>
  <si>
    <t>U55</t>
  </si>
  <si>
    <t>U56</t>
  </si>
  <si>
    <t>U57</t>
  </si>
  <si>
    <t>U58</t>
  </si>
  <si>
    <t>U59</t>
  </si>
  <si>
    <t>U60</t>
  </si>
  <si>
    <t>Salle 14</t>
  </si>
  <si>
    <t>Salle 15</t>
  </si>
  <si>
    <t>Salle 16</t>
  </si>
  <si>
    <t>Salle 17</t>
  </si>
  <si>
    <t>Salle 18</t>
  </si>
  <si>
    <t>Salle 19</t>
  </si>
  <si>
    <t>Salle 20</t>
  </si>
  <si>
    <t>Salle 21</t>
  </si>
  <si>
    <t>Salle 22</t>
  </si>
  <si>
    <t>Salle 23</t>
  </si>
  <si>
    <t>Salle 24</t>
  </si>
  <si>
    <t>Salle 25</t>
  </si>
  <si>
    <t>Salle 26</t>
  </si>
  <si>
    <t>Salle 27</t>
  </si>
  <si>
    <t>Salle 28</t>
  </si>
  <si>
    <t>Salle 29</t>
  </si>
  <si>
    <t>Salle 30</t>
  </si>
  <si>
    <t>Salle 31</t>
  </si>
  <si>
    <t>Salle 32</t>
  </si>
  <si>
    <t>Salle 33</t>
  </si>
  <si>
    <t>Salle 34</t>
  </si>
  <si>
    <t>Salle 35</t>
  </si>
  <si>
    <t>Salle 36</t>
  </si>
  <si>
    <t>Salle 37</t>
  </si>
  <si>
    <t>Salle 38</t>
  </si>
  <si>
    <t>Salle 39</t>
  </si>
  <si>
    <t>Salle 40</t>
  </si>
  <si>
    <t>Salle 41</t>
  </si>
  <si>
    <t>Salle 42</t>
  </si>
  <si>
    <t>Salle 43</t>
  </si>
  <si>
    <t>Salle 44</t>
  </si>
  <si>
    <t>Salle 45</t>
  </si>
  <si>
    <t>Salle 46</t>
  </si>
  <si>
    <t>Salle 47</t>
  </si>
  <si>
    <t>Salle 48</t>
  </si>
  <si>
    <t>Salle 49</t>
  </si>
  <si>
    <t>Salle 50</t>
  </si>
  <si>
    <t>Salle 51</t>
  </si>
  <si>
    <t>Salle 52</t>
  </si>
  <si>
    <t>Salle 53</t>
  </si>
  <si>
    <t>Salle 54</t>
  </si>
  <si>
    <t>Salle 55</t>
  </si>
  <si>
    <t>Salle 56</t>
  </si>
  <si>
    <t>Salle 57</t>
  </si>
  <si>
    <t>Salle 58</t>
  </si>
  <si>
    <t>Salle 59</t>
  </si>
  <si>
    <t>Salle 60</t>
  </si>
  <si>
    <t>K1</t>
  </si>
  <si>
    <r>
      <t xml:space="preserve">-  Ne pas supprimer de feuilles, cela entrainera le disfonctionnement irréversible des macros. </t>
    </r>
    <r>
      <rPr>
        <sz val="12"/>
        <color rgb="FFFF0000"/>
        <rFont val="Arial"/>
        <family val="2"/>
      </rPr>
      <t>Ne pas modifier le nom des feuilles des unités.</t>
    </r>
    <r>
      <rPr>
        <sz val="12"/>
        <rFont val="Arial"/>
        <family val="2"/>
      </rPr>
      <t xml:space="preserve">
-  Ne pas supprimer le contenu des cellules des colonnes "Evaluation du risque", elles contiennent les formules permettant le calcul des coefficients de gravité des risques identifiés.
-  Ne supprimer aucun contenu de cellule des feuilles "statistiques" et "plan de prévention" pour les mêmes raisons.
-  De même, les cinq dernières feuilles sont indispensables aux différents calculs. Ne les modifiez en aucun cas.
-  En fonction du taux d'aggrandissement de l'affichage, certains mots dans les titres de colonnes peuvent être tronqués. Ne pas modifier la taille des caractères ni la largeur des colonnes, ceci n'est qu'un effet d'Excel, l'impression sera toujours correcte.</t>
    </r>
  </si>
  <si>
    <r>
      <t xml:space="preserve">Ce fichier est conçu pour traiter au maximum </t>
    </r>
    <r>
      <rPr>
        <b/>
        <sz val="12"/>
        <color rgb="FFFF0000"/>
        <rFont val="Arial"/>
        <family val="2"/>
      </rPr>
      <t>60</t>
    </r>
    <r>
      <rPr>
        <sz val="12"/>
        <color rgb="FFFF0000"/>
        <rFont val="Arial"/>
        <family val="2"/>
      </rPr>
      <t xml:space="preserve"> </t>
    </r>
    <r>
      <rPr>
        <sz val="12"/>
        <rFont val="Arial"/>
        <family val="2"/>
      </rPr>
      <t xml:space="preserve">unités de travail : 16 unités de travail correspondant aux différents questionnaires du guide méthodologique et </t>
    </r>
    <r>
      <rPr>
        <b/>
        <sz val="12"/>
        <color rgb="FFFF0000"/>
        <rFont val="Arial"/>
        <family val="2"/>
      </rPr>
      <t xml:space="preserve">les </t>
    </r>
    <r>
      <rPr>
        <sz val="12"/>
        <rFont val="Arial"/>
        <family val="2"/>
      </rPr>
      <t xml:space="preserve">unités supplémentaires sont à disposition en fonction de la structure de votre établissement. En fonction de vos besoins, modifiez les noms des unités de travail proposés directement dans le sommaire. Les différentes feuilles seront mises à jour automatiquement.
</t>
    </r>
  </si>
  <si>
    <t>AT1</t>
  </si>
  <si>
    <t>Perceuse à colonne CINCINNATI PC32 36155 Modèle 2003</t>
  </si>
  <si>
    <t>Autres dangers : éblouissement</t>
  </si>
  <si>
    <t>Manipulation de pièces chaudes</t>
  </si>
  <si>
    <t>Autres dangers : chute de la bouteille</t>
  </si>
  <si>
    <t>Toucher la pièce ou les copeaux chauds</t>
  </si>
  <si>
    <t xml:space="preserve">Projection de la pièce si défaut de fixation </t>
  </si>
  <si>
    <t>Rotation de l'outil ou de la broche</t>
  </si>
  <si>
    <t>Dégagement intense de fumée lors d'une découpe de tôle</t>
  </si>
  <si>
    <t>Tôle lourde et coupante</t>
  </si>
  <si>
    <t>Pièce chaude</t>
  </si>
  <si>
    <t>Perceuse à colonne CINCINNATI PE 41489 Modèle 1965</t>
  </si>
  <si>
    <t>Perceuse à colonne CONSTAN 847 7030 Modèle ???</t>
  </si>
  <si>
    <t>Perceuse à colonne ADAM 13004 Modèle ???</t>
  </si>
  <si>
    <t>Soudure EE : projection de métal en fusion</t>
  </si>
  <si>
    <t>Sensibilisation des élèves ; combinaison coton ; gants ; port de lunettes de soudure</t>
  </si>
  <si>
    <t>Soudure EE : le soudeur manipule la pièce lorsqu'elle est chaude</t>
  </si>
  <si>
    <t>Utilisation de pince</t>
  </si>
  <si>
    <t>Soudure EE</t>
  </si>
  <si>
    <t>Sensibilisation des élèves ; port de masques de soudure ; cabine équipée de rideaux UV</t>
  </si>
  <si>
    <t>Le soudeur ne place pas correctement le bras d'aspiration entre la zone à souder et son visage (soudure EE)</t>
  </si>
  <si>
    <t>Former correctement les élèves à l'utilisation des bras</t>
  </si>
  <si>
    <t>Projection de métal en fusion (soudure MIG)</t>
  </si>
  <si>
    <t>Le soudeur manipule la pièce après soudure lorsqu'elle est chaude (soudure MIG)</t>
  </si>
  <si>
    <t>Utilisation de pinces</t>
  </si>
  <si>
    <t>Picotement dans les yeux, migraine (soudure MIG)</t>
  </si>
  <si>
    <t>Le soudeur ne place pas correctement le bras d'aspiration entre la zone à souder et son visage (soudure MIG)</t>
  </si>
  <si>
    <t>Risque lié à la manutention manuelle de la bouteille</t>
  </si>
  <si>
    <t>Sensibilisation posture et geste de manutention</t>
  </si>
  <si>
    <t>Projection de métal en fusion (soudure TIG)</t>
  </si>
  <si>
    <t>Le soudeur manipule la pièce après soudure lorsqu'elle est chaude (soudure TIG)</t>
  </si>
  <si>
    <t>Picotement dans les yeux, migraine (soudure TIG)</t>
  </si>
  <si>
    <t>Le soudeur ne place pas correctement le bras d'aspiration entre la zone à souder et son visage (soudure TIG)</t>
  </si>
  <si>
    <t>Projection de métal en fusion (soudure chalumeau)</t>
  </si>
  <si>
    <t>Le soudeur manipule la pièce après soudure lorsqu'elle est chaude (soudure chalumeau)</t>
  </si>
  <si>
    <t>Picotement dans les yeux, migraine (soudure chalumeau)</t>
  </si>
  <si>
    <t>Le soudeur ne place pas correctement le bras d'aspiration entre la zone à souder et son visage (soudure chalumeau)</t>
  </si>
  <si>
    <t>L'opérateur enlève les copeaux chauds (perçage sur perceuse à colonne)</t>
  </si>
  <si>
    <t>Le copeau est projeté lors du perçage (perçage sur perceuse à colonne)</t>
  </si>
  <si>
    <t xml:space="preserve">Carter de protection ; lunettes de protection ; consignes de sécurité affichées. </t>
  </si>
  <si>
    <t>Perçage sur perceuse à colonne</t>
  </si>
  <si>
    <t>Perçage avec vêtements amples (perçage sur perceuse à colonne)</t>
  </si>
  <si>
    <t>L'opérateur doit se situer au dessus de la tôle à découper afin de régler la hauteur de la buse</t>
  </si>
  <si>
    <t>Utilisation de la cagoule ventilée ; fermer les issues de la chaudronnerie vers les autres secteurs de l'atelier ; ouvrir les trappes de désenfumage ; faire travailler les autres élèves loin de la table de plasma ; changer la table afin de la relier à la centrale d'aspiration</t>
  </si>
  <si>
    <t>L'opérateur observe la réalisation de la pièce</t>
  </si>
  <si>
    <t>Utilisation d'une cagoule ventilée</t>
  </si>
  <si>
    <t>L'opérateur manipule seul la tôle</t>
  </si>
  <si>
    <t>Port de gants ; consignes</t>
  </si>
  <si>
    <t>L'opérateur manipule la tôle dès la fin de la découpe lorsqu'elle est chaude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</si>
</sst>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d/mm/yy;@"/>
    <numFmt numFmtId="165" formatCode="[$-40C]d\ mmmm\ yyyy;@"/>
    <numFmt numFmtId="166" formatCode="0.0%"/>
  </numFmts>
  <fonts count="38" x14ac:knownFonts="1">
    <font>
      <sz val="10"/>
      <name val="Arial"/>
      <family val="2"/>
    </font>
    <font>
      <sz val="8"/>
      <name val="Arial"/>
      <family val="2"/>
    </font>
    <font>
      <b/>
      <sz val="12"/>
      <name val="Arial"/>
      <family val="2"/>
    </font>
    <font>
      <b/>
      <sz val="8"/>
      <name val="Arial"/>
      <family val="2"/>
    </font>
    <font>
      <sz val="12"/>
      <name val="Arial"/>
      <family val="2"/>
    </font>
    <font>
      <b/>
      <sz val="14"/>
      <name val="Arial"/>
      <family val="2"/>
    </font>
    <font>
      <b/>
      <u/>
      <sz val="14"/>
      <name val="Arial"/>
      <family val="2"/>
    </font>
    <font>
      <b/>
      <sz val="18"/>
      <name val="Arial"/>
      <family val="2"/>
    </font>
    <font>
      <b/>
      <sz val="36"/>
      <color indexed="30"/>
      <name val="Arial"/>
      <family val="2"/>
    </font>
    <font>
      <sz val="8"/>
      <color indexed="9"/>
      <name val="Arial"/>
      <family val="2"/>
    </font>
    <font>
      <i/>
      <sz val="10"/>
      <name val="Arial"/>
      <family val="2"/>
    </font>
    <font>
      <b/>
      <i/>
      <sz val="10"/>
      <name val="Arial"/>
      <family val="2"/>
    </font>
    <font>
      <b/>
      <sz val="10"/>
      <name val="Arial"/>
      <family val="2"/>
    </font>
    <font>
      <b/>
      <sz val="10"/>
      <color indexed="9"/>
      <name val="Arial"/>
      <family val="2"/>
    </font>
    <font>
      <b/>
      <sz val="12"/>
      <color indexed="9"/>
      <name val="Arial"/>
      <family val="2"/>
    </font>
    <font>
      <b/>
      <sz val="26"/>
      <color indexed="9"/>
      <name val="Arial"/>
      <family val="2"/>
    </font>
    <font>
      <sz val="9"/>
      <name val="Arial"/>
      <family val="2"/>
    </font>
    <font>
      <b/>
      <sz val="9"/>
      <color indexed="9"/>
      <name val="Arial"/>
      <family val="2"/>
    </font>
    <font>
      <b/>
      <sz val="9"/>
      <name val="Arial"/>
      <family val="2"/>
    </font>
    <font>
      <sz val="14"/>
      <name val="Arial"/>
      <family val="2"/>
    </font>
    <font>
      <b/>
      <sz val="24"/>
      <name val="Arial"/>
      <family val="2"/>
    </font>
    <font>
      <i/>
      <sz val="12"/>
      <name val="Arial"/>
      <family val="2"/>
    </font>
    <font>
      <b/>
      <sz val="12"/>
      <name val="Calibri"/>
      <family val="2"/>
    </font>
    <font>
      <sz val="12"/>
      <name val="Wingdings"/>
      <charset val="2"/>
    </font>
    <font>
      <u/>
      <sz val="12"/>
      <name val="Arial"/>
      <family val="2"/>
    </font>
    <font>
      <b/>
      <sz val="48"/>
      <name val="Arial"/>
      <family val="2"/>
    </font>
    <font>
      <b/>
      <sz val="8"/>
      <color indexed="10"/>
      <name val="Arial"/>
      <family val="2"/>
    </font>
    <font>
      <b/>
      <sz val="12"/>
      <color indexed="10"/>
      <name val="Arial"/>
      <family val="2"/>
    </font>
    <font>
      <sz val="36"/>
      <name val="Arial"/>
      <family val="2"/>
    </font>
    <font>
      <u/>
      <sz val="19"/>
      <color theme="10"/>
      <name val="Arial"/>
      <family val="2"/>
    </font>
    <font>
      <b/>
      <sz val="18"/>
      <color rgb="FFCCFFCC"/>
      <name val="Arial Black"/>
      <family val="2"/>
    </font>
    <font>
      <sz val="10"/>
      <name val="Arial"/>
      <family val="2"/>
    </font>
    <font>
      <sz val="16"/>
      <name val="Arial"/>
      <family val="2"/>
    </font>
    <font>
      <u/>
      <sz val="10"/>
      <color indexed="12"/>
      <name val="Arial"/>
      <family val="2"/>
    </font>
    <font>
      <b/>
      <i/>
      <sz val="12"/>
      <color rgb="FF000000"/>
      <name val="Arial"/>
      <family val="2"/>
    </font>
    <font>
      <sz val="8"/>
      <color rgb="FFFF0000"/>
      <name val="Arial"/>
      <family val="2"/>
    </font>
    <font>
      <sz val="12"/>
      <color rgb="FFFF0000"/>
      <name val="Arial"/>
      <family val="2"/>
    </font>
    <font>
      <b/>
      <sz val="12"/>
      <color rgb="FFFF0000"/>
      <name val="Arial"/>
      <family val="2"/>
    </font>
  </fonts>
  <fills count="46">
    <fill>
      <patternFill patternType="none"/>
    </fill>
    <fill>
      <patternFill patternType="gray125"/>
    </fill>
    <fill>
      <patternFill patternType="solid">
        <fgColor indexed="42"/>
        <bgColor indexed="64"/>
      </patternFill>
    </fill>
    <fill>
      <patternFill patternType="solid">
        <fgColor indexed="8"/>
        <bgColor indexed="64"/>
      </patternFill>
    </fill>
    <fill>
      <patternFill patternType="solid">
        <fgColor indexed="52"/>
        <bgColor indexed="64"/>
      </patternFill>
    </fill>
    <fill>
      <patternFill patternType="solid">
        <fgColor indexed="47"/>
        <bgColor indexed="64"/>
      </patternFill>
    </fill>
    <fill>
      <patternFill patternType="solid">
        <fgColor indexed="45"/>
        <bgColor indexed="64"/>
      </patternFill>
    </fill>
    <fill>
      <patternFill patternType="solid">
        <fgColor indexed="43"/>
        <bgColor indexed="64"/>
      </patternFill>
    </fill>
    <fill>
      <patternFill patternType="solid">
        <fgColor indexed="41"/>
        <bgColor indexed="64"/>
      </patternFill>
    </fill>
    <fill>
      <patternFill patternType="solid">
        <fgColor indexed="44"/>
        <bgColor indexed="64"/>
      </patternFill>
    </fill>
    <fill>
      <patternFill patternType="solid">
        <fgColor indexed="46"/>
        <bgColor indexed="64"/>
      </patternFill>
    </fill>
    <fill>
      <patternFill patternType="solid">
        <fgColor indexed="22"/>
        <bgColor indexed="64"/>
      </patternFill>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indexed="10"/>
        <bgColor indexed="64"/>
      </patternFill>
    </fill>
    <fill>
      <patternFill patternType="lightGray">
        <bgColor indexed="45"/>
      </patternFill>
    </fill>
    <fill>
      <patternFill patternType="darkUp"/>
    </fill>
    <fill>
      <patternFill patternType="solid">
        <fgColor rgb="FFCCFFFF"/>
        <bgColor indexed="64"/>
      </patternFill>
    </fill>
    <fill>
      <patternFill patternType="solid">
        <fgColor theme="0"/>
        <bgColor indexed="64"/>
      </patternFill>
    </fill>
    <fill>
      <patternFill patternType="solid">
        <fgColor theme="4" tint="0.79998168889431442"/>
        <bgColor indexed="64"/>
      </patternFill>
    </fill>
    <fill>
      <patternFill patternType="solid">
        <fgColor rgb="FFFFFF99"/>
        <bgColor indexed="64"/>
      </patternFill>
    </fill>
    <fill>
      <patternFill patternType="solid">
        <fgColor rgb="FF99CCFF"/>
        <bgColor indexed="64"/>
      </patternFill>
    </fill>
    <fill>
      <patternFill patternType="solid">
        <fgColor rgb="FFCC99FF"/>
        <bgColor indexed="64"/>
      </patternFill>
    </fill>
    <fill>
      <patternFill patternType="solid">
        <fgColor rgb="FFFFCC99"/>
        <bgColor indexed="64"/>
      </patternFill>
    </fill>
    <fill>
      <patternFill patternType="lightGray">
        <bgColor rgb="FFFFCC99"/>
      </patternFill>
    </fill>
    <fill>
      <patternFill patternType="solid">
        <fgColor rgb="FFCCFFCC"/>
        <bgColor indexed="64"/>
      </patternFill>
    </fill>
    <fill>
      <patternFill patternType="solid">
        <fgColor theme="0" tint="-4.9989318521683403E-2"/>
        <bgColor indexed="64"/>
      </patternFill>
    </fill>
    <fill>
      <patternFill patternType="solid">
        <fgColor rgb="FFFF99CC"/>
        <bgColor indexed="64"/>
      </patternFill>
    </fill>
    <fill>
      <patternFill patternType="lightGray">
        <bgColor rgb="FFFF99CC"/>
      </patternFill>
    </fill>
    <fill>
      <patternFill patternType="solid">
        <fgColor rgb="FFFFC000"/>
        <bgColor indexed="64"/>
      </patternFill>
    </fill>
    <fill>
      <patternFill patternType="solid">
        <fgColor rgb="FFFF000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C0C0C0"/>
        <bgColor indexed="64"/>
      </patternFill>
    </fill>
    <fill>
      <patternFill patternType="solid">
        <fgColor rgb="FF002060"/>
        <bgColor indexed="64"/>
      </patternFill>
    </fill>
    <fill>
      <patternFill patternType="solid">
        <fgColor theme="1"/>
        <bgColor indexed="64"/>
      </patternFill>
    </fill>
    <fill>
      <patternFill patternType="lightGray">
        <bgColor rgb="FF99CCFF"/>
      </patternFill>
    </fill>
    <fill>
      <patternFill patternType="lightGray">
        <bgColor rgb="FFCCFFCC"/>
      </patternFill>
    </fill>
    <fill>
      <patternFill patternType="lightGray">
        <bgColor rgb="FFFFFF99"/>
      </patternFill>
    </fill>
    <fill>
      <patternFill patternType="lightGray">
        <bgColor theme="0" tint="-4.9989318521683403E-2"/>
      </patternFill>
    </fill>
    <fill>
      <patternFill patternType="lightGray">
        <bgColor rgb="FFCCFFFF"/>
      </patternFill>
    </fill>
    <fill>
      <patternFill patternType="solid">
        <fgColor theme="3" tint="0.39997558519241921"/>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7" tint="0.59999389629810485"/>
        <bgColor indexed="64"/>
      </patternFill>
    </fill>
  </fills>
  <borders count="68">
    <border>
      <left/>
      <right/>
      <top/>
      <bottom/>
      <diagonal/>
    </border>
    <border>
      <left/>
      <right/>
      <top/>
      <bottom style="thin">
        <color indexed="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bottom/>
      <diagonal/>
    </border>
    <border>
      <left/>
      <right style="thin">
        <color indexed="8"/>
      </right>
      <top/>
      <bottom/>
      <diagonal/>
    </border>
    <border>
      <left/>
      <right/>
      <top style="thin">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48"/>
      </left>
      <right/>
      <top style="thin">
        <color indexed="48"/>
      </top>
      <bottom style="thick">
        <color indexed="48"/>
      </bottom>
      <diagonal/>
    </border>
    <border>
      <left/>
      <right/>
      <top style="thin">
        <color indexed="48"/>
      </top>
      <bottom style="thick">
        <color indexed="48"/>
      </bottom>
      <diagonal/>
    </border>
    <border>
      <left/>
      <right style="thick">
        <color indexed="48"/>
      </right>
      <top style="thin">
        <color indexed="48"/>
      </top>
      <bottom style="thick">
        <color indexed="48"/>
      </bottom>
      <diagonal/>
    </border>
    <border>
      <left style="thick">
        <color indexed="48"/>
      </left>
      <right/>
      <top/>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rgb="FF3366FF"/>
      </left>
      <right style="thick">
        <color rgb="FF3366FF"/>
      </right>
      <top style="thin">
        <color rgb="FF3366FF"/>
      </top>
      <bottom style="thick">
        <color rgb="FF3366FF"/>
      </bottom>
      <diagonal/>
    </border>
    <border>
      <left style="thick">
        <color rgb="FF00B050"/>
      </left>
      <right style="thick">
        <color rgb="FF00B050"/>
      </right>
      <top style="thick">
        <color rgb="FF00B050"/>
      </top>
      <bottom style="thick">
        <color rgb="FF00B050"/>
      </bottom>
      <diagonal/>
    </border>
    <border>
      <left style="thick">
        <color rgb="FF00B050"/>
      </left>
      <right/>
      <top style="thick">
        <color rgb="FF00B050"/>
      </top>
      <bottom style="thick">
        <color rgb="FF00B050"/>
      </bottom>
      <diagonal/>
    </border>
    <border>
      <left/>
      <right/>
      <top style="thick">
        <color rgb="FF00B050"/>
      </top>
      <bottom style="thick">
        <color rgb="FF00B050"/>
      </bottom>
      <diagonal/>
    </border>
    <border>
      <left/>
      <right style="thick">
        <color rgb="FF00B050"/>
      </right>
      <top style="thick">
        <color rgb="FF00B050"/>
      </top>
      <bottom style="thick">
        <color rgb="FF00B050"/>
      </bottom>
      <diagonal/>
    </border>
    <border>
      <left style="thin">
        <color rgb="FF0000FF"/>
      </left>
      <right/>
      <top style="thin">
        <color rgb="FF0000FF"/>
      </top>
      <bottom style="thick">
        <color rgb="FF0000FF"/>
      </bottom>
      <diagonal/>
    </border>
    <border>
      <left/>
      <right style="thick">
        <color rgb="FF0000FF"/>
      </right>
      <top style="thin">
        <color rgb="FF0000FF"/>
      </top>
      <bottom style="thick">
        <color rgb="FF0000F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hair">
        <color indexed="64"/>
      </right>
      <top style="thin">
        <color indexed="64"/>
      </top>
      <bottom style="thin">
        <color indexed="64"/>
      </bottom>
      <diagonal/>
    </border>
    <border>
      <left style="medium">
        <color rgb="FF00B0F0"/>
      </left>
      <right/>
      <top style="medium">
        <color rgb="FF00B0F0"/>
      </top>
      <bottom style="medium">
        <color rgb="FF00B0F0"/>
      </bottom>
      <diagonal/>
    </border>
    <border>
      <left/>
      <right style="medium">
        <color rgb="FF00B0F0"/>
      </right>
      <top style="medium">
        <color rgb="FF00B0F0"/>
      </top>
      <bottom style="medium">
        <color rgb="FF00B0F0"/>
      </bottom>
      <diagonal/>
    </border>
  </borders>
  <cellStyleXfs count="4">
    <xf numFmtId="0" fontId="0" fillId="0" borderId="0">
      <protection locked="0"/>
    </xf>
    <xf numFmtId="0" fontId="29" fillId="0" borderId="0" applyNumberFormat="0" applyFill="0" applyBorder="0" applyAlignment="0" applyProtection="0">
      <alignment vertical="top"/>
      <protection locked="0"/>
    </xf>
    <xf numFmtId="0" fontId="31" fillId="0" borderId="0"/>
    <xf numFmtId="0" fontId="33" fillId="0" borderId="0" applyNumberFormat="0" applyFill="0" applyBorder="0" applyAlignment="0" applyProtection="0">
      <alignment vertical="top"/>
      <protection locked="0"/>
    </xf>
  </cellStyleXfs>
  <cellXfs count="676">
    <xf numFmtId="0" fontId="0" fillId="0" borderId="0" xfId="0">
      <protection locked="0"/>
    </xf>
    <xf numFmtId="0" fontId="1" fillId="0" borderId="0" xfId="0" applyFont="1" applyAlignment="1">
      <alignment horizontal="center" vertical="center" wrapText="1"/>
      <protection locked="0"/>
    </xf>
    <xf numFmtId="0" fontId="1" fillId="0" borderId="0" xfId="0" applyFont="1" applyBorder="1" applyAlignment="1">
      <alignment horizontal="center" vertical="center" wrapText="1"/>
      <protection locked="0"/>
    </xf>
    <xf numFmtId="0" fontId="1" fillId="0" borderId="1" xfId="0" applyFont="1" applyBorder="1" applyAlignment="1">
      <alignment horizontal="center" vertical="center" wrapText="1"/>
      <protection locked="0"/>
    </xf>
    <xf numFmtId="0" fontId="0" fillId="0" borderId="0" xfId="0" applyAlignment="1">
      <alignment horizontal="center" vertical="center"/>
      <protection locked="0"/>
    </xf>
    <xf numFmtId="0" fontId="4" fillId="0" borderId="0" xfId="0" applyFont="1">
      <protection locked="0"/>
    </xf>
    <xf numFmtId="0" fontId="4" fillId="0" borderId="0" xfId="0" applyFont="1" applyAlignment="1">
      <alignment wrapText="1"/>
      <protection locked="0"/>
    </xf>
    <xf numFmtId="0" fontId="3" fillId="0" borderId="0" xfId="0" applyFont="1" applyFill="1" applyBorder="1" applyAlignment="1">
      <alignment horizontal="center" vertical="center" wrapText="1"/>
      <protection locked="0"/>
    </xf>
    <xf numFmtId="0" fontId="13" fillId="3" borderId="2" xfId="0" applyFont="1" applyFill="1" applyBorder="1" applyAlignment="1">
      <alignment horizontal="center" vertical="center" wrapText="1"/>
      <protection locked="0"/>
    </xf>
    <xf numFmtId="0" fontId="3" fillId="4" borderId="2" xfId="0" applyFont="1" applyFill="1" applyBorder="1" applyAlignment="1">
      <alignment horizontal="center" vertical="center" wrapText="1"/>
      <protection locked="0"/>
    </xf>
    <xf numFmtId="0" fontId="1" fillId="0" borderId="0" xfId="0" applyFont="1" applyAlignment="1">
      <alignment vertical="center" wrapText="1"/>
      <protection locked="0"/>
    </xf>
    <xf numFmtId="0" fontId="0" fillId="0" borderId="0" xfId="0" applyAlignment="1">
      <alignment vertical="center" wrapText="1"/>
      <protection locked="0"/>
    </xf>
    <xf numFmtId="0" fontId="1" fillId="4" borderId="2" xfId="0" applyFont="1" applyFill="1" applyBorder="1" applyAlignment="1">
      <alignment horizontal="center" vertical="center" wrapText="1"/>
      <protection locked="0"/>
    </xf>
    <xf numFmtId="0" fontId="1" fillId="5" borderId="2" xfId="0" applyFont="1" applyFill="1" applyBorder="1" applyAlignment="1">
      <alignment horizontal="center" vertical="center" wrapText="1"/>
      <protection locked="0"/>
    </xf>
    <xf numFmtId="0" fontId="1" fillId="6" borderId="2" xfId="0" applyFont="1" applyFill="1" applyBorder="1" applyAlignment="1">
      <alignment vertical="center" wrapText="1"/>
      <protection locked="0"/>
    </xf>
    <xf numFmtId="0" fontId="3" fillId="0" borderId="0" xfId="0" applyFont="1" applyAlignment="1">
      <alignment horizontal="center" vertical="center" wrapText="1"/>
      <protection locked="0"/>
    </xf>
    <xf numFmtId="0" fontId="1" fillId="5" borderId="2" xfId="0" applyFont="1" applyFill="1" applyBorder="1" applyAlignment="1">
      <alignment vertical="center" wrapText="1"/>
      <protection locked="0"/>
    </xf>
    <xf numFmtId="0" fontId="1" fillId="7" borderId="2" xfId="0" applyFont="1" applyFill="1" applyBorder="1" applyAlignment="1">
      <alignment vertical="center" wrapText="1"/>
      <protection locked="0"/>
    </xf>
    <xf numFmtId="0" fontId="1" fillId="2" borderId="2" xfId="0" applyFont="1" applyFill="1" applyBorder="1" applyAlignment="1">
      <alignment vertical="center" wrapText="1"/>
      <protection locked="0"/>
    </xf>
    <xf numFmtId="0" fontId="1" fillId="8" borderId="2" xfId="0" applyFont="1" applyFill="1" applyBorder="1" applyAlignment="1">
      <alignment vertical="center" wrapText="1"/>
      <protection locked="0"/>
    </xf>
    <xf numFmtId="0" fontId="1" fillId="0" borderId="0" xfId="0" applyFont="1" applyFill="1" applyBorder="1" applyAlignment="1">
      <alignment vertical="center" wrapText="1"/>
      <protection locked="0"/>
    </xf>
    <xf numFmtId="0" fontId="1" fillId="0" borderId="0" xfId="0" applyFont="1" applyFill="1" applyAlignment="1">
      <alignment vertical="center" wrapText="1"/>
      <protection locked="0"/>
    </xf>
    <xf numFmtId="0" fontId="1" fillId="0" borderId="0" xfId="0" applyFont="1" applyFill="1" applyAlignment="1">
      <alignment horizontal="center" vertical="center" wrapText="1"/>
      <protection locked="0"/>
    </xf>
    <xf numFmtId="0" fontId="1" fillId="9" borderId="2" xfId="0" applyFont="1" applyFill="1" applyBorder="1" applyAlignment="1">
      <alignment vertical="center" wrapText="1"/>
      <protection locked="0"/>
    </xf>
    <xf numFmtId="0" fontId="1" fillId="10" borderId="2" xfId="0" applyFont="1" applyFill="1" applyBorder="1" applyAlignment="1">
      <alignment vertical="center" wrapText="1"/>
      <protection locked="0"/>
    </xf>
    <xf numFmtId="0" fontId="1" fillId="11" borderId="2" xfId="0" applyFont="1" applyFill="1" applyBorder="1" applyAlignment="1">
      <alignment vertical="center" wrapText="1"/>
      <protection locked="0"/>
    </xf>
    <xf numFmtId="0" fontId="13" fillId="0" borderId="3" xfId="0" applyFont="1" applyFill="1" applyBorder="1" applyAlignment="1">
      <alignment horizontal="center" vertical="center" wrapText="1"/>
      <protection locked="0"/>
    </xf>
    <xf numFmtId="0" fontId="12" fillId="0" borderId="0" xfId="0" applyFont="1" applyAlignment="1">
      <alignment vertical="center"/>
      <protection locked="0"/>
    </xf>
    <xf numFmtId="0" fontId="0" fillId="2" borderId="2" xfId="0" applyFont="1" applyFill="1" applyBorder="1" applyAlignment="1">
      <alignment horizontal="center"/>
      <protection locked="0"/>
    </xf>
    <xf numFmtId="0" fontId="0" fillId="2" borderId="2" xfId="0" applyFill="1" applyBorder="1" applyAlignment="1">
      <alignment horizontal="center"/>
      <protection locked="0"/>
    </xf>
    <xf numFmtId="0" fontId="12" fillId="12" borderId="2" xfId="0" applyFont="1" applyFill="1" applyBorder="1" applyAlignment="1">
      <alignment horizontal="center" vertical="center"/>
      <protection locked="0"/>
    </xf>
    <xf numFmtId="0" fontId="12" fillId="13" borderId="2" xfId="0" applyFont="1" applyFill="1" applyBorder="1" applyAlignment="1">
      <alignment horizontal="center" vertical="center"/>
      <protection locked="0"/>
    </xf>
    <xf numFmtId="0" fontId="0" fillId="8" borderId="2" xfId="0" applyFont="1" applyFill="1" applyBorder="1" applyAlignment="1">
      <alignment horizontal="center"/>
      <protection locked="0"/>
    </xf>
    <xf numFmtId="0" fontId="0" fillId="7" borderId="2" xfId="0" applyFont="1" applyFill="1" applyBorder="1" applyAlignment="1">
      <alignment horizontal="center"/>
      <protection locked="0"/>
    </xf>
    <xf numFmtId="0" fontId="0" fillId="7" borderId="2" xfId="0" applyFill="1" applyBorder="1" applyAlignment="1">
      <alignment horizontal="center"/>
      <protection locked="0"/>
    </xf>
    <xf numFmtId="0" fontId="12" fillId="14" borderId="2" xfId="0" applyFont="1" applyFill="1" applyBorder="1" applyAlignment="1">
      <alignment horizontal="center" vertical="center"/>
      <protection locked="0"/>
    </xf>
    <xf numFmtId="0" fontId="0" fillId="5" borderId="4" xfId="0" applyFont="1" applyFill="1" applyBorder="1" applyAlignment="1">
      <alignment horizontal="center" vertical="center"/>
      <protection locked="0"/>
    </xf>
    <xf numFmtId="0" fontId="0" fillId="7" borderId="4" xfId="0" applyFont="1" applyFill="1" applyBorder="1" applyAlignment="1">
      <alignment horizontal="center" vertical="center"/>
      <protection locked="0"/>
    </xf>
    <xf numFmtId="0" fontId="0" fillId="2" borderId="4" xfId="0" applyFont="1" applyFill="1" applyBorder="1" applyAlignment="1">
      <alignment horizontal="center" vertical="center"/>
      <protection locked="0"/>
    </xf>
    <xf numFmtId="0" fontId="12" fillId="11" borderId="4" xfId="0" applyFont="1" applyFill="1" applyBorder="1" applyAlignment="1">
      <alignment horizontal="center" vertical="center"/>
      <protection locked="0"/>
    </xf>
    <xf numFmtId="0" fontId="12" fillId="0" borderId="5" xfId="0" applyFont="1" applyBorder="1" applyAlignment="1">
      <alignment horizontal="left" vertical="center"/>
      <protection locked="0"/>
    </xf>
    <xf numFmtId="0" fontId="12" fillId="0" borderId="0" xfId="0" applyFont="1" applyBorder="1" applyAlignment="1">
      <alignment horizontal="left" vertical="center"/>
      <protection locked="0"/>
    </xf>
    <xf numFmtId="0" fontId="12" fillId="0" borderId="6" xfId="0" applyFont="1" applyBorder="1" applyAlignment="1">
      <alignment horizontal="left" vertical="center"/>
      <protection locked="0"/>
    </xf>
    <xf numFmtId="0" fontId="4" fillId="0" borderId="0" xfId="0" applyFont="1" applyAlignment="1">
      <alignment vertical="center"/>
      <protection locked="0"/>
    </xf>
    <xf numFmtId="0" fontId="2" fillId="0" borderId="0" xfId="0" applyFont="1" applyAlignment="1">
      <alignment horizontal="center" vertical="center"/>
      <protection locked="0"/>
    </xf>
    <xf numFmtId="0" fontId="4" fillId="0" borderId="0" xfId="0" applyFont="1" applyAlignment="1">
      <alignment vertical="top"/>
      <protection locked="0"/>
    </xf>
    <xf numFmtId="0" fontId="14" fillId="15" borderId="0" xfId="0" applyFont="1" applyFill="1" applyAlignment="1">
      <alignment horizontal="center" vertical="center"/>
      <protection locked="0"/>
    </xf>
    <xf numFmtId="0" fontId="1" fillId="0" borderId="0" xfId="0" applyFont="1" applyFill="1" applyBorder="1" applyAlignment="1">
      <alignment horizontal="center" vertical="center" wrapText="1"/>
      <protection locked="0"/>
    </xf>
    <xf numFmtId="164" fontId="10" fillId="0" borderId="0" xfId="1" applyNumberFormat="1" applyFont="1" applyFill="1" applyBorder="1" applyAlignment="1">
      <alignment horizontal="center" vertical="center" wrapText="1"/>
      <protection locked="0"/>
    </xf>
    <xf numFmtId="164" fontId="1" fillId="0" borderId="0" xfId="0" applyNumberFormat="1" applyFont="1" applyBorder="1" applyAlignment="1">
      <alignment horizontal="center" vertical="center" wrapText="1"/>
      <protection locked="0"/>
    </xf>
    <xf numFmtId="0" fontId="7" fillId="0" borderId="0" xfId="0" applyNumberFormat="1" applyFont="1" applyFill="1" applyBorder="1" applyAlignment="1">
      <alignment horizontal="center" vertical="center" wrapText="1"/>
      <protection locked="0"/>
    </xf>
    <xf numFmtId="0" fontId="1" fillId="0" borderId="0" xfId="0" applyNumberFormat="1" applyFont="1" applyBorder="1" applyAlignment="1">
      <alignment horizontal="center" vertical="center" wrapText="1"/>
      <protection locked="0"/>
    </xf>
    <xf numFmtId="0" fontId="10" fillId="0" borderId="0" xfId="1" applyNumberFormat="1" applyFont="1" applyFill="1" applyBorder="1" applyAlignment="1">
      <alignment horizontal="center" vertical="center" wrapText="1"/>
      <protection locked="0"/>
    </xf>
    <xf numFmtId="0" fontId="1" fillId="0" borderId="0" xfId="0" applyNumberFormat="1" applyFont="1" applyFill="1" applyBorder="1" applyAlignment="1">
      <alignment horizontal="center" vertical="center" wrapText="1"/>
      <protection locked="0"/>
    </xf>
    <xf numFmtId="0" fontId="11" fillId="18" borderId="56" xfId="1" applyFont="1" applyFill="1" applyBorder="1" applyAlignment="1">
      <alignment horizontal="center" vertical="center"/>
      <protection locked="0"/>
    </xf>
    <xf numFmtId="0" fontId="1" fillId="0" borderId="0" xfId="0" applyFont="1" applyBorder="1" applyAlignment="1" applyProtection="1">
      <alignment horizontal="center" vertical="center" wrapText="1"/>
      <protection locked="0"/>
    </xf>
    <xf numFmtId="164" fontId="10" fillId="0" borderId="0" xfId="1" applyNumberFormat="1" applyFont="1" applyFill="1" applyBorder="1" applyAlignment="1" applyProtection="1">
      <alignment horizontal="center" vertical="center" wrapText="1"/>
      <protection locked="0"/>
    </xf>
    <xf numFmtId="0" fontId="10" fillId="0" borderId="0" xfId="1" applyNumberFormat="1" applyFont="1" applyFill="1" applyBorder="1" applyAlignment="1" applyProtection="1">
      <alignment horizontal="center" vertical="center" wrapText="1"/>
      <protection locked="0"/>
    </xf>
    <xf numFmtId="0" fontId="1" fillId="0" borderId="0" xfId="0" applyNumberFormat="1" applyFont="1" applyFill="1" applyBorder="1" applyAlignment="1" applyProtection="1">
      <alignment horizontal="center" vertical="center" wrapText="1"/>
      <protection locked="0"/>
    </xf>
    <xf numFmtId="0" fontId="7" fillId="0" borderId="0" xfId="0" applyNumberFormat="1"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0" fillId="0" borderId="2" xfId="0" applyBorder="1" applyAlignment="1">
      <alignment horizontal="center" vertical="center"/>
      <protection locked="0"/>
    </xf>
    <xf numFmtId="0" fontId="16" fillId="0" borderId="0" xfId="0" applyFont="1" applyAlignment="1">
      <alignment vertical="center" wrapText="1"/>
      <protection locked="0"/>
    </xf>
    <xf numFmtId="0" fontId="17" fillId="3" borderId="2" xfId="0" applyFont="1" applyFill="1" applyBorder="1" applyAlignment="1">
      <alignment horizontal="center" vertical="center" wrapText="1"/>
      <protection locked="0"/>
    </xf>
    <xf numFmtId="0" fontId="16" fillId="6" borderId="2" xfId="0" applyFont="1" applyFill="1" applyBorder="1" applyAlignment="1">
      <alignment vertical="center" wrapText="1"/>
      <protection locked="0"/>
    </xf>
    <xf numFmtId="0" fontId="18" fillId="0" borderId="0" xfId="0" applyFont="1" applyAlignment="1">
      <alignment horizontal="center" vertical="center" wrapText="1"/>
      <protection locked="0"/>
    </xf>
    <xf numFmtId="0" fontId="16" fillId="0" borderId="0" xfId="0" applyFont="1" applyAlignment="1">
      <alignment horizontal="center" vertical="center" wrapText="1"/>
      <protection locked="0"/>
    </xf>
    <xf numFmtId="0" fontId="16" fillId="2" borderId="2" xfId="0" applyFont="1" applyFill="1" applyBorder="1" applyAlignment="1">
      <alignment vertical="center" wrapText="1"/>
      <protection locked="0"/>
    </xf>
    <xf numFmtId="0" fontId="18" fillId="0" borderId="0" xfId="0" applyFont="1" applyFill="1" applyBorder="1" applyAlignment="1">
      <alignment horizontal="center" vertical="center" wrapText="1"/>
      <protection locked="0"/>
    </xf>
    <xf numFmtId="0" fontId="16" fillId="0" borderId="0" xfId="0" applyFont="1" applyFill="1" applyBorder="1" applyAlignment="1">
      <alignment horizontal="center" vertical="center" wrapText="1"/>
      <protection locked="0"/>
    </xf>
    <xf numFmtId="0" fontId="16" fillId="0" borderId="0" xfId="0" applyFont="1" applyFill="1" applyBorder="1" applyAlignment="1">
      <alignment vertical="center" wrapText="1"/>
      <protection locked="0"/>
    </xf>
    <xf numFmtId="0" fontId="16" fillId="0" borderId="0" xfId="0" applyFont="1" applyFill="1" applyAlignment="1">
      <alignment vertical="center" wrapText="1"/>
      <protection locked="0"/>
    </xf>
    <xf numFmtId="0" fontId="16" fillId="6" borderId="11" xfId="0" applyFont="1" applyFill="1" applyBorder="1" applyAlignment="1">
      <alignment vertical="center" wrapText="1"/>
      <protection locked="0"/>
    </xf>
    <xf numFmtId="0" fontId="16" fillId="6" borderId="12" xfId="0" applyFont="1" applyFill="1" applyBorder="1" applyAlignment="1">
      <alignment vertical="center" wrapText="1"/>
      <protection locked="0"/>
    </xf>
    <xf numFmtId="0" fontId="16" fillId="6" borderId="13" xfId="0" applyFont="1" applyFill="1" applyBorder="1" applyAlignment="1">
      <alignment vertical="center" wrapText="1"/>
      <protection locked="0"/>
    </xf>
    <xf numFmtId="0" fontId="16" fillId="21" borderId="2" xfId="0" applyFont="1" applyFill="1" applyBorder="1" applyAlignment="1">
      <alignment vertical="center" wrapText="1"/>
      <protection locked="0"/>
    </xf>
    <xf numFmtId="0" fontId="16" fillId="22" borderId="2" xfId="0" applyFont="1" applyFill="1" applyBorder="1" applyAlignment="1">
      <alignment vertical="center" wrapText="1"/>
      <protection locked="0"/>
    </xf>
    <xf numFmtId="0" fontId="16" fillId="23" borderId="11" xfId="0" applyFont="1" applyFill="1" applyBorder="1" applyAlignment="1">
      <alignment vertical="center" wrapText="1"/>
      <protection locked="0"/>
    </xf>
    <xf numFmtId="0" fontId="16" fillId="24" borderId="11" xfId="0" applyFont="1" applyFill="1" applyBorder="1" applyAlignment="1">
      <alignment vertical="center" wrapText="1"/>
      <protection locked="0"/>
    </xf>
    <xf numFmtId="0" fontId="16" fillId="24" borderId="12" xfId="0" applyFont="1" applyFill="1" applyBorder="1" applyAlignment="1">
      <alignment vertical="center" wrapText="1"/>
      <protection locked="0"/>
    </xf>
    <xf numFmtId="0" fontId="16" fillId="25" borderId="2" xfId="0" applyFont="1" applyFill="1" applyBorder="1" applyAlignment="1">
      <alignment horizontal="center" vertical="center" wrapText="1"/>
      <protection locked="0"/>
    </xf>
    <xf numFmtId="0" fontId="16" fillId="24" borderId="2" xfId="0" applyFont="1" applyFill="1" applyBorder="1" applyAlignment="1">
      <alignment vertical="center" wrapText="1"/>
      <protection locked="0"/>
    </xf>
    <xf numFmtId="0" fontId="16" fillId="26" borderId="2" xfId="0" applyFont="1" applyFill="1" applyBorder="1" applyAlignment="1">
      <alignment vertical="center" wrapText="1"/>
      <protection locked="0"/>
    </xf>
    <xf numFmtId="0" fontId="16" fillId="18" borderId="2" xfId="0" applyFont="1" applyFill="1" applyBorder="1" applyAlignment="1">
      <alignment vertical="center" wrapText="1"/>
      <protection locked="0"/>
    </xf>
    <xf numFmtId="0" fontId="16" fillId="24" borderId="13" xfId="0" applyFont="1" applyFill="1" applyBorder="1" applyAlignment="1">
      <alignment vertical="center" wrapText="1"/>
      <protection locked="0"/>
    </xf>
    <xf numFmtId="0" fontId="16" fillId="27" borderId="11" xfId="0" applyFont="1" applyFill="1" applyBorder="1" applyAlignment="1">
      <alignment vertical="center" wrapText="1"/>
      <protection locked="0"/>
    </xf>
    <xf numFmtId="0" fontId="16" fillId="27" borderId="12" xfId="0" applyFont="1" applyFill="1" applyBorder="1" applyAlignment="1">
      <alignment vertical="center" wrapText="1"/>
      <protection locked="0"/>
    </xf>
    <xf numFmtId="0" fontId="16" fillId="27" borderId="13" xfId="0" applyFont="1" applyFill="1" applyBorder="1" applyAlignment="1">
      <alignment vertical="center" wrapText="1"/>
      <protection locked="0"/>
    </xf>
    <xf numFmtId="0" fontId="16" fillId="22" borderId="11" xfId="0" applyFont="1" applyFill="1" applyBorder="1" applyAlignment="1">
      <alignment vertical="center" wrapText="1"/>
      <protection locked="0"/>
    </xf>
    <xf numFmtId="0" fontId="16" fillId="22" borderId="13" xfId="0" applyFont="1" applyFill="1" applyBorder="1" applyAlignment="1">
      <alignment vertical="center" wrapText="1"/>
      <protection locked="0"/>
    </xf>
    <xf numFmtId="0" fontId="16" fillId="22" borderId="12" xfId="0" applyFont="1" applyFill="1" applyBorder="1" applyAlignment="1">
      <alignment vertical="center" wrapText="1"/>
      <protection locked="0"/>
    </xf>
    <xf numFmtId="0" fontId="16" fillId="21" borderId="11" xfId="0" applyFont="1" applyFill="1" applyBorder="1" applyAlignment="1">
      <alignment vertical="center" wrapText="1"/>
      <protection locked="0"/>
    </xf>
    <xf numFmtId="0" fontId="16" fillId="21" borderId="13" xfId="0" applyFont="1" applyFill="1" applyBorder="1" applyAlignment="1">
      <alignment vertical="center" wrapText="1"/>
      <protection locked="0"/>
    </xf>
    <xf numFmtId="0" fontId="16" fillId="21" borderId="12" xfId="0" applyFont="1" applyFill="1" applyBorder="1" applyAlignment="1">
      <alignment vertical="center" wrapText="1"/>
      <protection locked="0"/>
    </xf>
    <xf numFmtId="0" fontId="16" fillId="21" borderId="2" xfId="0" applyFont="1" applyFill="1" applyBorder="1" applyAlignment="1">
      <alignment horizontal="center" vertical="center" wrapText="1"/>
      <protection locked="0"/>
    </xf>
    <xf numFmtId="0" fontId="16" fillId="23" borderId="13" xfId="0" applyFont="1" applyFill="1" applyBorder="1" applyAlignment="1">
      <alignment vertical="center" wrapText="1"/>
      <protection locked="0"/>
    </xf>
    <xf numFmtId="0" fontId="16" fillId="23" borderId="12" xfId="0" applyFont="1" applyFill="1" applyBorder="1" applyAlignment="1">
      <alignment vertical="center" wrapText="1"/>
      <protection locked="0"/>
    </xf>
    <xf numFmtId="0" fontId="16" fillId="27" borderId="2" xfId="0" applyFont="1" applyFill="1" applyBorder="1" applyAlignment="1">
      <alignment vertical="center" wrapText="1"/>
      <protection locked="0"/>
    </xf>
    <xf numFmtId="0" fontId="18" fillId="28" borderId="2" xfId="0" applyFont="1" applyFill="1" applyBorder="1" applyAlignment="1">
      <alignment horizontal="center" vertical="center" wrapText="1"/>
      <protection locked="0"/>
    </xf>
    <xf numFmtId="0" fontId="16" fillId="29" borderId="2" xfId="0" applyFont="1" applyFill="1" applyBorder="1" applyAlignment="1">
      <alignment horizontal="center" vertical="center" wrapText="1"/>
      <protection locked="0"/>
    </xf>
    <xf numFmtId="0" fontId="16" fillId="28" borderId="2" xfId="0" applyFont="1" applyFill="1" applyBorder="1" applyAlignment="1">
      <alignment vertical="center" wrapText="1"/>
      <protection locked="0"/>
    </xf>
    <xf numFmtId="0" fontId="16" fillId="27" borderId="14" xfId="0" applyFont="1" applyFill="1" applyBorder="1" applyAlignment="1">
      <alignment vertical="center" wrapText="1"/>
      <protection locked="0"/>
    </xf>
    <xf numFmtId="0" fontId="18" fillId="0" borderId="15" xfId="0" applyFont="1" applyFill="1" applyBorder="1" applyAlignment="1">
      <alignment vertical="center" wrapText="1"/>
      <protection locked="0"/>
    </xf>
    <xf numFmtId="0" fontId="16" fillId="0" borderId="15" xfId="0" applyFont="1" applyFill="1" applyBorder="1" applyAlignment="1">
      <alignment horizontal="center" vertical="center" wrapText="1"/>
      <protection locked="0"/>
    </xf>
    <xf numFmtId="0" fontId="16" fillId="0" borderId="15" xfId="0" applyFont="1" applyFill="1" applyBorder="1" applyAlignment="1">
      <alignment vertical="center" wrapText="1"/>
      <protection locked="0"/>
    </xf>
    <xf numFmtId="0" fontId="1" fillId="0" borderId="2" xfId="0" applyFont="1" applyBorder="1" applyAlignment="1">
      <alignment horizontal="center" vertical="center" wrapText="1"/>
      <protection locked="0"/>
    </xf>
    <xf numFmtId="0" fontId="12" fillId="0" borderId="57" xfId="0" applyNumberFormat="1" applyFont="1" applyFill="1" applyBorder="1" applyAlignment="1">
      <alignment horizontal="center" vertical="center" wrapText="1"/>
      <protection locked="0"/>
    </xf>
    <xf numFmtId="0" fontId="2" fillId="0" borderId="2" xfId="0" applyFont="1" applyBorder="1" applyAlignment="1">
      <alignment horizontal="center" vertical="center" wrapText="1"/>
      <protection locked="0"/>
    </xf>
    <xf numFmtId="164" fontId="1" fillId="0" borderId="2" xfId="0" applyNumberFormat="1" applyFont="1" applyBorder="1" applyAlignment="1">
      <alignment horizontal="center" vertical="center" wrapText="1"/>
      <protection locked="0"/>
    </xf>
    <xf numFmtId="0" fontId="4" fillId="0" borderId="0" xfId="0" applyFont="1" applyAlignment="1">
      <alignment vertical="center" wrapText="1"/>
      <protection locked="0"/>
    </xf>
    <xf numFmtId="0" fontId="4" fillId="0" borderId="0" xfId="0" applyFont="1" applyAlignment="1">
      <alignment horizontal="justify" vertical="center" wrapText="1"/>
      <protection locked="0"/>
    </xf>
    <xf numFmtId="0" fontId="4" fillId="0" borderId="0" xfId="0" applyFont="1" applyFill="1" applyAlignment="1">
      <alignment horizontal="justify" vertical="center" wrapText="1"/>
      <protection locked="0"/>
    </xf>
    <xf numFmtId="0" fontId="4" fillId="0" borderId="0" xfId="0" applyFont="1" applyFill="1" applyAlignment="1">
      <alignment vertical="center" wrapText="1"/>
      <protection locked="0"/>
    </xf>
    <xf numFmtId="0" fontId="2" fillId="0" borderId="0" xfId="0" applyFont="1" applyFill="1" applyBorder="1" applyAlignment="1">
      <alignment horizontal="center" vertical="center" wrapText="1"/>
      <protection locked="0"/>
    </xf>
    <xf numFmtId="0" fontId="22" fillId="0" borderId="17" xfId="0" applyFont="1" applyBorder="1" applyAlignment="1">
      <alignment vertical="center" wrapText="1"/>
      <protection locked="0"/>
    </xf>
    <xf numFmtId="0" fontId="22" fillId="0" borderId="18" xfId="0" applyFont="1" applyBorder="1" applyAlignment="1">
      <alignment vertical="center" wrapText="1"/>
      <protection locked="0"/>
    </xf>
    <xf numFmtId="0" fontId="4" fillId="0" borderId="17" xfId="0" applyFont="1" applyFill="1" applyBorder="1" applyAlignment="1">
      <alignment horizontal="justify" vertical="center" wrapText="1"/>
      <protection locked="0"/>
    </xf>
    <xf numFmtId="0" fontId="4" fillId="0" borderId="18" xfId="0" applyFont="1" applyFill="1" applyBorder="1" applyAlignment="1">
      <alignment horizontal="justify" vertical="center" wrapText="1"/>
      <protection locked="0"/>
    </xf>
    <xf numFmtId="0" fontId="4" fillId="0" borderId="17" xfId="0" applyFont="1" applyBorder="1" applyAlignment="1">
      <alignment vertical="top" wrapText="1"/>
      <protection locked="0"/>
    </xf>
    <xf numFmtId="0" fontId="4" fillId="0" borderId="18" xfId="0" applyFont="1" applyBorder="1" applyAlignment="1">
      <alignment vertical="top" wrapText="1"/>
      <protection locked="0"/>
    </xf>
    <xf numFmtId="0" fontId="4" fillId="26" borderId="2" xfId="0" applyFont="1" applyFill="1" applyBorder="1" applyAlignment="1">
      <alignment horizontal="center" vertical="center" wrapText="1"/>
      <protection locked="0"/>
    </xf>
    <xf numFmtId="0" fontId="4" fillId="0" borderId="2" xfId="0" applyFont="1" applyFill="1" applyBorder="1" applyAlignment="1">
      <alignment horizontal="center" vertical="center" wrapText="1"/>
      <protection locked="0"/>
    </xf>
    <xf numFmtId="0" fontId="4" fillId="30" borderId="2" xfId="0" applyFont="1" applyFill="1" applyBorder="1" applyAlignment="1">
      <alignment horizontal="center" vertical="center" wrapText="1"/>
      <protection locked="0"/>
    </xf>
    <xf numFmtId="0" fontId="4" fillId="31" borderId="2" xfId="0" applyFont="1" applyFill="1" applyBorder="1" applyAlignment="1">
      <alignment horizontal="center" vertical="center" wrapText="1"/>
      <protection locked="0"/>
    </xf>
    <xf numFmtId="0" fontId="2" fillId="26" borderId="2" xfId="0" applyFont="1" applyFill="1" applyBorder="1" applyAlignment="1">
      <alignment horizontal="center" vertical="center" wrapText="1"/>
      <protection locked="0"/>
    </xf>
    <xf numFmtId="0" fontId="2" fillId="26" borderId="2" xfId="0" applyFont="1" applyFill="1" applyBorder="1" applyAlignment="1">
      <alignment horizontal="center" vertical="center" wrapText="1"/>
      <protection locked="0"/>
    </xf>
    <xf numFmtId="0" fontId="21" fillId="0" borderId="0" xfId="0" applyFont="1" applyBorder="1" applyAlignment="1">
      <alignment vertical="top" wrapText="1"/>
      <protection locked="0"/>
    </xf>
    <xf numFmtId="0" fontId="4" fillId="0" borderId="0" xfId="0" applyFont="1" applyBorder="1" applyAlignment="1">
      <alignment horizontal="center" vertical="top" wrapText="1"/>
      <protection locked="0"/>
    </xf>
    <xf numFmtId="0" fontId="21" fillId="0" borderId="0" xfId="0" applyFont="1" applyBorder="1" applyAlignment="1">
      <alignment horizontal="center" vertical="top" wrapText="1"/>
      <protection locked="0"/>
    </xf>
    <xf numFmtId="0" fontId="21" fillId="0" borderId="0" xfId="0" applyFont="1" applyBorder="1" applyAlignment="1">
      <alignment horizontal="left" vertical="top" wrapText="1" indent="2"/>
      <protection locked="0"/>
    </xf>
    <xf numFmtId="0" fontId="4" fillId="0" borderId="0" xfId="0" applyFont="1" applyBorder="1" applyAlignment="1">
      <alignment vertical="center" wrapText="1"/>
      <protection locked="0"/>
    </xf>
    <xf numFmtId="0" fontId="21" fillId="0" borderId="0" xfId="0" applyFont="1" applyBorder="1" applyAlignment="1">
      <alignment horizontal="left" vertical="top" wrapText="1"/>
      <protection locked="0"/>
    </xf>
    <xf numFmtId="0" fontId="4" fillId="0" borderId="0" xfId="0" applyFont="1" applyAlignment="1">
      <alignment horizontal="justify" vertical="top" wrapText="1"/>
      <protection locked="0"/>
    </xf>
    <xf numFmtId="0" fontId="4" fillId="0" borderId="0" xfId="0" applyFont="1" applyAlignment="1">
      <alignment vertical="top" wrapText="1"/>
      <protection locked="0"/>
    </xf>
    <xf numFmtId="0" fontId="0" fillId="0" borderId="0" xfId="0" applyAlignment="1">
      <protection locked="0"/>
    </xf>
    <xf numFmtId="0" fontId="4" fillId="0" borderId="0" xfId="0" applyFont="1" applyBorder="1" applyAlignment="1">
      <alignment vertical="top" wrapText="1"/>
      <protection locked="0"/>
    </xf>
    <xf numFmtId="0" fontId="0" fillId="0" borderId="0" xfId="0" applyBorder="1" applyAlignment="1">
      <protection locked="0"/>
    </xf>
    <xf numFmtId="0" fontId="25" fillId="0" borderId="19" xfId="0" applyFont="1" applyBorder="1" applyAlignment="1">
      <alignment horizontal="center" vertical="center" wrapText="1"/>
      <protection locked="0"/>
    </xf>
    <xf numFmtId="0" fontId="4" fillId="0" borderId="0" xfId="0" applyFont="1" applyAlignment="1">
      <alignment horizontal="left" vertical="center" wrapText="1" indent="2"/>
      <protection locked="0"/>
    </xf>
    <xf numFmtId="0" fontId="16" fillId="27" borderId="20" xfId="0" applyFont="1" applyFill="1" applyBorder="1" applyAlignment="1">
      <alignment vertical="center" wrapText="1"/>
      <protection locked="0"/>
    </xf>
    <xf numFmtId="0" fontId="13" fillId="3" borderId="0" xfId="0" applyFont="1" applyFill="1" applyBorder="1" applyAlignment="1">
      <alignment horizontal="center" vertical="center" wrapText="1"/>
      <protection locked="0"/>
    </xf>
    <xf numFmtId="0" fontId="1" fillId="32" borderId="2" xfId="0" applyFont="1" applyFill="1" applyBorder="1" applyAlignment="1">
      <alignment horizontal="center" vertical="center" wrapText="1"/>
      <protection locked="0"/>
    </xf>
    <xf numFmtId="0" fontId="0" fillId="32" borderId="2" xfId="0" applyFill="1" applyBorder="1" applyAlignment="1">
      <alignment horizontal="center" vertical="center"/>
      <protection locked="0"/>
    </xf>
    <xf numFmtId="0" fontId="0" fillId="0" borderId="0" xfId="0" applyFill="1">
      <protection locked="0"/>
    </xf>
    <xf numFmtId="0" fontId="0" fillId="0" borderId="0" xfId="0" applyFill="1" applyAlignment="1">
      <alignment vertical="center" wrapText="1"/>
      <protection locked="0"/>
    </xf>
    <xf numFmtId="0" fontId="3" fillId="0" borderId="0" xfId="0" applyFont="1" applyFill="1" applyAlignment="1">
      <alignment horizontal="center" vertical="center" wrapText="1"/>
      <protection locked="0"/>
    </xf>
    <xf numFmtId="0" fontId="1" fillId="0" borderId="0" xfId="0" applyFont="1" applyBorder="1" applyAlignment="1">
      <alignment vertical="center" wrapText="1"/>
      <protection locked="0"/>
    </xf>
    <xf numFmtId="0" fontId="3" fillId="2" borderId="16" xfId="0" applyFont="1" applyFill="1" applyBorder="1" applyAlignment="1">
      <alignment horizontal="center" vertical="center" wrapText="1"/>
      <protection locked="0"/>
    </xf>
    <xf numFmtId="0" fontId="9" fillId="26" borderId="2" xfId="0" applyFont="1" applyFill="1" applyBorder="1" applyAlignment="1" applyProtection="1">
      <alignment horizontal="center" vertical="center" wrapText="1"/>
    </xf>
    <xf numFmtId="0" fontId="1" fillId="2" borderId="2" xfId="0" applyNumberFormat="1" applyFont="1" applyFill="1" applyBorder="1" applyAlignment="1" applyProtection="1">
      <alignment horizontal="center" vertical="center" wrapText="1"/>
    </xf>
    <xf numFmtId="0" fontId="1" fillId="0" borderId="15" xfId="0" applyFont="1" applyBorder="1" applyAlignment="1">
      <alignment horizontal="center" vertical="center" wrapText="1"/>
      <protection locked="0"/>
    </xf>
    <xf numFmtId="0" fontId="0" fillId="33" borderId="11" xfId="0" applyFill="1" applyBorder="1" applyAlignment="1" applyProtection="1">
      <alignment horizontal="center" vertical="center"/>
    </xf>
    <xf numFmtId="0" fontId="0" fillId="0" borderId="2" xfId="0" applyBorder="1" applyAlignment="1" applyProtection="1">
      <alignment horizontal="center" vertical="center"/>
    </xf>
    <xf numFmtId="0" fontId="0" fillId="33" borderId="13" xfId="0" applyFill="1" applyBorder="1" applyAlignment="1" applyProtection="1">
      <alignment horizontal="center" vertical="center"/>
    </xf>
    <xf numFmtId="0" fontId="0" fillId="33" borderId="12" xfId="0" applyFill="1" applyBorder="1" applyAlignment="1" applyProtection="1">
      <alignment horizontal="center" vertical="center"/>
    </xf>
    <xf numFmtId="0" fontId="0" fillId="0" borderId="11" xfId="0" applyBorder="1" applyAlignment="1" applyProtection="1">
      <alignment horizontal="center" vertical="center"/>
    </xf>
    <xf numFmtId="0" fontId="0" fillId="0" borderId="13" xfId="0" applyBorder="1" applyAlignment="1" applyProtection="1">
      <alignment horizontal="center" vertical="center"/>
    </xf>
    <xf numFmtId="0" fontId="0" fillId="0" borderId="12" xfId="0" applyBorder="1" applyAlignment="1" applyProtection="1">
      <alignment horizontal="center" vertical="center"/>
    </xf>
    <xf numFmtId="0" fontId="0" fillId="33" borderId="2" xfId="0" applyFill="1" applyBorder="1" applyAlignment="1" applyProtection="1">
      <alignment horizontal="center" vertical="center"/>
    </xf>
    <xf numFmtId="0" fontId="1" fillId="28" borderId="2" xfId="0" applyFont="1" applyFill="1" applyBorder="1" applyAlignment="1">
      <alignment vertical="center" wrapText="1"/>
      <protection locked="0"/>
    </xf>
    <xf numFmtId="0" fontId="1" fillId="24" borderId="2" xfId="0" applyFont="1" applyFill="1" applyBorder="1" applyAlignment="1">
      <alignment vertical="center" wrapText="1"/>
      <protection locked="0"/>
    </xf>
    <xf numFmtId="0" fontId="1" fillId="21" borderId="2" xfId="0" applyFont="1" applyFill="1" applyBorder="1" applyAlignment="1">
      <alignment vertical="center" wrapText="1"/>
      <protection locked="0"/>
    </xf>
    <xf numFmtId="0" fontId="1" fillId="21" borderId="21" xfId="0" applyFont="1" applyFill="1" applyBorder="1" applyAlignment="1">
      <alignment vertical="center" wrapText="1"/>
      <protection locked="0"/>
    </xf>
    <xf numFmtId="0" fontId="1" fillId="26" borderId="2" xfId="0" applyFont="1" applyFill="1" applyBorder="1" applyAlignment="1">
      <alignment vertical="center" wrapText="1"/>
      <protection locked="0"/>
    </xf>
    <xf numFmtId="0" fontId="1" fillId="18" borderId="2" xfId="0" applyFont="1" applyFill="1" applyBorder="1" applyAlignment="1">
      <alignment vertical="center" wrapText="1"/>
      <protection locked="0"/>
    </xf>
    <xf numFmtId="0" fontId="1" fillId="22" borderId="2" xfId="0" applyFont="1" applyFill="1" applyBorder="1" applyAlignment="1">
      <alignment vertical="center" wrapText="1"/>
      <protection locked="0"/>
    </xf>
    <xf numFmtId="0" fontId="1" fillId="23" borderId="2" xfId="0" applyFont="1" applyFill="1" applyBorder="1" applyAlignment="1">
      <alignment vertical="center" wrapText="1"/>
      <protection locked="0"/>
    </xf>
    <xf numFmtId="0" fontId="0" fillId="23" borderId="2" xfId="0" applyFill="1" applyBorder="1">
      <protection locked="0"/>
    </xf>
    <xf numFmtId="0" fontId="1" fillId="34" borderId="2" xfId="0" applyFont="1" applyFill="1" applyBorder="1" applyAlignment="1">
      <alignment vertical="center" wrapText="1"/>
      <protection locked="0"/>
    </xf>
    <xf numFmtId="0" fontId="13" fillId="35" borderId="2" xfId="0" applyFont="1" applyFill="1" applyBorder="1" applyAlignment="1">
      <alignment horizontal="center" vertical="center" wrapText="1"/>
      <protection locked="0"/>
    </xf>
    <xf numFmtId="0" fontId="13" fillId="35" borderId="22" xfId="0" applyFont="1" applyFill="1" applyBorder="1" applyAlignment="1">
      <alignment horizontal="center" vertical="center" wrapText="1"/>
      <protection locked="0"/>
    </xf>
    <xf numFmtId="0" fontId="12" fillId="0" borderId="0" xfId="0" applyFont="1" applyFill="1" applyBorder="1" applyAlignment="1">
      <alignment horizontal="center" vertical="center" wrapText="1"/>
      <protection locked="0"/>
    </xf>
    <xf numFmtId="0" fontId="0" fillId="0" borderId="17" xfId="0" applyBorder="1">
      <protection locked="0"/>
    </xf>
    <xf numFmtId="0" fontId="4" fillId="0" borderId="0" xfId="0" applyFont="1" applyAlignment="1">
      <alignment horizontal="left" vertical="top" wrapText="1" indent="2"/>
      <protection locked="0"/>
    </xf>
    <xf numFmtId="164" fontId="1" fillId="0" borderId="2" xfId="0" applyNumberFormat="1"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26" borderId="2" xfId="0" applyFont="1" applyFill="1" applyBorder="1" applyAlignment="1" applyProtection="1">
      <alignment horizontal="center" vertical="center" wrapText="1"/>
    </xf>
    <xf numFmtId="0" fontId="0" fillId="0" borderId="23" xfId="0" applyBorder="1">
      <protection locked="0"/>
    </xf>
    <xf numFmtId="0" fontId="0" fillId="0" borderId="7" xfId="0" applyBorder="1">
      <protection locked="0"/>
    </xf>
    <xf numFmtId="0" fontId="0" fillId="0" borderId="24" xfId="0" applyBorder="1">
      <protection locked="0"/>
    </xf>
    <xf numFmtId="0" fontId="0" fillId="0" borderId="18" xfId="0" applyBorder="1">
      <protection locked="0"/>
    </xf>
    <xf numFmtId="0" fontId="0" fillId="0" borderId="0" xfId="0" applyBorder="1">
      <protection locked="0"/>
    </xf>
    <xf numFmtId="165" fontId="4" fillId="0" borderId="0" xfId="0" applyNumberFormat="1" applyFont="1" applyBorder="1">
      <protection locked="0"/>
    </xf>
    <xf numFmtId="0" fontId="0" fillId="0" borderId="25" xfId="0" applyBorder="1">
      <protection locked="0"/>
    </xf>
    <xf numFmtId="0" fontId="0" fillId="0" borderId="15" xfId="0" applyBorder="1">
      <protection locked="0"/>
    </xf>
    <xf numFmtId="0" fontId="0" fillId="0" borderId="26" xfId="0" applyBorder="1">
      <protection locked="0"/>
    </xf>
    <xf numFmtId="0" fontId="5" fillId="0" borderId="0" xfId="0" applyFont="1" applyBorder="1">
      <protection locked="0"/>
    </xf>
    <xf numFmtId="0" fontId="3" fillId="2" borderId="16" xfId="0" applyFont="1" applyFill="1" applyBorder="1" applyAlignment="1">
      <alignment horizontal="center" vertical="center" wrapText="1"/>
      <protection locked="0"/>
    </xf>
    <xf numFmtId="0" fontId="3" fillId="2" borderId="16" xfId="0" applyFont="1" applyFill="1" applyBorder="1" applyAlignment="1">
      <alignment horizontal="center" vertical="center" wrapText="1"/>
      <protection locked="0"/>
    </xf>
    <xf numFmtId="0" fontId="3" fillId="2" borderId="16" xfId="0" applyFont="1" applyFill="1" applyBorder="1" applyAlignment="1">
      <alignment horizontal="center" vertical="center" wrapText="1"/>
      <protection locked="0"/>
    </xf>
    <xf numFmtId="0" fontId="0" fillId="0" borderId="0" xfId="0">
      <protection locked="0"/>
    </xf>
    <xf numFmtId="164" fontId="1" fillId="33" borderId="2" xfId="0" applyNumberFormat="1" applyFont="1" applyFill="1" applyBorder="1" applyAlignment="1" applyProtection="1">
      <alignment horizontal="center" vertical="center" wrapText="1"/>
      <protection locked="0"/>
    </xf>
    <xf numFmtId="164" fontId="1" fillId="42" borderId="2" xfId="0" applyNumberFormat="1" applyFont="1" applyFill="1" applyBorder="1" applyAlignment="1" applyProtection="1">
      <alignment horizontal="center" vertical="center" wrapText="1"/>
      <protection locked="0"/>
    </xf>
    <xf numFmtId="164" fontId="1" fillId="43" borderId="2" xfId="0" applyNumberFormat="1" applyFont="1" applyFill="1" applyBorder="1" applyAlignment="1" applyProtection="1">
      <alignment horizontal="center" vertical="center" wrapText="1"/>
      <protection locked="0"/>
    </xf>
    <xf numFmtId="164" fontId="1" fillId="44" borderId="2" xfId="0" applyNumberFormat="1" applyFont="1" applyFill="1" applyBorder="1" applyAlignment="1" applyProtection="1">
      <alignment horizontal="center" vertical="center" wrapText="1"/>
      <protection locked="0"/>
    </xf>
    <xf numFmtId="164" fontId="1" fillId="45" borderId="2" xfId="0" applyNumberFormat="1" applyFont="1" applyFill="1" applyBorder="1" applyAlignment="1" applyProtection="1">
      <alignment horizontal="center" vertical="center" wrapText="1"/>
      <protection locked="0"/>
    </xf>
    <xf numFmtId="0" fontId="3" fillId="19" borderId="0" xfId="0" applyFont="1" applyFill="1" applyBorder="1" applyAlignment="1">
      <alignment horizontal="center" vertical="center" wrapText="1"/>
      <protection locked="0"/>
    </xf>
    <xf numFmtId="0" fontId="1" fillId="19" borderId="0" xfId="0" applyFont="1" applyFill="1" applyBorder="1" applyAlignment="1">
      <alignment vertical="center" wrapText="1"/>
      <protection locked="0"/>
    </xf>
    <xf numFmtId="0" fontId="1" fillId="19" borderId="0" xfId="0" applyFont="1" applyFill="1" applyAlignment="1">
      <alignment vertical="center" wrapText="1"/>
      <protection locked="0"/>
    </xf>
    <xf numFmtId="0" fontId="0" fillId="19" borderId="0" xfId="0" applyFill="1">
      <protection locked="0"/>
    </xf>
    <xf numFmtId="0" fontId="3" fillId="0" borderId="0" xfId="0" applyFont="1" applyFill="1" applyBorder="1" applyAlignment="1">
      <alignment vertical="center" wrapText="1"/>
      <protection locked="0"/>
    </xf>
    <xf numFmtId="0" fontId="3" fillId="0" borderId="16" xfId="0" applyFont="1" applyFill="1" applyBorder="1" applyAlignment="1">
      <alignment horizontal="center" vertical="center" wrapText="1"/>
      <protection locked="0"/>
    </xf>
    <xf numFmtId="0" fontId="1" fillId="0" borderId="2" xfId="0" applyFont="1" applyFill="1" applyBorder="1" applyAlignment="1">
      <alignment vertical="center" wrapText="1"/>
      <protection locked="0"/>
    </xf>
    <xf numFmtId="0" fontId="13" fillId="3" borderId="16" xfId="0" applyFont="1" applyFill="1" applyBorder="1" applyAlignment="1">
      <alignment horizontal="center" vertical="center" wrapText="1"/>
      <protection locked="0"/>
    </xf>
    <xf numFmtId="0" fontId="0" fillId="0" borderId="0" xfId="0">
      <protection locked="0"/>
    </xf>
    <xf numFmtId="0" fontId="3" fillId="2" borderId="16" xfId="0" applyFont="1" applyFill="1" applyBorder="1" applyAlignment="1">
      <alignment horizontal="center" vertical="center" wrapText="1"/>
      <protection locked="0"/>
    </xf>
    <xf numFmtId="0" fontId="0" fillId="0" borderId="2" xfId="0" applyBorder="1" applyAlignment="1" applyProtection="1">
      <alignment horizontal="center" vertical="center"/>
    </xf>
    <xf numFmtId="0" fontId="0" fillId="0" borderId="0" xfId="0">
      <protection locked="0"/>
    </xf>
    <xf numFmtId="0" fontId="0" fillId="0" borderId="11" xfId="0" applyFill="1" applyBorder="1" applyAlignment="1" applyProtection="1">
      <alignment horizontal="center" vertical="center"/>
    </xf>
    <xf numFmtId="0" fontId="0" fillId="0" borderId="23" xfId="0" applyFill="1" applyBorder="1" applyAlignment="1" applyProtection="1">
      <alignment horizontal="center" vertical="center"/>
    </xf>
    <xf numFmtId="0" fontId="0" fillId="0" borderId="3" xfId="0" applyBorder="1" applyAlignment="1" applyProtection="1">
      <alignment horizontal="centerContinuous" vertical="center"/>
    </xf>
    <xf numFmtId="0" fontId="12" fillId="0" borderId="19" xfId="0" applyFont="1" applyBorder="1" applyAlignment="1" applyProtection="1">
      <alignment horizontal="centerContinuous" vertical="center"/>
    </xf>
    <xf numFmtId="0" fontId="0" fillId="0" borderId="13" xfId="0" applyFill="1" applyBorder="1" applyAlignment="1" applyProtection="1">
      <alignment horizontal="center" vertical="center"/>
    </xf>
    <xf numFmtId="0" fontId="0" fillId="0" borderId="12" xfId="0" applyFill="1" applyBorder="1" applyAlignment="1" applyProtection="1">
      <alignment horizontal="center" vertical="center"/>
    </xf>
    <xf numFmtId="0" fontId="1" fillId="0" borderId="0" xfId="0" applyFont="1" applyBorder="1" applyAlignment="1" applyProtection="1">
      <alignment horizontal="center" vertical="center" wrapText="1"/>
    </xf>
    <xf numFmtId="0" fontId="3" fillId="2" borderId="21" xfId="0" applyFont="1" applyFill="1" applyBorder="1" applyAlignment="1">
      <alignment horizontal="center" vertical="center" wrapText="1"/>
      <protection locked="0"/>
    </xf>
    <xf numFmtId="0" fontId="3" fillId="2" borderId="16" xfId="0" applyFont="1" applyFill="1" applyBorder="1" applyAlignment="1">
      <alignment horizontal="center" vertical="center" wrapText="1"/>
      <protection locked="0"/>
    </xf>
    <xf numFmtId="0" fontId="3" fillId="0" borderId="0" xfId="0" applyFont="1" applyBorder="1" applyAlignment="1" applyProtection="1">
      <alignment horizontal="center" wrapText="1"/>
      <protection locked="0"/>
    </xf>
    <xf numFmtId="0" fontId="3" fillId="0" borderId="0" xfId="0" applyFont="1" applyFill="1" applyBorder="1" applyAlignment="1" applyProtection="1">
      <alignment horizontal="center" wrapText="1"/>
      <protection locked="0"/>
    </xf>
    <xf numFmtId="0" fontId="12" fillId="0" borderId="0" xfId="0" applyFont="1" applyAlignment="1">
      <alignment horizontal="center"/>
      <protection locked="0"/>
    </xf>
    <xf numFmtId="0" fontId="12" fillId="0" borderId="21" xfId="0" applyFont="1" applyBorder="1" applyAlignment="1">
      <alignment horizontal="center"/>
      <protection locked="0"/>
    </xf>
    <xf numFmtId="0" fontId="12" fillId="0" borderId="22" xfId="0" applyFont="1" applyBorder="1" applyAlignment="1">
      <alignment horizontal="center"/>
      <protection locked="0"/>
    </xf>
    <xf numFmtId="0" fontId="12" fillId="0" borderId="16" xfId="0" applyFont="1" applyBorder="1" applyAlignment="1">
      <alignment horizontal="center"/>
      <protection locked="0"/>
    </xf>
    <xf numFmtId="0" fontId="12" fillId="0" borderId="2" xfId="0" applyFont="1" applyBorder="1" applyAlignment="1">
      <alignment horizontal="center"/>
      <protection locked="0"/>
    </xf>
    <xf numFmtId="0" fontId="10" fillId="0" borderId="0" xfId="0" applyFont="1" applyAlignment="1">
      <alignment vertical="center"/>
      <protection locked="0"/>
    </xf>
    <xf numFmtId="0" fontId="7" fillId="0" borderId="0" xfId="0" applyFont="1" applyFill="1" applyBorder="1" applyAlignment="1" applyProtection="1">
      <alignment vertical="center" wrapText="1"/>
      <protection locked="0"/>
    </xf>
    <xf numFmtId="164" fontId="3" fillId="2" borderId="21" xfId="0" applyNumberFormat="1" applyFont="1" applyFill="1" applyBorder="1" applyAlignment="1">
      <alignment horizontal="center" vertical="center" wrapText="1"/>
      <protection locked="0"/>
    </xf>
    <xf numFmtId="0" fontId="3" fillId="2" borderId="21" xfId="0" applyNumberFormat="1" applyFont="1" applyFill="1" applyBorder="1" applyAlignment="1">
      <alignment horizontal="center" vertical="center" wrapText="1"/>
      <protection locked="0"/>
    </xf>
    <xf numFmtId="164" fontId="1" fillId="0" borderId="0" xfId="0" applyNumberFormat="1" applyFont="1" applyBorder="1" applyAlignment="1" applyProtection="1">
      <alignment horizontal="center" vertical="center" wrapText="1"/>
    </xf>
    <xf numFmtId="0" fontId="1" fillId="0" borderId="0" xfId="0" applyNumberFormat="1" applyFont="1" applyBorder="1" applyAlignment="1" applyProtection="1">
      <alignment horizontal="center" vertical="center" wrapText="1"/>
    </xf>
    <xf numFmtId="0" fontId="0" fillId="0" borderId="0" xfId="0" applyAlignment="1" applyProtection="1">
      <alignment horizontal="left"/>
      <protection hidden="1"/>
    </xf>
    <xf numFmtId="0" fontId="1" fillId="0" borderId="0" xfId="0" applyFont="1" applyAlignment="1" applyProtection="1">
      <alignment vertical="center" wrapText="1"/>
      <protection hidden="1"/>
    </xf>
    <xf numFmtId="0" fontId="35" fillId="0" borderId="0" xfId="0" applyFont="1" applyAlignment="1" applyProtection="1">
      <alignment vertical="center" wrapText="1"/>
      <protection hidden="1"/>
    </xf>
    <xf numFmtId="0" fontId="11" fillId="18" borderId="56" xfId="1" applyFont="1" applyFill="1" applyBorder="1" applyAlignment="1" applyProtection="1">
      <alignment horizontal="center" vertical="center"/>
      <protection hidden="1"/>
    </xf>
    <xf numFmtId="0" fontId="11" fillId="0" borderId="0" xfId="1" applyFont="1" applyFill="1" applyBorder="1" applyAlignment="1" applyProtection="1">
      <alignment horizontal="center" vertical="center"/>
      <protection hidden="1"/>
    </xf>
    <xf numFmtId="0" fontId="7" fillId="26" borderId="63" xfId="0" applyFont="1" applyFill="1" applyBorder="1" applyAlignment="1" applyProtection="1">
      <alignment horizontal="centerContinuous" vertical="center" wrapText="1"/>
      <protection hidden="1"/>
    </xf>
    <xf numFmtId="0" fontId="7" fillId="26" borderId="64" xfId="0" applyFont="1" applyFill="1" applyBorder="1" applyAlignment="1" applyProtection="1">
      <alignment horizontal="centerContinuous" vertical="center" wrapText="1"/>
      <protection hidden="1"/>
    </xf>
    <xf numFmtId="0" fontId="7" fillId="26" borderId="64" xfId="0" applyFont="1" applyFill="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1" fillId="19" borderId="0" xfId="1" applyFont="1" applyFill="1" applyBorder="1" applyAlignment="1" applyProtection="1">
      <alignment horizontal="center" vertical="center"/>
      <protection hidden="1"/>
    </xf>
    <xf numFmtId="0" fontId="7" fillId="19" borderId="0" xfId="0" applyFont="1" applyFill="1" applyBorder="1" applyAlignment="1" applyProtection="1">
      <alignment horizontal="center" vertical="center" wrapText="1"/>
      <protection hidden="1"/>
    </xf>
    <xf numFmtId="0" fontId="11" fillId="19" borderId="18" xfId="1" applyFont="1" applyFill="1" applyBorder="1" applyAlignment="1" applyProtection="1">
      <alignment vertical="center"/>
      <protection hidden="1"/>
    </xf>
    <xf numFmtId="0" fontId="11" fillId="19" borderId="0" xfId="1" applyFont="1" applyFill="1" applyBorder="1" applyAlignment="1" applyProtection="1">
      <alignment vertical="center"/>
      <protection hidden="1"/>
    </xf>
    <xf numFmtId="0" fontId="12" fillId="0" borderId="25" xfId="0" applyFont="1" applyBorder="1" applyAlignment="1" applyProtection="1">
      <alignment horizontal="centerContinuous" vertical="center"/>
      <protection hidden="1"/>
    </xf>
    <xf numFmtId="0" fontId="12" fillId="0" borderId="15" xfId="0" applyFont="1" applyBorder="1" applyAlignment="1" applyProtection="1">
      <alignment horizontal="centerContinuous" vertical="center"/>
      <protection hidden="1"/>
    </xf>
    <xf numFmtId="0" fontId="1" fillId="0" borderId="1" xfId="0" applyFont="1" applyBorder="1" applyAlignment="1" applyProtection="1">
      <alignment horizontal="center" vertical="center" wrapText="1"/>
      <protection hidden="1"/>
    </xf>
    <xf numFmtId="9" fontId="1" fillId="20" borderId="8" xfId="0" applyNumberFormat="1" applyFont="1" applyFill="1" applyBorder="1" applyAlignment="1" applyProtection="1">
      <alignment horizontal="center" vertical="center" shrinkToFit="1"/>
      <protection hidden="1"/>
    </xf>
    <xf numFmtId="0" fontId="3" fillId="20" borderId="28" xfId="0" applyFont="1" applyFill="1" applyBorder="1" applyAlignment="1" applyProtection="1">
      <alignment horizontal="center" vertical="center" shrinkToFit="1"/>
      <protection hidden="1"/>
    </xf>
    <xf numFmtId="0" fontId="3" fillId="0" borderId="0" xfId="0" applyFont="1" applyAlignment="1" applyProtection="1">
      <alignment horizontal="center" vertical="center" wrapText="1"/>
      <protection hidden="1"/>
    </xf>
    <xf numFmtId="9" fontId="1" fillId="20" borderId="9" xfId="0" applyNumberFormat="1" applyFont="1" applyFill="1" applyBorder="1" applyAlignment="1" applyProtection="1">
      <alignment horizontal="center" vertical="center" shrinkToFit="1"/>
      <protection hidden="1"/>
    </xf>
    <xf numFmtId="9" fontId="1" fillId="20" borderId="29" xfId="0" applyNumberFormat="1" applyFont="1" applyFill="1" applyBorder="1" applyAlignment="1" applyProtection="1">
      <alignment vertical="center" shrinkToFit="1"/>
      <protection hidden="1"/>
    </xf>
    <xf numFmtId="9" fontId="1" fillId="20" borderId="10" xfId="0" applyNumberFormat="1" applyFont="1" applyFill="1" applyBorder="1" applyAlignment="1" applyProtection="1">
      <alignment horizontal="center" vertical="center" shrinkToFit="1"/>
      <protection hidden="1"/>
    </xf>
    <xf numFmtId="9" fontId="1" fillId="20" borderId="30" xfId="0" applyNumberFormat="1" applyFont="1" applyFill="1" applyBorder="1" applyAlignment="1" applyProtection="1">
      <alignment vertical="center" shrinkToFit="1"/>
      <protection hidden="1"/>
    </xf>
    <xf numFmtId="9" fontId="1" fillId="19" borderId="8" xfId="0" applyNumberFormat="1" applyFont="1" applyFill="1" applyBorder="1" applyAlignment="1" applyProtection="1">
      <alignment horizontal="center" vertical="center" shrinkToFit="1"/>
      <protection hidden="1"/>
    </xf>
    <xf numFmtId="0" fontId="3" fillId="0" borderId="0" xfId="0" applyFont="1" applyAlignment="1" applyProtection="1">
      <alignment horizontal="center" vertical="center" shrinkToFit="1"/>
      <protection hidden="1"/>
    </xf>
    <xf numFmtId="9" fontId="1" fillId="19" borderId="9" xfId="0" applyNumberFormat="1" applyFont="1" applyFill="1" applyBorder="1" applyAlignment="1" applyProtection="1">
      <alignment horizontal="center" vertical="center" shrinkToFit="1"/>
      <protection hidden="1"/>
    </xf>
    <xf numFmtId="9" fontId="1" fillId="19" borderId="29" xfId="0" applyNumberFormat="1" applyFont="1" applyFill="1" applyBorder="1" applyAlignment="1" applyProtection="1">
      <alignment vertical="center" shrinkToFit="1"/>
      <protection hidden="1"/>
    </xf>
    <xf numFmtId="9" fontId="1" fillId="19" borderId="10" xfId="0" applyNumberFormat="1" applyFont="1" applyFill="1" applyBorder="1" applyAlignment="1" applyProtection="1">
      <alignment horizontal="center" vertical="center" shrinkToFit="1"/>
      <protection hidden="1"/>
    </xf>
    <xf numFmtId="9" fontId="1" fillId="19" borderId="30" xfId="0" applyNumberFormat="1" applyFont="1" applyFill="1" applyBorder="1" applyAlignment="1" applyProtection="1">
      <alignment vertical="center" shrinkToFit="1"/>
      <protection hidden="1"/>
    </xf>
    <xf numFmtId="9" fontId="1" fillId="20" borderId="19" xfId="0" applyNumberFormat="1" applyFont="1" applyFill="1" applyBorder="1" applyAlignment="1" applyProtection="1">
      <alignment horizontal="center" vertical="center" shrinkToFit="1"/>
      <protection hidden="1"/>
    </xf>
    <xf numFmtId="9" fontId="1" fillId="20" borderId="27" xfId="0" applyNumberFormat="1" applyFont="1" applyFill="1" applyBorder="1" applyAlignment="1" applyProtection="1">
      <alignment horizontal="center" vertical="center" shrinkToFit="1"/>
      <protection hidden="1"/>
    </xf>
    <xf numFmtId="9" fontId="1" fillId="19" borderId="19" xfId="0" applyNumberFormat="1" applyFont="1" applyFill="1" applyBorder="1" applyAlignment="1" applyProtection="1">
      <alignment horizontal="center" vertical="center" shrinkToFit="1"/>
      <protection hidden="1"/>
    </xf>
    <xf numFmtId="9" fontId="1" fillId="19" borderId="27" xfId="0" applyNumberFormat="1" applyFont="1" applyFill="1" applyBorder="1" applyAlignment="1" applyProtection="1">
      <alignment horizontal="center" vertical="center" shrinkToFit="1"/>
      <protection hidden="1"/>
    </xf>
    <xf numFmtId="9" fontId="1" fillId="20" borderId="28" xfId="0" applyNumberFormat="1" applyFont="1" applyFill="1" applyBorder="1" applyAlignment="1" applyProtection="1">
      <alignment vertical="center" shrinkToFit="1"/>
      <protection hidden="1"/>
    </xf>
    <xf numFmtId="9" fontId="1" fillId="19" borderId="19" xfId="0" applyNumberFormat="1" applyFont="1" applyFill="1" applyBorder="1" applyAlignment="1" applyProtection="1">
      <alignment vertical="center" shrinkToFit="1"/>
      <protection hidden="1"/>
    </xf>
    <xf numFmtId="9" fontId="1" fillId="19" borderId="27" xfId="0" applyNumberFormat="1" applyFont="1" applyFill="1" applyBorder="1" applyAlignment="1" applyProtection="1">
      <alignment vertical="center" shrinkToFit="1"/>
      <protection hidden="1"/>
    </xf>
    <xf numFmtId="9" fontId="1" fillId="19" borderId="28" xfId="0" applyNumberFormat="1" applyFont="1" applyFill="1" applyBorder="1" applyAlignment="1" applyProtection="1">
      <alignment vertical="center" shrinkToFit="1"/>
      <protection hidden="1"/>
    </xf>
    <xf numFmtId="9" fontId="1" fillId="20" borderId="19" xfId="0" applyNumberFormat="1" applyFont="1" applyFill="1" applyBorder="1" applyAlignment="1" applyProtection="1">
      <alignment vertical="center" shrinkToFit="1"/>
      <protection hidden="1"/>
    </xf>
    <xf numFmtId="9" fontId="1" fillId="20" borderId="27" xfId="0" applyNumberFormat="1" applyFont="1" applyFill="1" applyBorder="1" applyAlignment="1" applyProtection="1">
      <alignment vertical="center" shrinkToFit="1"/>
      <protection hidden="1"/>
    </xf>
    <xf numFmtId="0" fontId="1" fillId="20" borderId="0" xfId="0" applyFont="1" applyFill="1" applyAlignment="1" applyProtection="1">
      <alignment vertical="center" shrinkToFit="1"/>
      <protection hidden="1"/>
    </xf>
    <xf numFmtId="0" fontId="0" fillId="0" borderId="0" xfId="0" applyFont="1" applyFill="1" applyBorder="1" applyAlignment="1" applyProtection="1">
      <alignment horizontal="left" vertical="center" wrapText="1"/>
      <protection hidden="1"/>
    </xf>
    <xf numFmtId="9" fontId="1" fillId="0" borderId="0" xfId="0" applyNumberFormat="1" applyFont="1" applyFill="1" applyBorder="1" applyAlignment="1" applyProtection="1">
      <alignment horizontal="center" vertical="center" wrapText="1"/>
      <protection hidden="1"/>
    </xf>
    <xf numFmtId="0" fontId="1" fillId="0" borderId="0" xfId="0" applyFont="1" applyFill="1" applyBorder="1" applyAlignment="1" applyProtection="1">
      <alignment vertical="center" wrapText="1"/>
      <protection hidden="1"/>
    </xf>
    <xf numFmtId="0" fontId="0" fillId="20" borderId="19" xfId="0" applyFont="1" applyFill="1" applyBorder="1" applyAlignment="1" applyProtection="1">
      <alignment vertical="center"/>
      <protection hidden="1"/>
    </xf>
    <xf numFmtId="0" fontId="0" fillId="20" borderId="3" xfId="0" applyFont="1" applyFill="1" applyBorder="1" applyAlignment="1" applyProtection="1">
      <alignment vertical="center" wrapText="1"/>
      <protection hidden="1"/>
    </xf>
    <xf numFmtId="0" fontId="0" fillId="20" borderId="27" xfId="0" applyFont="1" applyFill="1" applyBorder="1" applyAlignment="1" applyProtection="1">
      <alignment vertical="center" wrapText="1"/>
      <protection hidden="1"/>
    </xf>
    <xf numFmtId="0" fontId="0" fillId="0" borderId="19" xfId="0" applyFont="1" applyFill="1" applyBorder="1" applyAlignment="1" applyProtection="1">
      <alignment vertical="center"/>
      <protection hidden="1"/>
    </xf>
    <xf numFmtId="0" fontId="0" fillId="0" borderId="3" xfId="0" applyFont="1" applyFill="1" applyBorder="1" applyAlignment="1" applyProtection="1">
      <alignment vertical="center" wrapText="1"/>
      <protection hidden="1"/>
    </xf>
    <xf numFmtId="0" fontId="0" fillId="0" borderId="27" xfId="0" applyFont="1" applyFill="1" applyBorder="1" applyAlignment="1" applyProtection="1">
      <alignment vertical="center" wrapText="1"/>
      <protection hidden="1"/>
    </xf>
    <xf numFmtId="0" fontId="1" fillId="0" borderId="0" xfId="0" applyFont="1" applyFill="1" applyAlignment="1" applyProtection="1">
      <alignment vertical="center" wrapText="1"/>
      <protection hidden="1"/>
    </xf>
    <xf numFmtId="0" fontId="1" fillId="0" borderId="0" xfId="0" applyFont="1" applyAlignment="1" applyProtection="1">
      <alignment horizontal="center" vertical="center" wrapText="1"/>
      <protection hidden="1"/>
    </xf>
    <xf numFmtId="0" fontId="0" fillId="0" borderId="3" xfId="0" applyFont="1" applyFill="1" applyBorder="1" applyAlignment="1" applyProtection="1">
      <alignment vertical="center"/>
      <protection hidden="1"/>
    </xf>
    <xf numFmtId="0" fontId="0" fillId="0" borderId="27" xfId="0" applyFont="1" applyFill="1" applyBorder="1" applyAlignment="1" applyProtection="1">
      <alignment vertical="center"/>
      <protection hidden="1"/>
    </xf>
    <xf numFmtId="0" fontId="0" fillId="20" borderId="3" xfId="0" applyFont="1" applyFill="1" applyBorder="1" applyAlignment="1" applyProtection="1">
      <alignment vertical="center"/>
      <protection hidden="1"/>
    </xf>
    <xf numFmtId="0" fontId="0" fillId="20" borderId="27" xfId="0" applyFont="1" applyFill="1" applyBorder="1" applyAlignment="1" applyProtection="1">
      <alignment vertical="center"/>
      <protection hidden="1"/>
    </xf>
    <xf numFmtId="0" fontId="4" fillId="0" borderId="0" xfId="0" applyFont="1" applyAlignment="1" applyProtection="1">
      <alignment horizontal="center" vertical="center" wrapText="1"/>
      <protection hidden="1"/>
    </xf>
    <xf numFmtId="14" fontId="1" fillId="0" borderId="0" xfId="0" applyNumberFormat="1" applyFont="1" applyAlignment="1">
      <alignment horizontal="center" vertical="center" wrapText="1"/>
      <protection locked="0"/>
    </xf>
    <xf numFmtId="164" fontId="1" fillId="0" borderId="2" xfId="0" applyNumberFormat="1" applyFont="1" applyFill="1" applyBorder="1" applyAlignment="1" applyProtection="1">
      <alignment horizontal="center" vertical="center" wrapText="1"/>
      <protection locked="0"/>
    </xf>
    <xf numFmtId="164" fontId="1" fillId="0" borderId="0" xfId="0" applyNumberFormat="1" applyFont="1" applyBorder="1" applyAlignment="1" applyProtection="1">
      <alignment horizontal="center" vertical="center" wrapText="1"/>
      <protection locked="0"/>
    </xf>
    <xf numFmtId="0" fontId="1" fillId="0" borderId="0" xfId="0" applyNumberFormat="1" applyFont="1" applyBorder="1" applyAlignment="1" applyProtection="1">
      <alignment horizontal="center" vertical="center" wrapText="1"/>
      <protection locked="0"/>
    </xf>
    <xf numFmtId="0" fontId="12" fillId="0" borderId="0" xfId="0" applyNumberFormat="1" applyFont="1" applyFill="1" applyBorder="1" applyAlignment="1">
      <alignment horizontal="center" vertical="center" wrapText="1"/>
      <protection locked="0"/>
    </xf>
    <xf numFmtId="0" fontId="5" fillId="0" borderId="0" xfId="0" applyFont="1" applyBorder="1" applyAlignment="1">
      <alignment horizontal="center"/>
      <protection locked="0"/>
    </xf>
    <xf numFmtId="0" fontId="8" fillId="0" borderId="0" xfId="0" applyFont="1" applyBorder="1" applyAlignment="1">
      <alignment horizontal="center" wrapText="1"/>
      <protection locked="0"/>
    </xf>
    <xf numFmtId="0" fontId="8" fillId="0" borderId="17" xfId="0" applyFont="1" applyBorder="1" applyAlignment="1">
      <alignment horizontal="center" wrapText="1"/>
      <protection locked="0"/>
    </xf>
    <xf numFmtId="14" fontId="19" fillId="0" borderId="0" xfId="0" applyNumberFormat="1" applyFont="1" applyBorder="1" applyAlignment="1">
      <alignment horizontal="center"/>
      <protection locked="0"/>
    </xf>
    <xf numFmtId="0" fontId="20" fillId="0" borderId="0" xfId="0" applyFont="1" applyBorder="1" applyAlignment="1">
      <alignment horizontal="center" vertical="center" wrapText="1"/>
      <protection locked="0"/>
    </xf>
    <xf numFmtId="0" fontId="28" fillId="0" borderId="0" xfId="0" applyFont="1" applyBorder="1" applyAlignment="1">
      <alignment horizontal="center" vertical="center"/>
      <protection locked="0"/>
    </xf>
    <xf numFmtId="0" fontId="28" fillId="0" borderId="17" xfId="0" applyFont="1" applyBorder="1" applyAlignment="1">
      <alignment horizontal="center" vertical="center"/>
      <protection locked="0"/>
    </xf>
    <xf numFmtId="0" fontId="5" fillId="26" borderId="19" xfId="0" applyFont="1" applyFill="1" applyBorder="1" applyAlignment="1">
      <alignment horizontal="center" vertical="center"/>
      <protection locked="0"/>
    </xf>
    <xf numFmtId="0" fontId="5" fillId="26" borderId="27" xfId="0" applyFont="1" applyFill="1" applyBorder="1" applyAlignment="1">
      <alignment horizontal="center" vertical="center"/>
      <protection locked="0"/>
    </xf>
    <xf numFmtId="0" fontId="2" fillId="0" borderId="0" xfId="0" applyFont="1" applyAlignment="1">
      <alignment horizontal="center" vertical="center"/>
      <protection locked="0"/>
    </xf>
    <xf numFmtId="0" fontId="4" fillId="26" borderId="2" xfId="0" applyFont="1" applyFill="1" applyBorder="1" applyAlignment="1">
      <alignment horizontal="center" vertical="center" wrapText="1"/>
      <protection locked="0"/>
    </xf>
    <xf numFmtId="0" fontId="2" fillId="26" borderId="19" xfId="0" applyFont="1" applyFill="1" applyBorder="1" applyAlignment="1">
      <alignment horizontal="center" vertical="center" wrapText="1"/>
      <protection locked="0"/>
    </xf>
    <xf numFmtId="0" fontId="2" fillId="26" borderId="3" xfId="0" applyFont="1" applyFill="1" applyBorder="1" applyAlignment="1">
      <alignment horizontal="center" vertical="center" wrapText="1"/>
      <protection locked="0"/>
    </xf>
    <xf numFmtId="0" fontId="2" fillId="26" borderId="27" xfId="0" applyFont="1" applyFill="1" applyBorder="1" applyAlignment="1">
      <alignment horizontal="center" vertical="center" wrapText="1"/>
      <protection locked="0"/>
    </xf>
    <xf numFmtId="0" fontId="2" fillId="26" borderId="2" xfId="0" applyFont="1" applyFill="1" applyBorder="1" applyAlignment="1">
      <alignment horizontal="center" vertical="center" wrapText="1"/>
      <protection locked="0"/>
    </xf>
    <xf numFmtId="0" fontId="4" fillId="0" borderId="0" xfId="0" applyFont="1" applyAlignment="1">
      <alignment horizontal="justify" vertical="center" wrapText="1"/>
      <protection locked="0"/>
    </xf>
    <xf numFmtId="0" fontId="4" fillId="0" borderId="0" xfId="0" quotePrefix="1" applyFont="1" applyAlignment="1">
      <alignment horizontal="justify" vertical="center" wrapText="1"/>
      <protection locked="0"/>
    </xf>
    <xf numFmtId="0" fontId="21" fillId="0" borderId="19" xfId="0" applyFont="1" applyBorder="1" applyAlignment="1">
      <alignment horizontal="left" vertical="center" wrapText="1"/>
      <protection locked="0"/>
    </xf>
    <xf numFmtId="0" fontId="21" fillId="0" borderId="3" xfId="0" applyFont="1" applyBorder="1" applyAlignment="1">
      <alignment horizontal="left" vertical="center" wrapText="1"/>
      <protection locked="0"/>
    </xf>
    <xf numFmtId="0" fontId="21" fillId="0" borderId="27" xfId="0" applyFont="1" applyBorder="1" applyAlignment="1">
      <alignment horizontal="left" vertical="center" wrapText="1"/>
      <protection locked="0"/>
    </xf>
    <xf numFmtId="0" fontId="4" fillId="0" borderId="0" xfId="0" applyFont="1" applyAlignment="1">
      <alignment horizontal="justify" vertical="top" wrapText="1"/>
      <protection locked="0"/>
    </xf>
    <xf numFmtId="0" fontId="22" fillId="0" borderId="0" xfId="0" applyFont="1" applyAlignment="1">
      <alignment horizontal="justify" vertical="center" wrapText="1"/>
      <protection locked="0"/>
    </xf>
    <xf numFmtId="0" fontId="22" fillId="0" borderId="0" xfId="0" applyFont="1" applyAlignment="1">
      <alignment horizontal="left" vertical="center" wrapText="1"/>
      <protection locked="0"/>
    </xf>
    <xf numFmtId="0" fontId="30" fillId="36" borderId="2" xfId="0" applyFont="1" applyFill="1" applyBorder="1" applyAlignment="1">
      <alignment horizontal="center" vertical="center" wrapText="1"/>
      <protection locked="0"/>
    </xf>
    <xf numFmtId="0" fontId="7" fillId="26" borderId="2" xfId="0" applyFont="1" applyFill="1" applyBorder="1" applyAlignment="1">
      <alignment horizontal="center" vertical="center" wrapText="1"/>
      <protection locked="0"/>
    </xf>
    <xf numFmtId="0" fontId="7" fillId="0" borderId="0" xfId="0" applyFont="1" applyFill="1" applyBorder="1" applyAlignment="1">
      <alignment horizontal="center" vertical="center" wrapText="1"/>
      <protection locked="0"/>
    </xf>
    <xf numFmtId="0" fontId="18" fillId="27" borderId="21" xfId="0" applyFont="1" applyFill="1" applyBorder="1" applyAlignment="1">
      <alignment horizontal="center" vertical="center" wrapText="1"/>
      <protection locked="0"/>
    </xf>
    <xf numFmtId="0" fontId="18" fillId="27" borderId="22" xfId="0" applyFont="1" applyFill="1" applyBorder="1" applyAlignment="1">
      <alignment horizontal="center" vertical="center" wrapText="1"/>
      <protection locked="0"/>
    </xf>
    <xf numFmtId="0" fontId="18" fillId="27" borderId="16" xfId="0" applyFont="1" applyFill="1" applyBorder="1" applyAlignment="1">
      <alignment horizontal="center" vertical="center" wrapText="1"/>
      <protection locked="0"/>
    </xf>
    <xf numFmtId="0" fontId="18" fillId="24" borderId="21" xfId="0" applyFont="1" applyFill="1" applyBorder="1" applyAlignment="1">
      <alignment horizontal="center" vertical="center" wrapText="1"/>
      <protection locked="0"/>
    </xf>
    <xf numFmtId="0" fontId="18" fillId="24" borderId="22" xfId="0" applyFont="1" applyFill="1" applyBorder="1" applyAlignment="1">
      <alignment horizontal="center" vertical="center" wrapText="1"/>
      <protection locked="0"/>
    </xf>
    <xf numFmtId="0" fontId="18" fillId="24" borderId="16" xfId="0" applyFont="1" applyFill="1" applyBorder="1" applyAlignment="1">
      <alignment horizontal="center" vertical="center" wrapText="1"/>
      <protection locked="0"/>
    </xf>
    <xf numFmtId="0" fontId="18" fillId="26" borderId="21" xfId="0" applyFont="1" applyFill="1" applyBorder="1" applyAlignment="1">
      <alignment horizontal="center" vertical="center" wrapText="1"/>
      <protection locked="0"/>
    </xf>
    <xf numFmtId="0" fontId="18" fillId="26" borderId="22" xfId="0" applyFont="1" applyFill="1" applyBorder="1" applyAlignment="1">
      <alignment horizontal="center" vertical="center" wrapText="1"/>
      <protection locked="0"/>
    </xf>
    <xf numFmtId="0" fontId="18" fillId="26" borderId="16" xfId="0" applyFont="1" applyFill="1" applyBorder="1" applyAlignment="1">
      <alignment horizontal="center" vertical="center" wrapText="1"/>
      <protection locked="0"/>
    </xf>
    <xf numFmtId="0" fontId="18" fillId="6" borderId="21" xfId="0" applyFont="1" applyFill="1" applyBorder="1" applyAlignment="1">
      <alignment horizontal="center" vertical="center" wrapText="1"/>
      <protection locked="0"/>
    </xf>
    <xf numFmtId="0" fontId="18" fillId="6" borderId="22" xfId="0" applyFont="1" applyFill="1" applyBorder="1" applyAlignment="1">
      <alignment horizontal="center" vertical="center" wrapText="1"/>
      <protection locked="0"/>
    </xf>
    <xf numFmtId="0" fontId="18" fillId="6" borderId="16" xfId="0" applyFont="1" applyFill="1" applyBorder="1" applyAlignment="1">
      <alignment horizontal="center" vertical="center" wrapText="1"/>
      <protection locked="0"/>
    </xf>
    <xf numFmtId="0" fontId="16" fillId="38" borderId="21" xfId="0" applyFont="1" applyFill="1" applyBorder="1" applyAlignment="1">
      <alignment horizontal="center" vertical="center" wrapText="1"/>
      <protection locked="0"/>
    </xf>
    <xf numFmtId="0" fontId="16" fillId="38" borderId="22" xfId="0" applyFont="1" applyFill="1" applyBorder="1" applyAlignment="1">
      <alignment horizontal="center" vertical="center" wrapText="1"/>
      <protection locked="0"/>
    </xf>
    <xf numFmtId="0" fontId="16" fillId="38" borderId="16" xfId="0" applyFont="1" applyFill="1" applyBorder="1" applyAlignment="1">
      <alignment horizontal="center" vertical="center" wrapText="1"/>
      <protection locked="0"/>
    </xf>
    <xf numFmtId="0" fontId="18" fillId="21" borderId="21" xfId="0" applyFont="1" applyFill="1" applyBorder="1" applyAlignment="1">
      <alignment horizontal="center" vertical="center" wrapText="1"/>
      <protection locked="0"/>
    </xf>
    <xf numFmtId="0" fontId="18" fillId="21" borderId="22" xfId="0" applyFont="1" applyFill="1" applyBorder="1" applyAlignment="1">
      <alignment horizontal="center" vertical="center" wrapText="1"/>
      <protection locked="0"/>
    </xf>
    <xf numFmtId="0" fontId="18" fillId="21" borderId="16" xfId="0" applyFont="1" applyFill="1" applyBorder="1" applyAlignment="1">
      <alignment horizontal="center" vertical="center" wrapText="1"/>
      <protection locked="0"/>
    </xf>
    <xf numFmtId="0" fontId="18" fillId="18" borderId="21" xfId="0" applyFont="1" applyFill="1" applyBorder="1" applyAlignment="1">
      <alignment horizontal="center" vertical="center" wrapText="1"/>
      <protection locked="0"/>
    </xf>
    <xf numFmtId="0" fontId="18" fillId="18" borderId="22" xfId="0" applyFont="1" applyFill="1" applyBorder="1" applyAlignment="1">
      <alignment horizontal="center" vertical="center" wrapText="1"/>
      <protection locked="0"/>
    </xf>
    <xf numFmtId="0" fontId="18" fillId="18" borderId="16" xfId="0" applyFont="1" applyFill="1" applyBorder="1" applyAlignment="1">
      <alignment horizontal="center" vertical="center" wrapText="1"/>
      <protection locked="0"/>
    </xf>
    <xf numFmtId="0" fontId="18" fillId="24" borderId="2" xfId="0" applyFont="1" applyFill="1" applyBorder="1" applyAlignment="1">
      <alignment horizontal="center" vertical="center" wrapText="1"/>
      <protection locked="0"/>
    </xf>
    <xf numFmtId="0" fontId="18" fillId="22" borderId="21" xfId="0" applyFont="1" applyFill="1" applyBorder="1" applyAlignment="1">
      <alignment horizontal="center" vertical="center" wrapText="1"/>
      <protection locked="0"/>
    </xf>
    <xf numFmtId="0" fontId="18" fillId="22" borderId="22" xfId="0" applyFont="1" applyFill="1" applyBorder="1" applyAlignment="1">
      <alignment horizontal="center" vertical="center" wrapText="1"/>
      <protection locked="0"/>
    </xf>
    <xf numFmtId="0" fontId="18" fillId="22" borderId="16" xfId="0" applyFont="1" applyFill="1" applyBorder="1" applyAlignment="1">
      <alignment horizontal="center" vertical="center" wrapText="1"/>
      <protection locked="0"/>
    </xf>
    <xf numFmtId="0" fontId="18" fillId="23" borderId="21" xfId="0" applyFont="1" applyFill="1" applyBorder="1" applyAlignment="1">
      <alignment horizontal="center" vertical="center" wrapText="1"/>
      <protection locked="0"/>
    </xf>
    <xf numFmtId="0" fontId="18" fillId="23" borderId="22" xfId="0" applyFont="1" applyFill="1" applyBorder="1" applyAlignment="1">
      <alignment horizontal="center" vertical="center" wrapText="1"/>
      <protection locked="0"/>
    </xf>
    <xf numFmtId="0" fontId="18" fillId="23" borderId="16" xfId="0" applyFont="1" applyFill="1" applyBorder="1" applyAlignment="1">
      <alignment horizontal="center" vertical="center" wrapText="1"/>
      <protection locked="0"/>
    </xf>
    <xf numFmtId="0" fontId="16" fillId="16" borderId="21" xfId="0" applyFont="1" applyFill="1" applyBorder="1" applyAlignment="1">
      <alignment horizontal="center" vertical="center" wrapText="1"/>
      <protection locked="0"/>
    </xf>
    <xf numFmtId="0" fontId="16" fillId="16" borderId="22" xfId="0" applyFont="1" applyFill="1" applyBorder="1" applyAlignment="1">
      <alignment horizontal="center" vertical="center" wrapText="1"/>
      <protection locked="0"/>
    </xf>
    <xf numFmtId="0" fontId="16" fillId="16" borderId="16" xfId="0" applyFont="1" applyFill="1" applyBorder="1" applyAlignment="1">
      <alignment horizontal="center" vertical="center" wrapText="1"/>
      <protection locked="0"/>
    </xf>
    <xf numFmtId="0" fontId="16" fillId="40" borderId="21" xfId="0" applyFont="1" applyFill="1" applyBorder="1" applyAlignment="1">
      <alignment horizontal="center" vertical="center" wrapText="1"/>
      <protection locked="0"/>
    </xf>
    <xf numFmtId="0" fontId="16" fillId="40" borderId="22" xfId="0" applyFont="1" applyFill="1" applyBorder="1" applyAlignment="1">
      <alignment horizontal="center" vertical="center" wrapText="1"/>
      <protection locked="0"/>
    </xf>
    <xf numFmtId="0" fontId="16" fillId="40" borderId="16" xfId="0" applyFont="1" applyFill="1" applyBorder="1" applyAlignment="1">
      <alignment horizontal="center" vertical="center" wrapText="1"/>
      <protection locked="0"/>
    </xf>
    <xf numFmtId="0" fontId="16" fillId="41" borderId="21" xfId="0" applyFont="1" applyFill="1" applyBorder="1" applyAlignment="1">
      <alignment horizontal="center" vertical="center" wrapText="1"/>
      <protection locked="0"/>
    </xf>
    <xf numFmtId="0" fontId="16" fillId="41" borderId="22" xfId="0" applyFont="1" applyFill="1" applyBorder="1" applyAlignment="1">
      <alignment horizontal="center" vertical="center" wrapText="1"/>
      <protection locked="0"/>
    </xf>
    <xf numFmtId="0" fontId="16" fillId="41" borderId="16" xfId="0" applyFont="1" applyFill="1" applyBorder="1" applyAlignment="1">
      <alignment horizontal="center" vertical="center" wrapText="1"/>
      <protection locked="0"/>
    </xf>
    <xf numFmtId="0" fontId="16" fillId="22" borderId="21" xfId="0" applyFont="1" applyFill="1" applyBorder="1" applyAlignment="1">
      <alignment horizontal="center" vertical="center" wrapText="1"/>
      <protection locked="0"/>
    </xf>
    <xf numFmtId="0" fontId="16" fillId="22" borderId="22" xfId="0" applyFont="1" applyFill="1" applyBorder="1" applyAlignment="1">
      <alignment horizontal="center" vertical="center" wrapText="1"/>
      <protection locked="0"/>
    </xf>
    <xf numFmtId="0" fontId="16" fillId="22" borderId="16" xfId="0" applyFont="1" applyFill="1" applyBorder="1" applyAlignment="1">
      <alignment horizontal="center" vertical="center" wrapText="1"/>
      <protection locked="0"/>
    </xf>
    <xf numFmtId="0" fontId="16" fillId="6" borderId="21" xfId="0" applyFont="1" applyFill="1" applyBorder="1" applyAlignment="1">
      <alignment horizontal="center" vertical="center" wrapText="1"/>
      <protection locked="0"/>
    </xf>
    <xf numFmtId="0" fontId="16" fillId="6" borderId="22" xfId="0" applyFont="1" applyFill="1" applyBorder="1" applyAlignment="1">
      <alignment horizontal="center" vertical="center" wrapText="1"/>
      <protection locked="0"/>
    </xf>
    <xf numFmtId="0" fontId="16" fillId="6" borderId="16" xfId="0" applyFont="1" applyFill="1" applyBorder="1" applyAlignment="1">
      <alignment horizontal="center" vertical="center" wrapText="1"/>
      <protection locked="0"/>
    </xf>
    <xf numFmtId="0" fontId="16" fillId="37" borderId="21" xfId="0" applyFont="1" applyFill="1" applyBorder="1" applyAlignment="1">
      <alignment horizontal="center" vertical="center" wrapText="1"/>
      <protection locked="0"/>
    </xf>
    <xf numFmtId="0" fontId="16" fillId="37" borderId="16" xfId="0" applyFont="1" applyFill="1" applyBorder="1" applyAlignment="1">
      <alignment horizontal="center" vertical="center" wrapText="1"/>
      <protection locked="0"/>
    </xf>
    <xf numFmtId="0" fontId="16" fillId="24" borderId="2" xfId="0" applyFont="1" applyFill="1" applyBorder="1" applyAlignment="1">
      <alignment horizontal="center" vertical="center" wrapText="1"/>
      <protection locked="0"/>
    </xf>
    <xf numFmtId="0" fontId="16" fillId="24" borderId="21" xfId="0" applyFont="1" applyFill="1" applyBorder="1" applyAlignment="1">
      <alignment horizontal="center" vertical="center" wrapText="1"/>
      <protection locked="0"/>
    </xf>
    <xf numFmtId="0" fontId="16" fillId="24" borderId="16" xfId="0" applyFont="1" applyFill="1" applyBorder="1" applyAlignment="1">
      <alignment horizontal="center" vertical="center" wrapText="1"/>
      <protection locked="0"/>
    </xf>
    <xf numFmtId="0" fontId="16" fillId="39" borderId="21" xfId="0" applyFont="1" applyFill="1" applyBorder="1" applyAlignment="1">
      <alignment horizontal="center" vertical="center" wrapText="1"/>
      <protection locked="0"/>
    </xf>
    <xf numFmtId="0" fontId="16" fillId="39" borderId="22" xfId="0" applyFont="1" applyFill="1" applyBorder="1" applyAlignment="1">
      <alignment horizontal="center" vertical="center" wrapText="1"/>
      <protection locked="0"/>
    </xf>
    <xf numFmtId="0" fontId="16" fillId="39" borderId="16" xfId="0" applyFont="1" applyFill="1" applyBorder="1" applyAlignment="1">
      <alignment horizontal="center" vertical="center" wrapText="1"/>
      <protection locked="0"/>
    </xf>
    <xf numFmtId="0" fontId="16" fillId="27" borderId="22" xfId="0" applyFont="1" applyFill="1" applyBorder="1" applyAlignment="1">
      <alignment horizontal="center" vertical="center" wrapText="1"/>
      <protection locked="0"/>
    </xf>
    <xf numFmtId="0" fontId="16" fillId="27" borderId="16" xfId="0" applyFont="1" applyFill="1" applyBorder="1" applyAlignment="1">
      <alignment horizontal="center" vertical="center" wrapText="1"/>
      <protection locked="0"/>
    </xf>
    <xf numFmtId="0" fontId="16" fillId="27" borderId="21" xfId="0" applyFont="1" applyFill="1" applyBorder="1" applyAlignment="1">
      <alignment horizontal="center" vertical="center" wrapText="1"/>
      <protection locked="0"/>
    </xf>
    <xf numFmtId="0" fontId="16" fillId="25" borderId="21" xfId="0" applyFont="1" applyFill="1" applyBorder="1" applyAlignment="1">
      <alignment horizontal="center" vertical="center" wrapText="1"/>
      <protection locked="0"/>
    </xf>
    <xf numFmtId="0" fontId="16" fillId="25" borderId="22" xfId="0" applyFont="1" applyFill="1" applyBorder="1" applyAlignment="1">
      <alignment horizontal="center" vertical="center" wrapText="1"/>
      <protection locked="0"/>
    </xf>
    <xf numFmtId="0" fontId="16" fillId="25" borderId="16" xfId="0" applyFont="1" applyFill="1" applyBorder="1" applyAlignment="1">
      <alignment horizontal="center" vertical="center" wrapText="1"/>
      <protection locked="0"/>
    </xf>
    <xf numFmtId="0" fontId="16" fillId="21" borderId="21" xfId="0" applyFont="1" applyFill="1" applyBorder="1" applyAlignment="1">
      <alignment horizontal="center" vertical="center" wrapText="1"/>
      <protection locked="0"/>
    </xf>
    <xf numFmtId="0" fontId="16" fillId="21" borderId="22" xfId="0" applyFont="1" applyFill="1" applyBorder="1" applyAlignment="1">
      <alignment horizontal="center" vertical="center" wrapText="1"/>
      <protection locked="0"/>
    </xf>
    <xf numFmtId="0" fontId="16" fillId="21" borderId="16" xfId="0" applyFont="1" applyFill="1" applyBorder="1" applyAlignment="1">
      <alignment horizontal="center" vertical="center" wrapText="1"/>
      <protection locked="0"/>
    </xf>
    <xf numFmtId="0" fontId="16" fillId="23" borderId="2" xfId="0" applyFont="1" applyFill="1" applyBorder="1" applyAlignment="1">
      <alignment horizontal="center" vertical="center" wrapText="1"/>
      <protection locked="0"/>
    </xf>
    <xf numFmtId="0" fontId="21" fillId="0" borderId="0" xfId="0" applyFont="1" applyBorder="1" applyAlignment="1">
      <alignment horizontal="left" vertical="top" wrapText="1"/>
      <protection locked="0"/>
    </xf>
    <xf numFmtId="0" fontId="0" fillId="0" borderId="0" xfId="0">
      <protection locked="0"/>
    </xf>
    <xf numFmtId="0" fontId="0" fillId="0" borderId="17" xfId="0" applyBorder="1">
      <protection locked="0"/>
    </xf>
    <xf numFmtId="0" fontId="4" fillId="0" borderId="0" xfId="0" applyFont="1" applyAlignment="1">
      <alignment horizontal="left" vertical="top" wrapText="1"/>
      <protection locked="0"/>
    </xf>
    <xf numFmtId="0" fontId="4" fillId="0" borderId="0" xfId="0" applyFont="1" applyBorder="1" applyAlignment="1">
      <alignment horizontal="justify" vertical="top" wrapText="1"/>
      <protection locked="0"/>
    </xf>
    <xf numFmtId="0" fontId="4" fillId="0" borderId="0" xfId="0" applyFont="1" applyBorder="1" applyAlignment="1">
      <alignment horizontal="left" vertical="top" wrapText="1"/>
      <protection locked="0"/>
    </xf>
    <xf numFmtId="0" fontId="4" fillId="0" borderId="17" xfId="0" applyFont="1" applyBorder="1" applyAlignment="1">
      <alignment horizontal="left" vertical="top" wrapText="1"/>
      <protection locked="0"/>
    </xf>
    <xf numFmtId="0" fontId="4" fillId="0" borderId="3" xfId="0" quotePrefix="1" applyFont="1" applyBorder="1" applyAlignment="1">
      <alignment horizontal="left" vertical="center" wrapText="1"/>
      <protection locked="0"/>
    </xf>
    <xf numFmtId="0" fontId="4" fillId="0" borderId="3" xfId="0" applyFont="1" applyBorder="1" applyAlignment="1">
      <alignment horizontal="left" vertical="center" wrapText="1"/>
      <protection locked="0"/>
    </xf>
    <xf numFmtId="0" fontId="4" fillId="0" borderId="27" xfId="0" applyFont="1" applyBorder="1" applyAlignment="1">
      <alignment horizontal="left" vertical="center" wrapText="1"/>
      <protection locked="0"/>
    </xf>
    <xf numFmtId="0" fontId="4" fillId="0" borderId="0" xfId="0" applyFont="1" applyAlignment="1">
      <alignment horizontal="left" vertical="center" wrapText="1" indent="2"/>
      <protection locked="0"/>
    </xf>
    <xf numFmtId="0" fontId="2" fillId="0" borderId="0" xfId="0" applyFont="1" applyAlignment="1">
      <alignment horizontal="left" vertical="center" wrapText="1"/>
      <protection locked="0"/>
    </xf>
    <xf numFmtId="0" fontId="21" fillId="0" borderId="0" xfId="0" applyFont="1" applyBorder="1" applyAlignment="1">
      <alignment horizontal="justify" vertical="top" wrapText="1"/>
      <protection locked="0"/>
    </xf>
    <xf numFmtId="0" fontId="4" fillId="0" borderId="0" xfId="0" applyFont="1" applyAlignment="1">
      <alignment horizontal="left" vertical="top" wrapText="1" indent="2"/>
      <protection locked="0"/>
    </xf>
    <xf numFmtId="0" fontId="2" fillId="0" borderId="0" xfId="0" applyFont="1" applyAlignment="1">
      <alignment horizontal="left" vertical="top" wrapText="1"/>
      <protection locked="0"/>
    </xf>
    <xf numFmtId="0" fontId="4" fillId="0" borderId="0" xfId="0" applyFont="1" applyAlignment="1">
      <alignment horizontal="left" vertical="center" wrapText="1"/>
      <protection locked="0"/>
    </xf>
    <xf numFmtId="0" fontId="21" fillId="0" borderId="0" xfId="0" applyFont="1" applyAlignment="1">
      <alignment horizontal="center" vertical="center" wrapText="1"/>
      <protection locked="0"/>
    </xf>
    <xf numFmtId="0" fontId="0" fillId="19" borderId="2" xfId="0" applyFont="1" applyFill="1" applyBorder="1" applyAlignment="1" applyProtection="1">
      <alignment horizontal="center" vertical="center" textRotation="90" wrapText="1"/>
      <protection hidden="1"/>
    </xf>
    <xf numFmtId="0" fontId="0" fillId="20" borderId="19" xfId="0" applyFont="1" applyFill="1" applyBorder="1" applyAlignment="1" applyProtection="1">
      <alignment horizontal="left" vertical="center" wrapText="1"/>
      <protection hidden="1"/>
    </xf>
    <xf numFmtId="0" fontId="0" fillId="20" borderId="3" xfId="0" applyFont="1" applyFill="1" applyBorder="1" applyAlignment="1" applyProtection="1">
      <alignment horizontal="left" vertical="center" wrapText="1"/>
      <protection hidden="1"/>
    </xf>
    <xf numFmtId="0" fontId="0" fillId="19" borderId="2" xfId="0" applyFont="1" applyFill="1" applyBorder="1" applyAlignment="1" applyProtection="1">
      <alignment horizontal="left" vertical="center" wrapText="1"/>
      <protection hidden="1"/>
    </xf>
    <xf numFmtId="0" fontId="0" fillId="20" borderId="2" xfId="0" applyFont="1" applyFill="1" applyBorder="1" applyAlignment="1" applyProtection="1">
      <alignment horizontal="left" vertical="center" wrapText="1"/>
      <protection hidden="1"/>
    </xf>
    <xf numFmtId="0" fontId="0" fillId="20" borderId="36" xfId="0" applyFont="1" applyFill="1" applyBorder="1" applyAlignment="1" applyProtection="1">
      <alignment horizontal="left" vertical="center" wrapText="1"/>
      <protection hidden="1"/>
    </xf>
    <xf numFmtId="0" fontId="0" fillId="20" borderId="37" xfId="0" applyFont="1" applyFill="1" applyBorder="1" applyAlignment="1" applyProtection="1">
      <alignment horizontal="left" vertical="center" wrapText="1"/>
      <protection hidden="1"/>
    </xf>
    <xf numFmtId="0" fontId="0" fillId="20" borderId="34" xfId="0" applyFont="1" applyFill="1" applyBorder="1" applyAlignment="1" applyProtection="1">
      <alignment horizontal="left" vertical="center" wrapText="1"/>
      <protection hidden="1"/>
    </xf>
    <xf numFmtId="0" fontId="0" fillId="20" borderId="35" xfId="0" applyFont="1" applyFill="1" applyBorder="1" applyAlignment="1" applyProtection="1">
      <alignment horizontal="left" vertical="center" wrapText="1"/>
      <protection hidden="1"/>
    </xf>
    <xf numFmtId="0" fontId="0" fillId="0" borderId="2" xfId="0" applyFont="1" applyBorder="1" applyAlignment="1" applyProtection="1">
      <alignment horizontal="center" vertical="center" textRotation="90" wrapText="1"/>
      <protection hidden="1"/>
    </xf>
    <xf numFmtId="0" fontId="0" fillId="20" borderId="40" xfId="0" applyFont="1" applyFill="1" applyBorder="1" applyAlignment="1" applyProtection="1">
      <alignment horizontal="left" vertical="center" wrapText="1"/>
      <protection hidden="1"/>
    </xf>
    <xf numFmtId="0" fontId="0" fillId="20" borderId="41" xfId="0" applyFont="1" applyFill="1" applyBorder="1" applyAlignment="1" applyProtection="1">
      <alignment horizontal="left" vertical="center" wrapText="1"/>
      <protection hidden="1"/>
    </xf>
    <xf numFmtId="0" fontId="0" fillId="19" borderId="34" xfId="0" applyFont="1" applyFill="1" applyBorder="1" applyAlignment="1" applyProtection="1">
      <alignment horizontal="left" vertical="center" wrapText="1"/>
      <protection hidden="1"/>
    </xf>
    <xf numFmtId="0" fontId="0" fillId="19" borderId="35" xfId="0" applyFont="1" applyFill="1" applyBorder="1" applyAlignment="1" applyProtection="1">
      <alignment horizontal="left" vertical="center" wrapText="1"/>
      <protection hidden="1"/>
    </xf>
    <xf numFmtId="0" fontId="0" fillId="19" borderId="40" xfId="0" applyFont="1" applyFill="1" applyBorder="1" applyAlignment="1" applyProtection="1">
      <alignment horizontal="left" vertical="center" wrapText="1"/>
      <protection hidden="1"/>
    </xf>
    <xf numFmtId="0" fontId="0" fillId="19" borderId="41" xfId="0" applyFont="1" applyFill="1" applyBorder="1" applyAlignment="1" applyProtection="1">
      <alignment horizontal="left" vertical="center" wrapText="1"/>
      <protection hidden="1"/>
    </xf>
    <xf numFmtId="0" fontId="0" fillId="19" borderId="36" xfId="0" applyFont="1" applyFill="1" applyBorder="1" applyAlignment="1" applyProtection="1">
      <alignment horizontal="left" vertical="center" wrapText="1"/>
      <protection hidden="1"/>
    </xf>
    <xf numFmtId="0" fontId="0" fillId="19" borderId="37" xfId="0" applyFont="1" applyFill="1" applyBorder="1" applyAlignment="1" applyProtection="1">
      <alignment horizontal="left" vertical="center" wrapText="1"/>
      <protection hidden="1"/>
    </xf>
    <xf numFmtId="0" fontId="0" fillId="19" borderId="19" xfId="0" applyFont="1" applyFill="1" applyBorder="1" applyAlignment="1" applyProtection="1">
      <alignment horizontal="left" vertical="center" wrapText="1"/>
      <protection hidden="1"/>
    </xf>
    <xf numFmtId="0" fontId="0" fillId="19" borderId="3" xfId="0" applyFont="1" applyFill="1" applyBorder="1" applyAlignment="1" applyProtection="1">
      <alignment horizontal="left" vertical="center" wrapText="1"/>
      <protection hidden="1"/>
    </xf>
    <xf numFmtId="1" fontId="0" fillId="20" borderId="8" xfId="0" applyNumberFormat="1" applyFont="1" applyFill="1" applyBorder="1" applyAlignment="1" applyProtection="1">
      <alignment horizontal="center" vertical="center" wrapText="1"/>
      <protection hidden="1"/>
    </xf>
    <xf numFmtId="1" fontId="0" fillId="20" borderId="38" xfId="0" applyNumberFormat="1" applyFont="1" applyFill="1" applyBorder="1" applyAlignment="1" applyProtection="1">
      <alignment horizontal="center" vertical="center" wrapText="1"/>
      <protection hidden="1"/>
    </xf>
    <xf numFmtId="166" fontId="12" fillId="20" borderId="44" xfId="0" applyNumberFormat="1" applyFont="1" applyFill="1" applyBorder="1" applyAlignment="1" applyProtection="1">
      <alignment horizontal="center" vertical="center" wrapText="1"/>
      <protection hidden="1"/>
    </xf>
    <xf numFmtId="166" fontId="12" fillId="20" borderId="45" xfId="0" applyNumberFormat="1" applyFont="1" applyFill="1" applyBorder="1" applyAlignment="1" applyProtection="1">
      <alignment horizontal="center" vertical="center" wrapText="1"/>
      <protection hidden="1"/>
    </xf>
    <xf numFmtId="166" fontId="12" fillId="20" borderId="38" xfId="0" applyNumberFormat="1" applyFont="1" applyFill="1" applyBorder="1" applyAlignment="1" applyProtection="1">
      <alignment horizontal="center" vertical="center" wrapText="1"/>
      <protection hidden="1"/>
    </xf>
    <xf numFmtId="166" fontId="12" fillId="20" borderId="39" xfId="0" applyNumberFormat="1" applyFont="1" applyFill="1" applyBorder="1" applyAlignment="1" applyProtection="1">
      <alignment horizontal="center" vertical="center" wrapText="1"/>
      <protection hidden="1"/>
    </xf>
    <xf numFmtId="9" fontId="0" fillId="17" borderId="23" xfId="0" applyNumberFormat="1" applyFont="1" applyFill="1" applyBorder="1" applyAlignment="1" applyProtection="1">
      <alignment horizontal="center" vertical="center" wrapText="1"/>
      <protection hidden="1"/>
    </xf>
    <xf numFmtId="9" fontId="0" fillId="17" borderId="7" xfId="0" applyNumberFormat="1" applyFont="1" applyFill="1" applyBorder="1" applyAlignment="1" applyProtection="1">
      <alignment horizontal="center" vertical="center" wrapText="1"/>
      <protection hidden="1"/>
    </xf>
    <xf numFmtId="9" fontId="0" fillId="17" borderId="24" xfId="0" applyNumberFormat="1" applyFont="1" applyFill="1" applyBorder="1" applyAlignment="1" applyProtection="1">
      <alignment horizontal="center" vertical="center" wrapText="1"/>
      <protection hidden="1"/>
    </xf>
    <xf numFmtId="9" fontId="0" fillId="17" borderId="25" xfId="0" applyNumberFormat="1" applyFont="1" applyFill="1" applyBorder="1" applyAlignment="1" applyProtection="1">
      <alignment horizontal="center" vertical="center" wrapText="1"/>
      <protection hidden="1"/>
    </xf>
    <xf numFmtId="9" fontId="0" fillId="17" borderId="15" xfId="0" applyNumberFormat="1" applyFont="1" applyFill="1" applyBorder="1" applyAlignment="1" applyProtection="1">
      <alignment horizontal="center" vertical="center" wrapText="1"/>
      <protection hidden="1"/>
    </xf>
    <xf numFmtId="9" fontId="0" fillId="17" borderId="26" xfId="0" applyNumberFormat="1" applyFont="1" applyFill="1" applyBorder="1" applyAlignment="1" applyProtection="1">
      <alignment horizontal="center" vertical="center" wrapText="1"/>
      <protection hidden="1"/>
    </xf>
    <xf numFmtId="1" fontId="0" fillId="0" borderId="8" xfId="0" applyNumberFormat="1" applyFont="1" applyFill="1" applyBorder="1" applyAlignment="1" applyProtection="1">
      <alignment horizontal="center" vertical="center" wrapText="1"/>
      <protection hidden="1"/>
    </xf>
    <xf numFmtId="1" fontId="0" fillId="0" borderId="38" xfId="0" applyNumberFormat="1" applyFont="1" applyFill="1" applyBorder="1" applyAlignment="1" applyProtection="1">
      <alignment horizontal="center" vertical="center" wrapText="1"/>
      <protection hidden="1"/>
    </xf>
    <xf numFmtId="166" fontId="12" fillId="20" borderId="65" xfId="0" applyNumberFormat="1" applyFont="1" applyFill="1" applyBorder="1" applyAlignment="1" applyProtection="1">
      <alignment horizontal="center" vertical="center" wrapText="1"/>
      <protection hidden="1"/>
    </xf>
    <xf numFmtId="166" fontId="12" fillId="20" borderId="32" xfId="0" applyNumberFormat="1" applyFont="1" applyFill="1" applyBorder="1" applyAlignment="1" applyProtection="1">
      <alignment horizontal="center" vertical="center" wrapText="1"/>
      <protection hidden="1"/>
    </xf>
    <xf numFmtId="166" fontId="12" fillId="20" borderId="33" xfId="0" applyNumberFormat="1" applyFont="1" applyFill="1" applyBorder="1" applyAlignment="1" applyProtection="1">
      <alignment horizontal="center" vertical="center" wrapText="1"/>
      <protection hidden="1"/>
    </xf>
    <xf numFmtId="9" fontId="0" fillId="17" borderId="18" xfId="0" applyNumberFormat="1" applyFont="1" applyFill="1" applyBorder="1" applyAlignment="1" applyProtection="1">
      <alignment horizontal="center" vertical="center" wrapText="1"/>
      <protection hidden="1"/>
    </xf>
    <xf numFmtId="9" fontId="0" fillId="17" borderId="0" xfId="0" applyNumberFormat="1" applyFont="1" applyFill="1" applyBorder="1" applyAlignment="1" applyProtection="1">
      <alignment horizontal="center" vertical="center" wrapText="1"/>
      <protection hidden="1"/>
    </xf>
    <xf numFmtId="9" fontId="0" fillId="17" borderId="17" xfId="0" applyNumberFormat="1" applyFont="1" applyFill="1" applyBorder="1" applyAlignment="1" applyProtection="1">
      <alignment horizontal="center" vertical="center" wrapText="1"/>
      <protection hidden="1"/>
    </xf>
    <xf numFmtId="166" fontId="12" fillId="20" borderId="42" xfId="0" applyNumberFormat="1" applyFont="1" applyFill="1" applyBorder="1" applyAlignment="1" applyProtection="1">
      <alignment horizontal="center" vertical="center" wrapText="1"/>
      <protection hidden="1"/>
    </xf>
    <xf numFmtId="166" fontId="12" fillId="20" borderId="43" xfId="0" applyNumberFormat="1" applyFont="1" applyFill="1" applyBorder="1" applyAlignment="1" applyProtection="1">
      <alignment horizontal="center" vertical="center" wrapText="1"/>
      <protection hidden="1"/>
    </xf>
    <xf numFmtId="0" fontId="2" fillId="0" borderId="2" xfId="0" applyFont="1" applyBorder="1" applyAlignment="1" applyProtection="1">
      <alignment horizontal="center" vertical="center" wrapText="1"/>
      <protection hidden="1"/>
    </xf>
    <xf numFmtId="0" fontId="2" fillId="0" borderId="31" xfId="0" applyFont="1" applyBorder="1" applyAlignment="1" applyProtection="1">
      <alignment horizontal="center" vertical="center"/>
      <protection hidden="1"/>
    </xf>
    <xf numFmtId="0" fontId="2" fillId="0" borderId="32" xfId="0" applyFont="1" applyBorder="1" applyAlignment="1" applyProtection="1">
      <alignment horizontal="center" vertical="center"/>
      <protection hidden="1"/>
    </xf>
    <xf numFmtId="0" fontId="2" fillId="0" borderId="33" xfId="0" applyFont="1" applyBorder="1" applyAlignment="1" applyProtection="1">
      <alignment horizontal="center" vertical="center"/>
      <protection hidden="1"/>
    </xf>
    <xf numFmtId="9" fontId="0" fillId="17" borderId="19" xfId="0" applyNumberFormat="1" applyFont="1" applyFill="1" applyBorder="1" applyAlignment="1" applyProtection="1">
      <alignment horizontal="center" vertical="center" wrapText="1"/>
      <protection hidden="1"/>
    </xf>
    <xf numFmtId="9" fontId="0" fillId="17" borderId="3" xfId="0" applyNumberFormat="1" applyFont="1" applyFill="1" applyBorder="1" applyAlignment="1" applyProtection="1">
      <alignment horizontal="center" vertical="center" wrapText="1"/>
      <protection hidden="1"/>
    </xf>
    <xf numFmtId="9" fontId="0" fillId="17" borderId="27" xfId="0" applyNumberFormat="1" applyFont="1" applyFill="1" applyBorder="1" applyAlignment="1" applyProtection="1">
      <alignment horizontal="center" vertical="center" wrapText="1"/>
      <protection hidden="1"/>
    </xf>
    <xf numFmtId="1" fontId="0" fillId="20" borderId="9" xfId="0" applyNumberFormat="1" applyFont="1" applyFill="1" applyBorder="1" applyAlignment="1" applyProtection="1">
      <alignment horizontal="center" vertical="center" wrapText="1"/>
      <protection hidden="1"/>
    </xf>
    <xf numFmtId="1" fontId="0" fillId="20" borderId="42" xfId="0" applyNumberFormat="1" applyFont="1" applyFill="1" applyBorder="1" applyAlignment="1" applyProtection="1">
      <alignment horizontal="center" vertical="center" wrapText="1"/>
      <protection hidden="1"/>
    </xf>
    <xf numFmtId="1" fontId="0" fillId="20" borderId="10" xfId="0" applyNumberFormat="1" applyFont="1" applyFill="1" applyBorder="1" applyAlignment="1" applyProtection="1">
      <alignment horizontal="center" vertical="center" wrapText="1"/>
      <protection hidden="1"/>
    </xf>
    <xf numFmtId="1" fontId="0" fillId="20" borderId="44" xfId="0" applyNumberFormat="1" applyFont="1" applyFill="1" applyBorder="1" applyAlignment="1" applyProtection="1">
      <alignment horizontal="center" vertical="center" wrapText="1"/>
      <protection hidden="1"/>
    </xf>
    <xf numFmtId="2" fontId="2" fillId="0" borderId="19" xfId="0" applyNumberFormat="1" applyFont="1" applyBorder="1" applyAlignment="1" applyProtection="1">
      <alignment horizontal="center" vertical="center" wrapText="1"/>
      <protection hidden="1"/>
    </xf>
    <xf numFmtId="2" fontId="2" fillId="0" borderId="3" xfId="0" applyNumberFormat="1" applyFont="1" applyBorder="1" applyAlignment="1" applyProtection="1">
      <alignment horizontal="center" vertical="center" wrapText="1"/>
      <protection hidden="1"/>
    </xf>
    <xf numFmtId="2" fontId="2" fillId="0" borderId="27" xfId="0" applyNumberFormat="1" applyFont="1" applyBorder="1" applyAlignment="1" applyProtection="1">
      <alignment horizontal="center" vertical="center" wrapText="1"/>
      <protection hidden="1"/>
    </xf>
    <xf numFmtId="9" fontId="2" fillId="0" borderId="19" xfId="0" applyNumberFormat="1" applyFont="1" applyBorder="1" applyAlignment="1" applyProtection="1">
      <alignment horizontal="center" vertical="center" wrapText="1"/>
      <protection hidden="1"/>
    </xf>
    <xf numFmtId="9" fontId="2" fillId="0" borderId="3" xfId="0" applyNumberFormat="1" applyFont="1" applyBorder="1" applyAlignment="1" applyProtection="1">
      <alignment horizontal="center" vertical="center" wrapText="1"/>
      <protection hidden="1"/>
    </xf>
    <xf numFmtId="9" fontId="2" fillId="0" borderId="27" xfId="0" applyNumberFormat="1" applyFont="1" applyBorder="1" applyAlignment="1" applyProtection="1">
      <alignment horizontal="center" vertical="center" wrapText="1"/>
      <protection hidden="1"/>
    </xf>
    <xf numFmtId="1" fontId="0" fillId="0" borderId="46" xfId="0" applyNumberFormat="1" applyFont="1" applyFill="1" applyBorder="1" applyAlignment="1" applyProtection="1">
      <alignment horizontal="center" vertical="center" wrapText="1"/>
      <protection hidden="1"/>
    </xf>
    <xf numFmtId="1" fontId="0" fillId="0" borderId="47" xfId="0" applyNumberFormat="1" applyFont="1" applyFill="1" applyBorder="1" applyAlignment="1" applyProtection="1">
      <alignment horizontal="center" vertical="center" wrapText="1"/>
      <protection hidden="1"/>
    </xf>
    <xf numFmtId="166" fontId="12" fillId="0" borderId="47" xfId="0" applyNumberFormat="1" applyFont="1" applyFill="1" applyBorder="1" applyAlignment="1" applyProtection="1">
      <alignment horizontal="center" vertical="center" wrapText="1"/>
      <protection hidden="1"/>
    </xf>
    <xf numFmtId="166" fontId="12" fillId="0" borderId="48" xfId="0" applyNumberFormat="1" applyFont="1" applyFill="1" applyBorder="1" applyAlignment="1" applyProtection="1">
      <alignment horizontal="center" vertical="center" wrapText="1"/>
      <protection hidden="1"/>
    </xf>
    <xf numFmtId="1" fontId="0" fillId="0" borderId="10" xfId="0" applyNumberFormat="1" applyFont="1" applyFill="1" applyBorder="1" applyAlignment="1" applyProtection="1">
      <alignment horizontal="center" vertical="center" wrapText="1"/>
      <protection hidden="1"/>
    </xf>
    <xf numFmtId="1" fontId="0" fillId="0" borderId="44" xfId="0" applyNumberFormat="1" applyFont="1" applyFill="1" applyBorder="1" applyAlignment="1" applyProtection="1">
      <alignment horizontal="center" vertical="center" wrapText="1"/>
      <protection hidden="1"/>
    </xf>
    <xf numFmtId="166" fontId="12" fillId="0" borderId="44" xfId="0" applyNumberFormat="1" applyFont="1" applyFill="1" applyBorder="1" applyAlignment="1" applyProtection="1">
      <alignment horizontal="center" vertical="center" wrapText="1"/>
      <protection hidden="1"/>
    </xf>
    <xf numFmtId="166" fontId="12" fillId="0" borderId="45" xfId="0" applyNumberFormat="1" applyFont="1" applyFill="1" applyBorder="1" applyAlignment="1" applyProtection="1">
      <alignment horizontal="center" vertical="center" wrapText="1"/>
      <protection hidden="1"/>
    </xf>
    <xf numFmtId="0" fontId="2" fillId="20" borderId="23" xfId="0" applyFont="1" applyFill="1" applyBorder="1" applyAlignment="1" applyProtection="1">
      <alignment horizontal="center" vertical="center" wrapText="1"/>
      <protection hidden="1"/>
    </xf>
    <xf numFmtId="0" fontId="2" fillId="20" borderId="7" xfId="0" applyFont="1" applyFill="1" applyBorder="1" applyAlignment="1" applyProtection="1">
      <alignment horizontal="center" vertical="center" wrapText="1"/>
      <protection hidden="1"/>
    </xf>
    <xf numFmtId="0" fontId="2" fillId="20" borderId="24" xfId="0" applyFont="1" applyFill="1" applyBorder="1" applyAlignment="1" applyProtection="1">
      <alignment horizontal="center" vertical="center" wrapText="1"/>
      <protection hidden="1"/>
    </xf>
    <xf numFmtId="0" fontId="2" fillId="20" borderId="18" xfId="0" applyFont="1" applyFill="1" applyBorder="1" applyAlignment="1" applyProtection="1">
      <alignment horizontal="center" vertical="center" wrapText="1"/>
      <protection hidden="1"/>
    </xf>
    <xf numFmtId="0" fontId="2" fillId="20" borderId="0" xfId="0" applyFont="1" applyFill="1" applyBorder="1" applyAlignment="1" applyProtection="1">
      <alignment horizontal="center" vertical="center" wrapText="1"/>
      <protection hidden="1"/>
    </xf>
    <xf numFmtId="0" fontId="2" fillId="20" borderId="17" xfId="0" applyFont="1" applyFill="1" applyBorder="1" applyAlignment="1" applyProtection="1">
      <alignment horizontal="center" vertical="center" wrapText="1"/>
      <protection hidden="1"/>
    </xf>
    <xf numFmtId="0" fontId="2" fillId="20" borderId="25" xfId="0" applyFont="1" applyFill="1" applyBorder="1" applyAlignment="1" applyProtection="1">
      <alignment horizontal="center" vertical="center" wrapText="1"/>
      <protection hidden="1"/>
    </xf>
    <xf numFmtId="0" fontId="2" fillId="20" borderId="15" xfId="0" applyFont="1" applyFill="1" applyBorder="1" applyAlignment="1" applyProtection="1">
      <alignment horizontal="center" vertical="center" wrapText="1"/>
      <protection hidden="1"/>
    </xf>
    <xf numFmtId="0" fontId="2" fillId="20" borderId="26" xfId="0" applyFont="1" applyFill="1" applyBorder="1" applyAlignment="1" applyProtection="1">
      <alignment horizontal="center" vertical="center" wrapText="1"/>
      <protection hidden="1"/>
    </xf>
    <xf numFmtId="1" fontId="2" fillId="0" borderId="23" xfId="0" applyNumberFormat="1" applyFont="1" applyFill="1" applyBorder="1" applyAlignment="1" applyProtection="1">
      <alignment horizontal="center" vertical="center"/>
      <protection hidden="1"/>
    </xf>
    <xf numFmtId="1" fontId="2" fillId="0" borderId="7" xfId="0" applyNumberFormat="1" applyFont="1" applyFill="1" applyBorder="1" applyAlignment="1" applyProtection="1">
      <alignment horizontal="center" vertical="center"/>
      <protection hidden="1"/>
    </xf>
    <xf numFmtId="1" fontId="2" fillId="0" borderId="24" xfId="0" applyNumberFormat="1" applyFont="1" applyFill="1" applyBorder="1" applyAlignment="1" applyProtection="1">
      <alignment horizontal="center" vertical="center"/>
      <protection hidden="1"/>
    </xf>
    <xf numFmtId="1" fontId="2" fillId="0" borderId="25" xfId="0" applyNumberFormat="1" applyFont="1" applyFill="1" applyBorder="1" applyAlignment="1" applyProtection="1">
      <alignment horizontal="center" vertical="center"/>
      <protection hidden="1"/>
    </xf>
    <xf numFmtId="1" fontId="2" fillId="0" borderId="15" xfId="0" applyNumberFormat="1" applyFont="1" applyFill="1" applyBorder="1" applyAlignment="1" applyProtection="1">
      <alignment horizontal="center" vertical="center"/>
      <protection hidden="1"/>
    </xf>
    <xf numFmtId="1" fontId="2" fillId="0" borderId="26" xfId="0" applyNumberFormat="1" applyFont="1" applyFill="1" applyBorder="1" applyAlignment="1" applyProtection="1">
      <alignment horizontal="center" vertical="center"/>
      <protection hidden="1"/>
    </xf>
    <xf numFmtId="1" fontId="2" fillId="20" borderId="19" xfId="0" applyNumberFormat="1" applyFont="1" applyFill="1" applyBorder="1" applyAlignment="1" applyProtection="1">
      <alignment horizontal="center" vertical="center"/>
      <protection hidden="1"/>
    </xf>
    <xf numFmtId="1" fontId="2" fillId="20" borderId="3" xfId="0" applyNumberFormat="1" applyFont="1" applyFill="1" applyBorder="1" applyAlignment="1" applyProtection="1">
      <alignment horizontal="center" vertical="center"/>
      <protection hidden="1"/>
    </xf>
    <xf numFmtId="1" fontId="2" fillId="20" borderId="27" xfId="0" applyNumberFormat="1" applyFont="1" applyFill="1" applyBorder="1" applyAlignment="1" applyProtection="1">
      <alignment horizontal="center" vertical="center"/>
      <protection hidden="1"/>
    </xf>
    <xf numFmtId="1" fontId="2" fillId="20" borderId="23" xfId="0" applyNumberFormat="1" applyFont="1" applyFill="1" applyBorder="1" applyAlignment="1" applyProtection="1">
      <alignment horizontal="center" vertical="center"/>
      <protection hidden="1"/>
    </xf>
    <xf numFmtId="1" fontId="2" fillId="20" borderId="7" xfId="0" applyNumberFormat="1" applyFont="1" applyFill="1" applyBorder="1" applyAlignment="1" applyProtection="1">
      <alignment horizontal="center" vertical="center"/>
      <protection hidden="1"/>
    </xf>
    <xf numFmtId="1" fontId="2" fillId="20" borderId="24" xfId="0" applyNumberFormat="1" applyFont="1" applyFill="1" applyBorder="1" applyAlignment="1" applyProtection="1">
      <alignment horizontal="center" vertical="center"/>
      <protection hidden="1"/>
    </xf>
    <xf numFmtId="1" fontId="2" fillId="20" borderId="18" xfId="0" applyNumberFormat="1" applyFont="1" applyFill="1" applyBorder="1" applyAlignment="1" applyProtection="1">
      <alignment horizontal="center" vertical="center"/>
      <protection hidden="1"/>
    </xf>
    <xf numFmtId="1" fontId="2" fillId="20" borderId="0" xfId="0" applyNumberFormat="1" applyFont="1" applyFill="1" applyBorder="1" applyAlignment="1" applyProtection="1">
      <alignment horizontal="center" vertical="center"/>
      <protection hidden="1"/>
    </xf>
    <xf numFmtId="1" fontId="2" fillId="20" borderId="17" xfId="0" applyNumberFormat="1" applyFont="1" applyFill="1" applyBorder="1" applyAlignment="1" applyProtection="1">
      <alignment horizontal="center" vertical="center"/>
      <protection hidden="1"/>
    </xf>
    <xf numFmtId="166" fontId="12" fillId="20" borderId="23" xfId="0" applyNumberFormat="1" applyFont="1" applyFill="1" applyBorder="1" applyAlignment="1" applyProtection="1">
      <alignment horizontal="center" vertical="center" wrapText="1"/>
      <protection hidden="1"/>
    </xf>
    <xf numFmtId="166" fontId="12" fillId="20" borderId="7" xfId="0" applyNumberFormat="1" applyFont="1" applyFill="1" applyBorder="1" applyAlignment="1" applyProtection="1">
      <alignment horizontal="center" vertical="center" wrapText="1"/>
      <protection hidden="1"/>
    </xf>
    <xf numFmtId="166" fontId="12" fillId="20" borderId="24" xfId="0" applyNumberFormat="1" applyFont="1" applyFill="1" applyBorder="1" applyAlignment="1" applyProtection="1">
      <alignment horizontal="center" vertical="center" wrapText="1"/>
      <protection hidden="1"/>
    </xf>
    <xf numFmtId="166" fontId="12" fillId="20" borderId="25" xfId="0" applyNumberFormat="1" applyFont="1" applyFill="1" applyBorder="1" applyAlignment="1" applyProtection="1">
      <alignment horizontal="center" vertical="center" wrapText="1"/>
      <protection hidden="1"/>
    </xf>
    <xf numFmtId="166" fontId="12" fillId="20" borderId="15" xfId="0" applyNumberFormat="1" applyFont="1" applyFill="1" applyBorder="1" applyAlignment="1" applyProtection="1">
      <alignment horizontal="center" vertical="center" wrapText="1"/>
      <protection hidden="1"/>
    </xf>
    <xf numFmtId="166" fontId="12" fillId="20" borderId="26" xfId="0" applyNumberFormat="1" applyFont="1" applyFill="1" applyBorder="1" applyAlignment="1" applyProtection="1">
      <alignment horizontal="center" vertical="center" wrapText="1"/>
      <protection hidden="1"/>
    </xf>
    <xf numFmtId="166" fontId="12" fillId="0" borderId="23" xfId="0" applyNumberFormat="1" applyFont="1" applyFill="1" applyBorder="1" applyAlignment="1" applyProtection="1">
      <alignment horizontal="center" vertical="center" wrapText="1"/>
      <protection hidden="1"/>
    </xf>
    <xf numFmtId="166" fontId="12" fillId="0" borderId="7" xfId="0" applyNumberFormat="1" applyFont="1" applyFill="1" applyBorder="1" applyAlignment="1" applyProtection="1">
      <alignment horizontal="center" vertical="center" wrapText="1"/>
      <protection hidden="1"/>
    </xf>
    <xf numFmtId="166" fontId="12" fillId="0" borderId="24" xfId="0" applyNumberFormat="1" applyFont="1" applyFill="1" applyBorder="1" applyAlignment="1" applyProtection="1">
      <alignment horizontal="center" vertical="center" wrapText="1"/>
      <protection hidden="1"/>
    </xf>
    <xf numFmtId="166" fontId="12" fillId="0" borderId="25" xfId="0" applyNumberFormat="1" applyFont="1" applyFill="1" applyBorder="1" applyAlignment="1" applyProtection="1">
      <alignment horizontal="center" vertical="center" wrapText="1"/>
      <protection hidden="1"/>
    </xf>
    <xf numFmtId="166" fontId="12" fillId="0" borderId="15" xfId="0" applyNumberFormat="1" applyFont="1" applyFill="1" applyBorder="1" applyAlignment="1" applyProtection="1">
      <alignment horizontal="center" vertical="center" wrapText="1"/>
      <protection hidden="1"/>
    </xf>
    <xf numFmtId="166" fontId="12" fillId="0" borderId="26" xfId="0" applyNumberFormat="1" applyFont="1" applyFill="1" applyBorder="1" applyAlignment="1" applyProtection="1">
      <alignment horizontal="center" vertical="center" wrapText="1"/>
      <protection hidden="1"/>
    </xf>
    <xf numFmtId="166" fontId="12" fillId="0" borderId="38" xfId="0" applyNumberFormat="1" applyFont="1" applyFill="1" applyBorder="1" applyAlignment="1" applyProtection="1">
      <alignment horizontal="center" vertical="center" wrapText="1"/>
      <protection hidden="1"/>
    </xf>
    <xf numFmtId="166" fontId="12" fillId="0" borderId="39" xfId="0" applyNumberFormat="1" applyFont="1" applyFill="1" applyBorder="1" applyAlignment="1" applyProtection="1">
      <alignment horizontal="center" vertical="center" wrapText="1"/>
      <protection hidden="1"/>
    </xf>
    <xf numFmtId="166" fontId="12" fillId="20" borderId="18" xfId="0" applyNumberFormat="1" applyFont="1" applyFill="1" applyBorder="1" applyAlignment="1" applyProtection="1">
      <alignment horizontal="center" vertical="center" wrapText="1"/>
      <protection hidden="1"/>
    </xf>
    <xf numFmtId="166" fontId="12" fillId="20" borderId="0" xfId="0" applyNumberFormat="1" applyFont="1" applyFill="1" applyBorder="1" applyAlignment="1" applyProtection="1">
      <alignment horizontal="center" vertical="center" wrapText="1"/>
      <protection hidden="1"/>
    </xf>
    <xf numFmtId="166" fontId="12" fillId="20" borderId="17" xfId="0" applyNumberFormat="1" applyFont="1" applyFill="1" applyBorder="1" applyAlignment="1" applyProtection="1">
      <alignment horizontal="center" vertical="center" wrapText="1"/>
      <protection hidden="1"/>
    </xf>
    <xf numFmtId="1" fontId="2" fillId="0" borderId="19" xfId="0" applyNumberFormat="1" applyFont="1" applyFill="1" applyBorder="1" applyAlignment="1" applyProtection="1">
      <alignment horizontal="center" vertical="center"/>
      <protection hidden="1"/>
    </xf>
    <xf numFmtId="1" fontId="2" fillId="0" borderId="3" xfId="0" applyNumberFormat="1" applyFont="1" applyFill="1" applyBorder="1" applyAlignment="1" applyProtection="1">
      <alignment horizontal="center" vertical="center"/>
      <protection hidden="1"/>
    </xf>
    <xf numFmtId="1" fontId="2" fillId="0" borderId="27" xfId="0" applyNumberFormat="1" applyFont="1" applyFill="1" applyBorder="1" applyAlignment="1" applyProtection="1">
      <alignment horizontal="center" vertical="center"/>
      <protection hidden="1"/>
    </xf>
    <xf numFmtId="166" fontId="12" fillId="0" borderId="65" xfId="0" applyNumberFormat="1" applyFont="1" applyFill="1" applyBorder="1" applyAlignment="1" applyProtection="1">
      <alignment horizontal="center" vertical="center" wrapText="1"/>
      <protection hidden="1"/>
    </xf>
    <xf numFmtId="166" fontId="12" fillId="0" borderId="32" xfId="0" applyNumberFormat="1" applyFont="1" applyFill="1" applyBorder="1" applyAlignment="1" applyProtection="1">
      <alignment horizontal="center" vertical="center" wrapText="1"/>
      <protection hidden="1"/>
    </xf>
    <xf numFmtId="166" fontId="12" fillId="0" borderId="33" xfId="0" applyNumberFormat="1" applyFont="1" applyFill="1" applyBorder="1" applyAlignment="1" applyProtection="1">
      <alignment horizontal="center" vertical="center" wrapText="1"/>
      <protection hidden="1"/>
    </xf>
    <xf numFmtId="9" fontId="2" fillId="20" borderId="19" xfId="0" applyNumberFormat="1" applyFont="1" applyFill="1" applyBorder="1" applyAlignment="1" applyProtection="1">
      <alignment horizontal="center" vertical="center"/>
      <protection hidden="1"/>
    </xf>
    <xf numFmtId="9" fontId="2" fillId="20" borderId="3" xfId="0" applyNumberFormat="1" applyFont="1" applyFill="1" applyBorder="1" applyAlignment="1" applyProtection="1">
      <alignment horizontal="center" vertical="center"/>
      <protection hidden="1"/>
    </xf>
    <xf numFmtId="9" fontId="2" fillId="20" borderId="27" xfId="0" applyNumberFormat="1" applyFont="1" applyFill="1" applyBorder="1" applyAlignment="1" applyProtection="1">
      <alignment horizontal="center" vertical="center"/>
      <protection hidden="1"/>
    </xf>
    <xf numFmtId="0" fontId="12" fillId="0" borderId="2" xfId="0" applyFont="1" applyBorder="1" applyAlignment="1" applyProtection="1">
      <alignment horizontal="center" vertical="center"/>
      <protection hidden="1"/>
    </xf>
    <xf numFmtId="0" fontId="12" fillId="0" borderId="2" xfId="0" applyFont="1" applyBorder="1" applyAlignment="1" applyProtection="1">
      <alignment horizontal="center" vertical="center" wrapText="1"/>
      <protection hidden="1"/>
    </xf>
    <xf numFmtId="0" fontId="7" fillId="26" borderId="19" xfId="0" applyFont="1" applyFill="1" applyBorder="1" applyAlignment="1" applyProtection="1">
      <alignment horizontal="center" vertical="center" wrapText="1"/>
      <protection hidden="1"/>
    </xf>
    <xf numFmtId="0" fontId="7" fillId="26" borderId="3" xfId="0" applyFont="1" applyFill="1" applyBorder="1" applyAlignment="1" applyProtection="1">
      <alignment horizontal="center" vertical="center" wrapText="1"/>
      <protection hidden="1"/>
    </xf>
    <xf numFmtId="0" fontId="7" fillId="26" borderId="27" xfId="0" applyFont="1" applyFill="1" applyBorder="1" applyAlignment="1" applyProtection="1">
      <alignment horizontal="center" vertical="center" wrapText="1"/>
      <protection hidden="1"/>
    </xf>
    <xf numFmtId="0" fontId="0" fillId="0" borderId="21" xfId="0" applyFont="1" applyFill="1" applyBorder="1" applyAlignment="1" applyProtection="1">
      <alignment horizontal="left" vertical="center"/>
      <protection hidden="1"/>
    </xf>
    <xf numFmtId="0" fontId="0" fillId="0" borderId="16" xfId="0" applyFont="1" applyFill="1" applyBorder="1" applyAlignment="1" applyProtection="1">
      <alignment horizontal="left" vertical="center"/>
      <protection hidden="1"/>
    </xf>
    <xf numFmtId="0" fontId="0" fillId="0" borderId="34" xfId="0" applyFont="1" applyFill="1" applyBorder="1" applyAlignment="1" applyProtection="1">
      <alignment horizontal="left" vertical="center" wrapText="1"/>
      <protection hidden="1"/>
    </xf>
    <xf numFmtId="0" fontId="0" fillId="0" borderId="35" xfId="0" applyFont="1" applyFill="1" applyBorder="1" applyAlignment="1" applyProtection="1">
      <alignment horizontal="left" vertical="center" wrapText="1"/>
      <protection hidden="1"/>
    </xf>
    <xf numFmtId="0" fontId="0" fillId="0" borderId="36" xfId="0" applyFont="1" applyFill="1" applyBorder="1" applyAlignment="1" applyProtection="1">
      <alignment horizontal="left" vertical="center" wrapText="1"/>
      <protection hidden="1"/>
    </xf>
    <xf numFmtId="0" fontId="0" fillId="0" borderId="37" xfId="0" applyFont="1" applyFill="1" applyBorder="1" applyAlignment="1" applyProtection="1">
      <alignment horizontal="left" vertical="center" wrapText="1"/>
      <protection hidden="1"/>
    </xf>
    <xf numFmtId="0" fontId="0" fillId="20" borderId="21" xfId="0" applyFont="1" applyFill="1" applyBorder="1" applyAlignment="1" applyProtection="1">
      <alignment horizontal="left" vertical="center"/>
      <protection hidden="1"/>
    </xf>
    <xf numFmtId="0" fontId="0" fillId="20" borderId="22" xfId="0" applyFont="1" applyFill="1" applyBorder="1" applyAlignment="1" applyProtection="1">
      <alignment horizontal="left" vertical="center"/>
      <protection hidden="1"/>
    </xf>
    <xf numFmtId="0" fontId="0" fillId="20" borderId="16" xfId="0" applyFont="1" applyFill="1" applyBorder="1" applyAlignment="1" applyProtection="1">
      <alignment horizontal="left" vertical="center"/>
      <protection hidden="1"/>
    </xf>
    <xf numFmtId="0" fontId="0" fillId="0" borderId="22" xfId="0" applyFont="1" applyFill="1" applyBorder="1" applyAlignment="1" applyProtection="1">
      <alignment horizontal="left" vertical="center"/>
      <protection hidden="1"/>
    </xf>
    <xf numFmtId="1" fontId="2" fillId="0" borderId="18" xfId="0" applyNumberFormat="1" applyFont="1" applyFill="1" applyBorder="1" applyAlignment="1" applyProtection="1">
      <alignment horizontal="center" vertical="center"/>
      <protection hidden="1"/>
    </xf>
    <xf numFmtId="1" fontId="2" fillId="0" borderId="0" xfId="0" applyNumberFormat="1" applyFont="1" applyFill="1" applyBorder="1" applyAlignment="1" applyProtection="1">
      <alignment horizontal="center" vertical="center"/>
      <protection hidden="1"/>
    </xf>
    <xf numFmtId="1" fontId="2" fillId="0" borderId="17" xfId="0" applyNumberFormat="1" applyFont="1" applyFill="1" applyBorder="1" applyAlignment="1" applyProtection="1">
      <alignment horizontal="center" vertical="center"/>
      <protection hidden="1"/>
    </xf>
    <xf numFmtId="0" fontId="0" fillId="0" borderId="40" xfId="0" applyFont="1" applyFill="1" applyBorder="1" applyAlignment="1" applyProtection="1">
      <alignment horizontal="left" vertical="center" wrapText="1"/>
      <protection hidden="1"/>
    </xf>
    <xf numFmtId="0" fontId="0" fillId="0" borderId="41" xfId="0" applyFont="1" applyFill="1" applyBorder="1" applyAlignment="1" applyProtection="1">
      <alignment horizontal="left" vertical="center" wrapText="1"/>
      <protection hidden="1"/>
    </xf>
    <xf numFmtId="0" fontId="2" fillId="0" borderId="2" xfId="0" applyFont="1" applyBorder="1" applyAlignment="1" applyProtection="1">
      <alignment horizontal="center" vertical="center"/>
      <protection hidden="1"/>
    </xf>
    <xf numFmtId="1" fontId="2" fillId="20" borderId="25" xfId="0" applyNumberFormat="1" applyFont="1" applyFill="1" applyBorder="1" applyAlignment="1" applyProtection="1">
      <alignment horizontal="center" vertical="center"/>
      <protection hidden="1"/>
    </xf>
    <xf numFmtId="1" fontId="2" fillId="20" borderId="15" xfId="0" applyNumberFormat="1" applyFont="1" applyFill="1" applyBorder="1" applyAlignment="1" applyProtection="1">
      <alignment horizontal="center" vertical="center"/>
      <protection hidden="1"/>
    </xf>
    <xf numFmtId="1" fontId="2" fillId="20" borderId="26" xfId="0" applyNumberFormat="1" applyFont="1" applyFill="1" applyBorder="1" applyAlignment="1" applyProtection="1">
      <alignment horizontal="center" vertical="center"/>
      <protection hidden="1"/>
    </xf>
    <xf numFmtId="0" fontId="2" fillId="0" borderId="21" xfId="0" applyFont="1" applyBorder="1" applyAlignment="1" applyProtection="1">
      <alignment horizontal="center" vertical="center" wrapText="1"/>
      <protection hidden="1"/>
    </xf>
    <xf numFmtId="0" fontId="2" fillId="0" borderId="22" xfId="0" applyFont="1" applyBorder="1" applyAlignment="1" applyProtection="1">
      <alignment horizontal="center" vertical="center" wrapText="1"/>
      <protection hidden="1"/>
    </xf>
    <xf numFmtId="0" fontId="2" fillId="0" borderId="16" xfId="0" applyFont="1" applyBorder="1" applyAlignment="1" applyProtection="1">
      <alignment horizontal="center" vertical="center" wrapText="1"/>
      <protection hidden="1"/>
    </xf>
    <xf numFmtId="0" fontId="2" fillId="0" borderId="23" xfId="0" applyFont="1" applyBorder="1" applyAlignment="1" applyProtection="1">
      <alignment horizontal="center" vertical="center"/>
      <protection hidden="1"/>
    </xf>
    <xf numFmtId="0" fontId="2" fillId="0" borderId="24" xfId="0" applyFont="1" applyBorder="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2" fillId="0" borderId="17" xfId="0" applyFont="1" applyBorder="1" applyAlignment="1" applyProtection="1">
      <alignment horizontal="center" vertical="center"/>
      <protection hidden="1"/>
    </xf>
    <xf numFmtId="0" fontId="2" fillId="0" borderId="25" xfId="0" applyFont="1" applyBorder="1" applyAlignment="1" applyProtection="1">
      <alignment horizontal="center" vertical="center"/>
      <protection hidden="1"/>
    </xf>
    <xf numFmtId="0" fontId="2" fillId="0" borderId="26" xfId="0" applyFont="1" applyBorder="1" applyAlignment="1" applyProtection="1">
      <alignment horizontal="center" vertical="center"/>
      <protection hidden="1"/>
    </xf>
    <xf numFmtId="1" fontId="0" fillId="0" borderId="9" xfId="0" applyNumberFormat="1" applyFont="1" applyFill="1" applyBorder="1" applyAlignment="1" applyProtection="1">
      <alignment horizontal="center" vertical="center" wrapText="1"/>
      <protection hidden="1"/>
    </xf>
    <xf numFmtId="1" fontId="0" fillId="0" borderId="42" xfId="0" applyNumberFormat="1" applyFont="1" applyFill="1" applyBorder="1" applyAlignment="1" applyProtection="1">
      <alignment horizontal="center" vertical="center" wrapText="1"/>
      <protection hidden="1"/>
    </xf>
    <xf numFmtId="166" fontId="12" fillId="0" borderId="42" xfId="0" applyNumberFormat="1" applyFont="1" applyFill="1" applyBorder="1" applyAlignment="1" applyProtection="1">
      <alignment horizontal="center" vertical="center" wrapText="1"/>
      <protection hidden="1"/>
    </xf>
    <xf numFmtId="166" fontId="12" fillId="0" borderId="43" xfId="0" applyNumberFormat="1" applyFont="1" applyFill="1" applyBorder="1" applyAlignment="1" applyProtection="1">
      <alignment horizontal="center" vertical="center" wrapText="1"/>
      <protection hidden="1"/>
    </xf>
    <xf numFmtId="0" fontId="2" fillId="0" borderId="19" xfId="0" applyFont="1" applyBorder="1" applyAlignment="1" applyProtection="1">
      <alignment horizontal="center" vertical="center"/>
      <protection hidden="1"/>
    </xf>
    <xf numFmtId="0" fontId="2" fillId="0" borderId="3" xfId="0" applyFont="1" applyBorder="1" applyAlignment="1" applyProtection="1">
      <alignment horizontal="center" vertical="center"/>
      <protection hidden="1"/>
    </xf>
    <xf numFmtId="0" fontId="2" fillId="0" borderId="27" xfId="0" applyFont="1" applyBorder="1" applyAlignment="1" applyProtection="1">
      <alignment horizontal="center" vertical="center"/>
      <protection hidden="1"/>
    </xf>
    <xf numFmtId="0" fontId="0" fillId="0" borderId="53" xfId="0" applyFont="1" applyFill="1" applyBorder="1" applyAlignment="1" applyProtection="1">
      <alignment horizontal="left" vertical="center" wrapText="1"/>
      <protection hidden="1"/>
    </xf>
    <xf numFmtId="0" fontId="0" fillId="0" borderId="55" xfId="0" applyFont="1" applyFill="1" applyBorder="1" applyAlignment="1" applyProtection="1">
      <alignment horizontal="left" vertical="center" wrapText="1"/>
      <protection hidden="1"/>
    </xf>
    <xf numFmtId="0" fontId="0" fillId="20" borderId="53" xfId="0" applyFont="1" applyFill="1" applyBorder="1" applyAlignment="1" applyProtection="1">
      <alignment horizontal="left" vertical="center" wrapText="1"/>
      <protection hidden="1"/>
    </xf>
    <xf numFmtId="0" fontId="0" fillId="20" borderId="54" xfId="0" applyFont="1" applyFill="1" applyBorder="1" applyAlignment="1" applyProtection="1">
      <alignment horizontal="left" vertical="center" wrapText="1"/>
      <protection hidden="1"/>
    </xf>
    <xf numFmtId="0" fontId="0" fillId="20" borderId="55" xfId="0" applyFont="1" applyFill="1" applyBorder="1" applyAlignment="1" applyProtection="1">
      <alignment horizontal="left" vertical="center" wrapText="1"/>
      <protection hidden="1"/>
    </xf>
    <xf numFmtId="0" fontId="7" fillId="0" borderId="0" xfId="0" applyFont="1" applyBorder="1" applyAlignment="1">
      <alignment horizontal="center" vertical="center" wrapText="1"/>
      <protection locked="0"/>
    </xf>
    <xf numFmtId="0" fontId="12" fillId="2" borderId="58" xfId="0" applyFont="1" applyFill="1" applyBorder="1" applyAlignment="1">
      <alignment horizontal="center" vertical="center" wrapText="1"/>
      <protection locked="0"/>
    </xf>
    <xf numFmtId="0" fontId="12" fillId="2" borderId="59" xfId="0" applyFont="1" applyFill="1" applyBorder="1" applyAlignment="1">
      <alignment horizontal="center" vertical="center" wrapText="1"/>
      <protection locked="0"/>
    </xf>
    <xf numFmtId="0" fontId="12" fillId="2" borderId="60" xfId="0" applyFont="1" applyFill="1" applyBorder="1" applyAlignment="1">
      <alignment horizontal="center" vertical="center" wrapText="1"/>
      <protection locked="0"/>
    </xf>
    <xf numFmtId="0" fontId="11" fillId="8" borderId="61" xfId="1" applyFont="1" applyFill="1" applyBorder="1" applyAlignment="1">
      <alignment horizontal="center" vertical="center" wrapText="1"/>
      <protection locked="0"/>
    </xf>
    <xf numFmtId="0" fontId="11" fillId="8" borderId="62" xfId="1" applyFont="1" applyFill="1" applyBorder="1" applyAlignment="1">
      <alignment horizontal="center" vertical="center" wrapText="1"/>
      <protection locked="0"/>
    </xf>
    <xf numFmtId="0" fontId="11" fillId="8" borderId="49" xfId="1" applyFont="1" applyFill="1" applyBorder="1" applyAlignment="1">
      <alignment horizontal="center" vertical="center" wrapText="1"/>
      <protection locked="0"/>
    </xf>
    <xf numFmtId="0" fontId="11" fillId="8" borderId="50" xfId="1" applyFont="1" applyFill="1" applyBorder="1" applyAlignment="1">
      <alignment horizontal="center" vertical="center" wrapText="1"/>
      <protection locked="0"/>
    </xf>
    <xf numFmtId="0" fontId="11" fillId="8" borderId="51" xfId="1" applyFont="1" applyFill="1" applyBorder="1" applyAlignment="1">
      <alignment horizontal="center" vertical="center" wrapText="1"/>
      <protection locked="0"/>
    </xf>
    <xf numFmtId="0" fontId="7" fillId="0" borderId="52" xfId="0" applyFont="1" applyBorder="1" applyAlignment="1" applyProtection="1">
      <alignment horizontal="center" vertical="center" wrapText="1"/>
    </xf>
    <xf numFmtId="0" fontId="7" fillId="0" borderId="0" xfId="0" applyFont="1" applyBorder="1" applyAlignment="1" applyProtection="1">
      <alignment horizontal="center" vertical="center" wrapText="1"/>
    </xf>
    <xf numFmtId="0" fontId="3" fillId="18" borderId="21" xfId="0" applyFont="1" applyFill="1" applyBorder="1" applyAlignment="1">
      <alignment horizontal="center" vertical="center" wrapText="1"/>
      <protection locked="0"/>
    </xf>
    <xf numFmtId="0" fontId="3" fillId="18" borderId="22" xfId="0" applyFont="1" applyFill="1" applyBorder="1" applyAlignment="1">
      <alignment horizontal="center" vertical="center" wrapText="1"/>
      <protection locked="0"/>
    </xf>
    <xf numFmtId="0" fontId="3" fillId="18" borderId="16" xfId="0" applyFont="1" applyFill="1" applyBorder="1" applyAlignment="1">
      <alignment horizontal="center" vertical="center" wrapText="1"/>
      <protection locked="0"/>
    </xf>
    <xf numFmtId="0" fontId="3" fillId="6" borderId="21" xfId="0" applyFont="1" applyFill="1" applyBorder="1" applyAlignment="1">
      <alignment horizontal="center" vertical="center" wrapText="1"/>
      <protection locked="0"/>
    </xf>
    <xf numFmtId="0" fontId="3" fillId="6" borderId="22" xfId="0" applyFont="1" applyFill="1" applyBorder="1" applyAlignment="1">
      <alignment horizontal="center" vertical="center" wrapText="1"/>
      <protection locked="0"/>
    </xf>
    <xf numFmtId="0" fontId="3" fillId="6" borderId="16" xfId="0" applyFont="1" applyFill="1" applyBorder="1" applyAlignment="1">
      <alignment horizontal="center" vertical="center" wrapText="1"/>
      <protection locked="0"/>
    </xf>
    <xf numFmtId="0" fontId="3" fillId="5" borderId="21" xfId="0" applyFont="1" applyFill="1" applyBorder="1" applyAlignment="1">
      <alignment horizontal="center" vertical="center" wrapText="1"/>
      <protection locked="0"/>
    </xf>
    <xf numFmtId="0" fontId="3" fillId="5" borderId="22" xfId="0" applyFont="1" applyFill="1" applyBorder="1" applyAlignment="1">
      <alignment horizontal="center" vertical="center" wrapText="1"/>
      <protection locked="0"/>
    </xf>
    <xf numFmtId="0" fontId="3" fillId="5" borderId="16" xfId="0" applyFont="1" applyFill="1" applyBorder="1" applyAlignment="1">
      <alignment horizontal="center" vertical="center" wrapText="1"/>
      <protection locked="0"/>
    </xf>
    <xf numFmtId="0" fontId="3" fillId="7" borderId="21" xfId="0" applyFont="1" applyFill="1" applyBorder="1" applyAlignment="1">
      <alignment horizontal="center" vertical="center" wrapText="1"/>
      <protection locked="0"/>
    </xf>
    <xf numFmtId="0" fontId="3" fillId="7" borderId="22" xfId="0" applyFont="1" applyFill="1" applyBorder="1" applyAlignment="1">
      <alignment horizontal="center" vertical="center" wrapText="1"/>
      <protection locked="0"/>
    </xf>
    <xf numFmtId="0" fontId="3" fillId="7" borderId="16" xfId="0" applyFont="1" applyFill="1" applyBorder="1" applyAlignment="1">
      <alignment horizontal="center" vertical="center" wrapText="1"/>
      <protection locked="0"/>
    </xf>
    <xf numFmtId="0" fontId="3" fillId="2" borderId="21" xfId="0" applyFont="1" applyFill="1" applyBorder="1" applyAlignment="1">
      <alignment horizontal="center" vertical="center" wrapText="1"/>
      <protection locked="0"/>
    </xf>
    <xf numFmtId="0" fontId="3" fillId="2" borderId="22" xfId="0" applyFont="1" applyFill="1" applyBorder="1" applyAlignment="1">
      <alignment horizontal="center" vertical="center" wrapText="1"/>
      <protection locked="0"/>
    </xf>
    <xf numFmtId="0" fontId="3" fillId="2" borderId="16" xfId="0" applyFont="1" applyFill="1" applyBorder="1" applyAlignment="1">
      <alignment horizontal="center" vertical="center" wrapText="1"/>
      <protection locked="0"/>
    </xf>
    <xf numFmtId="0" fontId="3" fillId="9" borderId="21" xfId="0" applyFont="1" applyFill="1" applyBorder="1" applyAlignment="1">
      <alignment horizontal="center" vertical="center" wrapText="1"/>
      <protection locked="0"/>
    </xf>
    <xf numFmtId="0" fontId="3" fillId="9" borderId="22" xfId="0" applyFont="1" applyFill="1" applyBorder="1" applyAlignment="1">
      <alignment horizontal="center" vertical="center" wrapText="1"/>
      <protection locked="0"/>
    </xf>
    <xf numFmtId="0" fontId="3" fillId="9" borderId="16" xfId="0" applyFont="1" applyFill="1" applyBorder="1" applyAlignment="1">
      <alignment horizontal="center" vertical="center" wrapText="1"/>
      <protection locked="0"/>
    </xf>
    <xf numFmtId="0" fontId="3" fillId="10" borderId="21" xfId="0" applyFont="1" applyFill="1" applyBorder="1" applyAlignment="1">
      <alignment horizontal="center" vertical="center" wrapText="1"/>
      <protection locked="0"/>
    </xf>
    <xf numFmtId="0" fontId="3" fillId="10" borderId="22" xfId="0" applyFont="1" applyFill="1" applyBorder="1" applyAlignment="1">
      <alignment horizontal="center" vertical="center" wrapText="1"/>
      <protection locked="0"/>
    </xf>
    <xf numFmtId="0" fontId="3" fillId="10" borderId="25" xfId="0" applyFont="1" applyFill="1" applyBorder="1" applyAlignment="1">
      <alignment horizontal="center" vertical="center" wrapText="1"/>
      <protection locked="0"/>
    </xf>
    <xf numFmtId="0" fontId="3" fillId="11" borderId="21" xfId="0" applyFont="1" applyFill="1" applyBorder="1" applyAlignment="1">
      <alignment horizontal="center" vertical="center" wrapText="1"/>
      <protection locked="0"/>
    </xf>
    <xf numFmtId="0" fontId="3" fillId="11" borderId="22" xfId="0" applyFont="1" applyFill="1" applyBorder="1" applyAlignment="1">
      <alignment horizontal="center" vertical="center" wrapText="1"/>
      <protection locked="0"/>
    </xf>
    <xf numFmtId="0" fontId="3" fillId="11" borderId="16" xfId="0" applyFont="1" applyFill="1" applyBorder="1" applyAlignment="1">
      <alignment horizontal="center" vertical="center" wrapText="1"/>
      <protection locked="0"/>
    </xf>
    <xf numFmtId="0" fontId="3" fillId="8" borderId="21" xfId="0" applyFont="1" applyFill="1" applyBorder="1" applyAlignment="1">
      <alignment horizontal="center" vertical="center" wrapText="1"/>
      <protection locked="0"/>
    </xf>
    <xf numFmtId="0" fontId="3" fillId="8" borderId="22" xfId="0" applyFont="1" applyFill="1" applyBorder="1" applyAlignment="1">
      <alignment horizontal="center" vertical="center" wrapText="1"/>
      <protection locked="0"/>
    </xf>
    <xf numFmtId="0" fontId="3" fillId="8" borderId="16" xfId="0" applyFont="1" applyFill="1" applyBorder="1" applyAlignment="1">
      <alignment horizontal="center" vertical="center" wrapText="1"/>
      <protection locked="0"/>
    </xf>
    <xf numFmtId="0" fontId="3" fillId="22" borderId="21" xfId="0" applyFont="1" applyFill="1" applyBorder="1" applyAlignment="1">
      <alignment horizontal="center" vertical="center" wrapText="1"/>
      <protection locked="0"/>
    </xf>
    <xf numFmtId="0" fontId="3" fillId="22" borderId="16" xfId="0" applyFont="1" applyFill="1" applyBorder="1" applyAlignment="1">
      <alignment horizontal="center" vertical="center" wrapText="1"/>
      <protection locked="0"/>
    </xf>
    <xf numFmtId="0" fontId="3" fillId="23" borderId="21" xfId="0" applyFont="1" applyFill="1" applyBorder="1" applyAlignment="1">
      <alignment horizontal="center" vertical="center" wrapText="1"/>
      <protection locked="0"/>
    </xf>
    <xf numFmtId="0" fontId="3" fillId="23" borderId="22" xfId="0" applyFont="1" applyFill="1" applyBorder="1" applyAlignment="1">
      <alignment horizontal="center" vertical="center" wrapText="1"/>
      <protection locked="0"/>
    </xf>
    <xf numFmtId="0" fontId="3" fillId="23" borderId="16" xfId="0" applyFont="1" applyFill="1" applyBorder="1" applyAlignment="1">
      <alignment horizontal="center" vertical="center" wrapText="1"/>
      <protection locked="0"/>
    </xf>
    <xf numFmtId="0" fontId="3" fillId="34" borderId="21" xfId="0" applyFont="1" applyFill="1" applyBorder="1" applyAlignment="1">
      <alignment horizontal="center" vertical="center" wrapText="1"/>
      <protection locked="0"/>
    </xf>
    <xf numFmtId="0" fontId="3" fillId="34" borderId="22" xfId="0" applyFont="1" applyFill="1" applyBorder="1" applyAlignment="1">
      <alignment horizontal="center" vertical="center" wrapText="1"/>
      <protection locked="0"/>
    </xf>
    <xf numFmtId="0" fontId="3" fillId="34" borderId="16" xfId="0" applyFont="1" applyFill="1" applyBorder="1" applyAlignment="1">
      <alignment horizontal="center" vertical="center" wrapText="1"/>
      <protection locked="0"/>
    </xf>
    <xf numFmtId="0" fontId="13" fillId="3" borderId="0" xfId="0" applyFont="1" applyFill="1" applyBorder="1" applyAlignment="1">
      <alignment horizontal="center" vertical="center"/>
      <protection locked="0"/>
    </xf>
    <xf numFmtId="0" fontId="7" fillId="0" borderId="0" xfId="0" applyFont="1" applyBorder="1" applyAlignment="1" applyProtection="1">
      <alignment horizontal="center" vertical="center" wrapText="1"/>
      <protection locked="0"/>
    </xf>
    <xf numFmtId="0" fontId="15" fillId="15" borderId="0" xfId="0" applyFont="1" applyFill="1" applyBorder="1" applyAlignment="1" applyProtection="1">
      <alignment horizontal="center" vertical="center" wrapText="1"/>
      <protection locked="0"/>
    </xf>
    <xf numFmtId="0" fontId="0" fillId="0" borderId="2" xfId="0" applyBorder="1" applyAlignment="1" applyProtection="1">
      <alignment horizontal="center" vertical="center"/>
    </xf>
    <xf numFmtId="0" fontId="0" fillId="33" borderId="19" xfId="0" applyFont="1" applyFill="1" applyBorder="1" applyAlignment="1">
      <alignment horizontal="left" vertical="center" wrapText="1"/>
      <protection locked="0"/>
    </xf>
    <xf numFmtId="0" fontId="0" fillId="33" borderId="3" xfId="0" applyFont="1" applyFill="1" applyBorder="1" applyAlignment="1">
      <alignment horizontal="left" vertical="center" wrapText="1"/>
      <protection locked="0"/>
    </xf>
    <xf numFmtId="0" fontId="0" fillId="0" borderId="19" xfId="0" applyFont="1" applyFill="1" applyBorder="1" applyAlignment="1">
      <alignment horizontal="left" vertical="center" wrapText="1"/>
      <protection locked="0"/>
    </xf>
    <xf numFmtId="0" fontId="0" fillId="0" borderId="3" xfId="0" applyFont="1" applyFill="1" applyBorder="1" applyAlignment="1">
      <alignment horizontal="left" vertical="center" wrapText="1"/>
      <protection locked="0"/>
    </xf>
    <xf numFmtId="0" fontId="0" fillId="33" borderId="2" xfId="0" applyFont="1" applyFill="1" applyBorder="1" applyAlignment="1">
      <alignment horizontal="left" vertical="center" wrapText="1"/>
      <protection locked="0"/>
    </xf>
    <xf numFmtId="0" fontId="1" fillId="33" borderId="34" xfId="0" applyFont="1" applyFill="1" applyBorder="1" applyAlignment="1">
      <alignment horizontal="left" vertical="center" wrapText="1"/>
      <protection locked="0"/>
    </xf>
    <xf numFmtId="0" fontId="1" fillId="33" borderId="53" xfId="0" applyFont="1" applyFill="1" applyBorder="1" applyAlignment="1">
      <alignment horizontal="left" vertical="center" wrapText="1"/>
      <protection locked="0"/>
    </xf>
    <xf numFmtId="0" fontId="1" fillId="33" borderId="40" xfId="0" applyFont="1" applyFill="1" applyBorder="1" applyAlignment="1">
      <alignment horizontal="left" vertical="center" wrapText="1"/>
      <protection locked="0"/>
    </xf>
    <xf numFmtId="0" fontId="1" fillId="33" borderId="54" xfId="0" applyFont="1" applyFill="1" applyBorder="1" applyAlignment="1">
      <alignment horizontal="left" vertical="center" wrapText="1"/>
      <protection locked="0"/>
    </xf>
    <xf numFmtId="0" fontId="1" fillId="33" borderId="36" xfId="0" applyFont="1" applyFill="1" applyBorder="1" applyAlignment="1">
      <alignment horizontal="left" vertical="center" wrapText="1"/>
      <protection locked="0"/>
    </xf>
    <xf numFmtId="0" fontId="1" fillId="33" borderId="55" xfId="0" applyFont="1" applyFill="1" applyBorder="1" applyAlignment="1">
      <alignment horizontal="left" vertical="center" wrapText="1"/>
      <protection locked="0"/>
    </xf>
    <xf numFmtId="0" fontId="0" fillId="0" borderId="2" xfId="0" applyFont="1" applyFill="1" applyBorder="1" applyAlignment="1">
      <alignment horizontal="left" vertical="center" wrapText="1"/>
      <protection locked="0"/>
    </xf>
    <xf numFmtId="0" fontId="1" fillId="0" borderId="34" xfId="0" applyFont="1" applyFill="1" applyBorder="1" applyAlignment="1">
      <alignment horizontal="left" vertical="center" wrapText="1"/>
      <protection locked="0"/>
    </xf>
    <xf numFmtId="0" fontId="1" fillId="0" borderId="53" xfId="0" applyFont="1" applyFill="1" applyBorder="1" applyAlignment="1">
      <alignment horizontal="left" vertical="center" wrapText="1"/>
      <protection locked="0"/>
    </xf>
    <xf numFmtId="0" fontId="1" fillId="0" borderId="36" xfId="0" applyFont="1" applyFill="1" applyBorder="1" applyAlignment="1">
      <alignment horizontal="left" vertical="center" wrapText="1"/>
      <protection locked="0"/>
    </xf>
    <xf numFmtId="0" fontId="1" fillId="0" borderId="55" xfId="0" applyFont="1" applyFill="1" applyBorder="1" applyAlignment="1">
      <alignment horizontal="left" vertical="center" wrapText="1"/>
      <protection locked="0"/>
    </xf>
    <xf numFmtId="0" fontId="32" fillId="18" borderId="66" xfId="1" applyFont="1" applyFill="1" applyBorder="1" applyAlignment="1">
      <alignment horizontal="center" vertical="center"/>
      <protection locked="0"/>
    </xf>
    <xf numFmtId="0" fontId="32" fillId="18" borderId="67" xfId="1" applyFont="1" applyFill="1" applyBorder="1" applyAlignment="1">
      <alignment horizontal="center" vertical="center"/>
      <protection locked="0"/>
    </xf>
    <xf numFmtId="0" fontId="0" fillId="0" borderId="2" xfId="0" applyBorder="1" applyAlignment="1">
      <alignment horizontal="center" vertical="center" wrapText="1"/>
      <protection locked="0"/>
    </xf>
    <xf numFmtId="0" fontId="0" fillId="0" borderId="23" xfId="0" applyBorder="1" applyAlignment="1">
      <alignment horizontal="center" vertical="center"/>
      <protection locked="0"/>
    </xf>
    <xf numFmtId="0" fontId="0" fillId="0" borderId="7" xfId="0" applyBorder="1" applyAlignment="1">
      <alignment horizontal="center" vertical="center"/>
      <protection locked="0"/>
    </xf>
    <xf numFmtId="0" fontId="0" fillId="0" borderId="24" xfId="0" applyBorder="1" applyAlignment="1">
      <alignment horizontal="center" vertical="center"/>
      <protection locked="0"/>
    </xf>
    <xf numFmtId="0" fontId="0" fillId="0" borderId="25" xfId="0" applyBorder="1" applyAlignment="1">
      <alignment horizontal="center" vertical="center"/>
      <protection locked="0"/>
    </xf>
    <xf numFmtId="0" fontId="0" fillId="0" borderId="15" xfId="0" applyBorder="1" applyAlignment="1">
      <alignment horizontal="center" vertical="center"/>
      <protection locked="0"/>
    </xf>
    <xf numFmtId="0" fontId="0" fillId="0" borderId="26" xfId="0" applyBorder="1" applyAlignment="1">
      <alignment horizontal="center" vertical="center"/>
      <protection locked="0"/>
    </xf>
    <xf numFmtId="0" fontId="1" fillId="0" borderId="40" xfId="0" applyFont="1" applyFill="1" applyBorder="1" applyAlignment="1">
      <alignment horizontal="left" vertical="center" wrapText="1"/>
      <protection locked="0"/>
    </xf>
    <xf numFmtId="0" fontId="1" fillId="0" borderId="54" xfId="0" applyFont="1" applyFill="1" applyBorder="1" applyAlignment="1">
      <alignment horizontal="left" vertical="center" wrapText="1"/>
      <protection locked="0"/>
    </xf>
    <xf numFmtId="0" fontId="3" fillId="28" borderId="21" xfId="0" applyFont="1" applyFill="1" applyBorder="1" applyAlignment="1">
      <alignment horizontal="center" vertical="center" wrapText="1"/>
      <protection locked="0"/>
    </xf>
    <xf numFmtId="0" fontId="3" fillId="28" borderId="22" xfId="0" applyFont="1" applyFill="1" applyBorder="1" applyAlignment="1">
      <alignment horizontal="center" vertical="center" wrapText="1"/>
      <protection locked="0"/>
    </xf>
    <xf numFmtId="0" fontId="3" fillId="28" borderId="16" xfId="0" applyFont="1" applyFill="1" applyBorder="1" applyAlignment="1">
      <alignment horizontal="center" vertical="center" wrapText="1"/>
      <protection locked="0"/>
    </xf>
    <xf numFmtId="0" fontId="1" fillId="28" borderId="21" xfId="0" applyFont="1" applyFill="1" applyBorder="1" applyAlignment="1">
      <alignment horizontal="left" vertical="center" wrapText="1"/>
      <protection locked="0"/>
    </xf>
    <xf numFmtId="0" fontId="1" fillId="28" borderId="22" xfId="0" applyFont="1" applyFill="1" applyBorder="1" applyAlignment="1">
      <alignment horizontal="left" vertical="center" wrapText="1"/>
      <protection locked="0"/>
    </xf>
    <xf numFmtId="0" fontId="1" fillId="28" borderId="16" xfId="0" applyFont="1" applyFill="1" applyBorder="1" applyAlignment="1">
      <alignment horizontal="left" vertical="center" wrapText="1"/>
      <protection locked="0"/>
    </xf>
    <xf numFmtId="0" fontId="1" fillId="28" borderId="21" xfId="0" applyFont="1" applyFill="1" applyBorder="1" applyAlignment="1">
      <alignment vertical="center" wrapText="1"/>
      <protection locked="0"/>
    </xf>
    <xf numFmtId="0" fontId="1" fillId="28" borderId="22" xfId="0" applyFont="1" applyFill="1" applyBorder="1" applyAlignment="1">
      <alignment vertical="center" wrapText="1"/>
      <protection locked="0"/>
    </xf>
    <xf numFmtId="0" fontId="3" fillId="21" borderId="21" xfId="0" applyFont="1" applyFill="1" applyBorder="1" applyAlignment="1">
      <alignment horizontal="center" vertical="center" wrapText="1"/>
      <protection locked="0"/>
    </xf>
    <xf numFmtId="0" fontId="3" fillId="21" borderId="22" xfId="0" applyFont="1" applyFill="1" applyBorder="1" applyAlignment="1">
      <alignment horizontal="center" vertical="center" wrapText="1"/>
      <protection locked="0"/>
    </xf>
    <xf numFmtId="0" fontId="3" fillId="21" borderId="16" xfId="0" applyFont="1" applyFill="1" applyBorder="1" applyAlignment="1">
      <alignment horizontal="center" vertical="center" wrapText="1"/>
      <protection locked="0"/>
    </xf>
    <xf numFmtId="0" fontId="3" fillId="26" borderId="21" xfId="0" applyFont="1" applyFill="1" applyBorder="1" applyAlignment="1">
      <alignment horizontal="center" vertical="center" wrapText="1"/>
      <protection locked="0"/>
    </xf>
    <xf numFmtId="0" fontId="3" fillId="26" borderId="22" xfId="0" applyFont="1" applyFill="1" applyBorder="1" applyAlignment="1">
      <alignment horizontal="center" vertical="center" wrapText="1"/>
      <protection locked="0"/>
    </xf>
    <xf numFmtId="0" fontId="3" fillId="26" borderId="16" xfId="0" applyFont="1" applyFill="1" applyBorder="1" applyAlignment="1">
      <alignment horizontal="center" vertical="center" wrapText="1"/>
      <protection locked="0"/>
    </xf>
    <xf numFmtId="0" fontId="1" fillId="24" borderId="21" xfId="0" applyFont="1" applyFill="1" applyBorder="1" applyAlignment="1">
      <alignment horizontal="left" vertical="center" wrapText="1"/>
      <protection locked="0"/>
    </xf>
    <xf numFmtId="0" fontId="1" fillId="24" borderId="16" xfId="0" applyFont="1" applyFill="1" applyBorder="1" applyAlignment="1">
      <alignment horizontal="left" vertical="center" wrapText="1"/>
      <protection locked="0"/>
    </xf>
    <xf numFmtId="0" fontId="1" fillId="24" borderId="21" xfId="0" applyFont="1" applyFill="1" applyBorder="1" applyAlignment="1">
      <alignment vertical="center" wrapText="1"/>
      <protection locked="0"/>
    </xf>
    <xf numFmtId="0" fontId="1" fillId="24" borderId="22" xfId="0" applyFont="1" applyFill="1" applyBorder="1" applyAlignment="1">
      <alignment vertical="center" wrapText="1"/>
      <protection locked="0"/>
    </xf>
    <xf numFmtId="0" fontId="1" fillId="24" borderId="16" xfId="0" applyFont="1" applyFill="1" applyBorder="1" applyAlignment="1">
      <alignment vertical="center" wrapText="1"/>
      <protection locked="0"/>
    </xf>
    <xf numFmtId="0" fontId="1" fillId="24" borderId="22" xfId="0" applyFont="1" applyFill="1" applyBorder="1" applyAlignment="1">
      <alignment horizontal="left" vertical="center" wrapText="1"/>
      <protection locked="0"/>
    </xf>
    <xf numFmtId="0" fontId="1" fillId="26" borderId="21" xfId="0" applyFont="1" applyFill="1" applyBorder="1" applyAlignment="1">
      <alignment vertical="center" wrapText="1"/>
      <protection locked="0"/>
    </xf>
    <xf numFmtId="0" fontId="1" fillId="26" borderId="22" xfId="0" applyFont="1" applyFill="1" applyBorder="1" applyAlignment="1">
      <alignment vertical="center" wrapText="1"/>
      <protection locked="0"/>
    </xf>
    <xf numFmtId="0" fontId="1" fillId="26" borderId="16" xfId="0" applyFont="1" applyFill="1" applyBorder="1" applyAlignment="1">
      <alignment vertical="center" wrapText="1"/>
      <protection locked="0"/>
    </xf>
    <xf numFmtId="0" fontId="3" fillId="24" borderId="21" xfId="0" applyFont="1" applyFill="1" applyBorder="1" applyAlignment="1">
      <alignment horizontal="center" vertical="center" wrapText="1"/>
      <protection locked="0"/>
    </xf>
    <xf numFmtId="0" fontId="3" fillId="24" borderId="22" xfId="0" applyFont="1" applyFill="1" applyBorder="1" applyAlignment="1">
      <alignment horizontal="center" vertical="center" wrapText="1"/>
      <protection locked="0"/>
    </xf>
    <xf numFmtId="0" fontId="3" fillId="24" borderId="16" xfId="0" applyFont="1" applyFill="1" applyBorder="1" applyAlignment="1">
      <alignment horizontal="center" vertical="center" wrapText="1"/>
      <protection locked="0"/>
    </xf>
    <xf numFmtId="0" fontId="3" fillId="22" borderId="22" xfId="0" applyFont="1" applyFill="1" applyBorder="1" applyAlignment="1">
      <alignment horizontal="center" vertical="center" wrapText="1"/>
      <protection locked="0"/>
    </xf>
    <xf numFmtId="0" fontId="1" fillId="26" borderId="21" xfId="0" applyFont="1" applyFill="1" applyBorder="1" applyAlignment="1">
      <alignment horizontal="left" vertical="center" wrapText="1"/>
      <protection locked="0"/>
    </xf>
    <xf numFmtId="0" fontId="1" fillId="26" borderId="16" xfId="0" applyFont="1" applyFill="1" applyBorder="1" applyAlignment="1">
      <alignment horizontal="left" vertical="center" wrapText="1"/>
      <protection locked="0"/>
    </xf>
    <xf numFmtId="0" fontId="1" fillId="26" borderId="22" xfId="0" applyFont="1" applyFill="1" applyBorder="1" applyAlignment="1">
      <alignment horizontal="left" vertical="center" wrapText="1"/>
      <protection locked="0"/>
    </xf>
    <xf numFmtId="0" fontId="1" fillId="18" borderId="2" xfId="0" applyFont="1" applyFill="1" applyBorder="1" applyAlignment="1">
      <alignment horizontal="left" vertical="center" wrapText="1"/>
      <protection locked="0"/>
    </xf>
    <xf numFmtId="0" fontId="3" fillId="28" borderId="2" xfId="0" applyFont="1" applyFill="1" applyBorder="1" applyAlignment="1">
      <alignment horizontal="center" vertical="center" wrapText="1"/>
      <protection locked="0"/>
    </xf>
    <xf numFmtId="0" fontId="1" fillId="23" borderId="21" xfId="0" applyFont="1" applyFill="1" applyBorder="1" applyAlignment="1">
      <alignment horizontal="left" vertical="center" wrapText="1"/>
      <protection locked="0"/>
    </xf>
    <xf numFmtId="0" fontId="1" fillId="23" borderId="16" xfId="0" applyFont="1" applyFill="1" applyBorder="1" applyAlignment="1">
      <alignment horizontal="left" vertical="center" wrapText="1"/>
      <protection locked="0"/>
    </xf>
    <xf numFmtId="0" fontId="1" fillId="18" borderId="21" xfId="0" applyFont="1" applyFill="1" applyBorder="1" applyAlignment="1">
      <alignment vertical="center" wrapText="1"/>
      <protection locked="0"/>
    </xf>
    <xf numFmtId="0" fontId="1" fillId="18" borderId="22" xfId="0" applyFont="1" applyFill="1" applyBorder="1" applyAlignment="1">
      <alignment vertical="center" wrapText="1"/>
      <protection locked="0"/>
    </xf>
    <xf numFmtId="0" fontId="1" fillId="18" borderId="16" xfId="0" applyFont="1" applyFill="1" applyBorder="1" applyAlignment="1">
      <alignment vertical="center" wrapText="1"/>
      <protection locked="0"/>
    </xf>
    <xf numFmtId="0" fontId="1" fillId="28" borderId="2" xfId="0" applyFont="1" applyFill="1" applyBorder="1" applyAlignment="1">
      <alignment horizontal="left" vertical="center" wrapText="1"/>
      <protection locked="0"/>
    </xf>
    <xf numFmtId="0" fontId="1" fillId="34" borderId="21" xfId="0" applyFont="1" applyFill="1" applyBorder="1" applyAlignment="1">
      <alignment horizontal="left" vertical="center" wrapText="1"/>
      <protection locked="0"/>
    </xf>
    <xf numFmtId="0" fontId="1" fillId="34" borderId="22" xfId="0" applyFont="1" applyFill="1" applyBorder="1" applyAlignment="1">
      <alignment horizontal="left" vertical="center" wrapText="1"/>
      <protection locked="0"/>
    </xf>
    <xf numFmtId="0" fontId="1" fillId="34" borderId="16" xfId="0" applyFont="1" applyFill="1" applyBorder="1" applyAlignment="1">
      <alignment horizontal="left" vertical="center" wrapText="1"/>
      <protection locked="0"/>
    </xf>
    <xf numFmtId="0" fontId="3" fillId="10" borderId="16" xfId="0" applyFont="1" applyFill="1" applyBorder="1" applyAlignment="1">
      <alignment horizontal="center" vertical="center" wrapText="1"/>
      <protection locked="0"/>
    </xf>
  </cellXfs>
  <cellStyles count="4">
    <cellStyle name="Lien hypertexte" xfId="1" builtinId="8"/>
    <cellStyle name="Lien hypertexte 2" xfId="3"/>
    <cellStyle name="Normal" xfId="0" builtinId="0"/>
    <cellStyle name="Normal 2" xfId="2"/>
  </cellStyles>
  <dxfs count="193">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b val="0"/>
        <condense val="0"/>
        <extend val="0"/>
        <color indexed="9"/>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b val="0"/>
        <condense val="0"/>
        <extend val="0"/>
        <color indexed="9"/>
      </font>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b val="0"/>
        <condense val="0"/>
        <extend val="0"/>
        <color indexed="9"/>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b val="0"/>
        <condense val="0"/>
        <extend val="0"/>
        <color indexed="9"/>
      </font>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ont>
        <color rgb="FFCCFFCC"/>
      </font>
    </dxf>
    <dxf>
      <font>
        <condense val="0"/>
        <extend val="0"/>
        <color auto="1"/>
      </font>
      <fill>
        <patternFill>
          <bgColor indexed="10"/>
        </patternFill>
      </fill>
    </dxf>
    <dxf>
      <font>
        <condense val="0"/>
        <extend val="0"/>
        <color auto="1"/>
      </font>
      <fill>
        <patternFill>
          <bgColor indexed="52"/>
        </patternFill>
      </fill>
    </dxf>
    <dxf>
      <font>
        <color auto="1"/>
      </font>
      <fill>
        <patternFill>
          <bgColor rgb="FFFFFF00"/>
        </patternFill>
      </fill>
    </dxf>
    <dxf>
      <font>
        <condense val="0"/>
        <extend val="0"/>
        <color auto="1"/>
      </font>
      <fill>
        <patternFill>
          <bgColor indexed="11"/>
        </patternFill>
      </fill>
    </dxf>
    <dxf>
      <fill>
        <patternFill>
          <bgColor rgb="FFD8F3D1"/>
        </patternFill>
      </fill>
    </dxf>
    <dxf>
      <border>
        <left style="hair">
          <color auto="1"/>
        </left>
        <right style="hair">
          <color auto="1"/>
        </right>
        <top style="thin">
          <color auto="1"/>
        </top>
        <bottom style="thin">
          <color auto="1"/>
        </bottom>
        <vertical/>
        <horizontal/>
      </border>
    </dxf>
    <dxf>
      <fill>
        <patternFill>
          <bgColor rgb="FF00B050"/>
        </patternFill>
      </fill>
    </dxf>
    <dxf>
      <fill>
        <patternFill>
          <bgColor rgb="FFFFFF00"/>
        </patternFill>
      </fill>
    </dxf>
    <dxf>
      <fill>
        <patternFill>
          <bgColor rgb="FFFFC000"/>
        </patternFill>
      </fill>
    </dxf>
    <dxf>
      <font>
        <color auto="1"/>
      </font>
      <fill>
        <patternFill>
          <bgColor rgb="FFFF0000"/>
        </patternFill>
      </fill>
    </dxf>
  </dxfs>
  <tableStyles count="0" defaultTableStyle="TableStyleMedium9" defaultPivotStyle="PivotStyleLight16"/>
  <colors>
    <mruColors>
      <color rgb="FFD8F3D1"/>
      <color rgb="FFC0ECB4"/>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hyperlink" Target="#'U8'!Impression_des_titres"/><Relationship Id="rId13" Type="http://schemas.openxmlformats.org/officeDocument/2006/relationships/hyperlink" Target="#'U13'!Impression_des_titres"/><Relationship Id="rId18" Type="http://schemas.openxmlformats.org/officeDocument/2006/relationships/hyperlink" Target="#'Pr&#233;sentation DU'!A1"/><Relationship Id="rId26" Type="http://schemas.openxmlformats.org/officeDocument/2006/relationships/hyperlink" Target="#'U22'!A1"/><Relationship Id="rId39" Type="http://schemas.openxmlformats.org/officeDocument/2006/relationships/hyperlink" Target="#'U35'!A1"/><Relationship Id="rId3" Type="http://schemas.openxmlformats.org/officeDocument/2006/relationships/hyperlink" Target="#'U3'!Impression_des_titres"/><Relationship Id="rId21" Type="http://schemas.openxmlformats.org/officeDocument/2006/relationships/hyperlink" Target="#'U17'!A1"/><Relationship Id="rId34" Type="http://schemas.openxmlformats.org/officeDocument/2006/relationships/hyperlink" Target="#'U30'!A1"/><Relationship Id="rId42" Type="http://schemas.openxmlformats.org/officeDocument/2006/relationships/hyperlink" Target="#'U38'!A1"/><Relationship Id="rId7" Type="http://schemas.openxmlformats.org/officeDocument/2006/relationships/hyperlink" Target="#'U7'!Impression_des_titres"/><Relationship Id="rId12" Type="http://schemas.openxmlformats.org/officeDocument/2006/relationships/hyperlink" Target="#'U12'!Impression_des_titres"/><Relationship Id="rId17" Type="http://schemas.openxmlformats.org/officeDocument/2006/relationships/hyperlink" Target="#'Plan de pr&#233;vention'!A1"/><Relationship Id="rId25" Type="http://schemas.openxmlformats.org/officeDocument/2006/relationships/hyperlink" Target="#'U21'!A1"/><Relationship Id="rId33" Type="http://schemas.openxmlformats.org/officeDocument/2006/relationships/hyperlink" Target="#'U29'!A1"/><Relationship Id="rId38" Type="http://schemas.openxmlformats.org/officeDocument/2006/relationships/hyperlink" Target="#'U34'!A1"/><Relationship Id="rId2" Type="http://schemas.openxmlformats.org/officeDocument/2006/relationships/hyperlink" Target="#'U2'!Impression_des_titres"/><Relationship Id="rId16" Type="http://schemas.openxmlformats.org/officeDocument/2006/relationships/hyperlink" Target="#'Guide d''utilisation'!A1"/><Relationship Id="rId20" Type="http://schemas.openxmlformats.org/officeDocument/2006/relationships/hyperlink" Target="#'U16'!A1"/><Relationship Id="rId29" Type="http://schemas.openxmlformats.org/officeDocument/2006/relationships/hyperlink" Target="#'U25'!A1"/><Relationship Id="rId41" Type="http://schemas.openxmlformats.org/officeDocument/2006/relationships/hyperlink" Target="#'U37'!A1"/><Relationship Id="rId1" Type="http://schemas.openxmlformats.org/officeDocument/2006/relationships/hyperlink" Target="#'U1'!A1"/><Relationship Id="rId6" Type="http://schemas.openxmlformats.org/officeDocument/2006/relationships/hyperlink" Target="#'U6'!Impression_des_titres"/><Relationship Id="rId11" Type="http://schemas.openxmlformats.org/officeDocument/2006/relationships/hyperlink" Target="#'U11'!Impression_des_titres"/><Relationship Id="rId24" Type="http://schemas.openxmlformats.org/officeDocument/2006/relationships/hyperlink" Target="#'U20'!A1"/><Relationship Id="rId32" Type="http://schemas.openxmlformats.org/officeDocument/2006/relationships/hyperlink" Target="#'U28'!A1"/><Relationship Id="rId37" Type="http://schemas.openxmlformats.org/officeDocument/2006/relationships/hyperlink" Target="#'U33'!A1"/><Relationship Id="rId40" Type="http://schemas.openxmlformats.org/officeDocument/2006/relationships/hyperlink" Target="#'U36'!A1"/><Relationship Id="rId5" Type="http://schemas.openxmlformats.org/officeDocument/2006/relationships/hyperlink" Target="#'U5'!Impression_des_titres"/><Relationship Id="rId15" Type="http://schemas.openxmlformats.org/officeDocument/2006/relationships/hyperlink" Target="#'Familles de Dangers'!A1"/><Relationship Id="rId23" Type="http://schemas.openxmlformats.org/officeDocument/2006/relationships/hyperlink" Target="#'U19'!A1"/><Relationship Id="rId28" Type="http://schemas.openxmlformats.org/officeDocument/2006/relationships/hyperlink" Target="#'U24'!A1"/><Relationship Id="rId36" Type="http://schemas.openxmlformats.org/officeDocument/2006/relationships/hyperlink" Target="#'U32'!A1"/><Relationship Id="rId10" Type="http://schemas.openxmlformats.org/officeDocument/2006/relationships/hyperlink" Target="#'U10'!Impression_des_titres"/><Relationship Id="rId19" Type="http://schemas.openxmlformats.org/officeDocument/2006/relationships/hyperlink" Target="#'U14'!Impression_des_titres"/><Relationship Id="rId31" Type="http://schemas.openxmlformats.org/officeDocument/2006/relationships/hyperlink" Target="#'U27'!A1"/><Relationship Id="rId44" Type="http://schemas.openxmlformats.org/officeDocument/2006/relationships/hyperlink" Target="#'U40'!A1"/><Relationship Id="rId4" Type="http://schemas.openxmlformats.org/officeDocument/2006/relationships/hyperlink" Target="#'U4'!Impression_des_titres"/><Relationship Id="rId9" Type="http://schemas.openxmlformats.org/officeDocument/2006/relationships/hyperlink" Target="#'U9'!Impression_des_titres"/><Relationship Id="rId14" Type="http://schemas.openxmlformats.org/officeDocument/2006/relationships/hyperlink" Target="#Statistiques!A1"/><Relationship Id="rId22" Type="http://schemas.openxmlformats.org/officeDocument/2006/relationships/hyperlink" Target="#'U18'!A1"/><Relationship Id="rId27" Type="http://schemas.openxmlformats.org/officeDocument/2006/relationships/hyperlink" Target="#'U23'!A1"/><Relationship Id="rId30" Type="http://schemas.openxmlformats.org/officeDocument/2006/relationships/hyperlink" Target="#'U26'!A1"/><Relationship Id="rId35" Type="http://schemas.openxmlformats.org/officeDocument/2006/relationships/hyperlink" Target="#'U31'!A1"/><Relationship Id="rId43" Type="http://schemas.openxmlformats.org/officeDocument/2006/relationships/hyperlink" Target="#'U39'!A1"/></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104775</xdr:colOff>
      <xdr:row>12</xdr:row>
      <xdr:rowOff>44061</xdr:rowOff>
    </xdr:from>
    <xdr:to>
      <xdr:col>0</xdr:col>
      <xdr:colOff>427797</xdr:colOff>
      <xdr:row>12</xdr:row>
      <xdr:rowOff>193148</xdr:rowOff>
    </xdr:to>
    <xdr:sp macro="" textlink="">
      <xdr:nvSpPr>
        <xdr:cNvPr id="2" name="Flèche droite 1">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bwMode="auto">
        <a:xfrm>
          <a:off x="0" y="395657"/>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13</xdr:row>
      <xdr:rowOff>44192</xdr:rowOff>
    </xdr:from>
    <xdr:to>
      <xdr:col>0</xdr:col>
      <xdr:colOff>427797</xdr:colOff>
      <xdr:row>13</xdr:row>
      <xdr:rowOff>193279</xdr:rowOff>
    </xdr:to>
    <xdr:sp macro="" textlink="">
      <xdr:nvSpPr>
        <xdr:cNvPr id="3" name="Flèche droite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bwMode="auto">
        <a:xfrm>
          <a:off x="0" y="595814"/>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14</xdr:row>
      <xdr:rowOff>47854</xdr:rowOff>
    </xdr:from>
    <xdr:to>
      <xdr:col>0</xdr:col>
      <xdr:colOff>427797</xdr:colOff>
      <xdr:row>14</xdr:row>
      <xdr:rowOff>196941</xdr:rowOff>
    </xdr:to>
    <xdr:sp macro="" textlink="">
      <xdr:nvSpPr>
        <xdr:cNvPr id="4" name="Flèche droite 3">
          <a:hlinkClick xmlns:r="http://schemas.openxmlformats.org/officeDocument/2006/relationships" r:id="rId3"/>
          <a:extLst>
            <a:ext uri="{FF2B5EF4-FFF2-40B4-BE49-F238E27FC236}">
              <a16:creationId xmlns:a16="http://schemas.microsoft.com/office/drawing/2014/main" id="{00000000-0008-0000-0100-000004000000}"/>
            </a:ext>
          </a:extLst>
        </xdr:cNvPr>
        <xdr:cNvSpPr/>
      </xdr:nvSpPr>
      <xdr:spPr bwMode="auto">
        <a:xfrm>
          <a:off x="0" y="780451"/>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15</xdr:row>
      <xdr:rowOff>47853</xdr:rowOff>
    </xdr:from>
    <xdr:to>
      <xdr:col>0</xdr:col>
      <xdr:colOff>427797</xdr:colOff>
      <xdr:row>15</xdr:row>
      <xdr:rowOff>196940</xdr:rowOff>
    </xdr:to>
    <xdr:sp macro="" textlink="">
      <xdr:nvSpPr>
        <xdr:cNvPr id="5" name="Flèche droite 4">
          <a:hlinkClick xmlns:r="http://schemas.openxmlformats.org/officeDocument/2006/relationships" r:id="rId4"/>
          <a:extLst>
            <a:ext uri="{FF2B5EF4-FFF2-40B4-BE49-F238E27FC236}">
              <a16:creationId xmlns:a16="http://schemas.microsoft.com/office/drawing/2014/main" id="{00000000-0008-0000-0100-000005000000}"/>
            </a:ext>
          </a:extLst>
        </xdr:cNvPr>
        <xdr:cNvSpPr/>
      </xdr:nvSpPr>
      <xdr:spPr bwMode="auto">
        <a:xfrm>
          <a:off x="0" y="9709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16</xdr:row>
      <xdr:rowOff>38330</xdr:rowOff>
    </xdr:from>
    <xdr:to>
      <xdr:col>0</xdr:col>
      <xdr:colOff>427797</xdr:colOff>
      <xdr:row>16</xdr:row>
      <xdr:rowOff>187417</xdr:rowOff>
    </xdr:to>
    <xdr:sp macro="" textlink="">
      <xdr:nvSpPr>
        <xdr:cNvPr id="6" name="Flèche droite 5">
          <a:hlinkClick xmlns:r="http://schemas.openxmlformats.org/officeDocument/2006/relationships" r:id="rId5"/>
          <a:extLst>
            <a:ext uri="{FF2B5EF4-FFF2-40B4-BE49-F238E27FC236}">
              <a16:creationId xmlns:a16="http://schemas.microsoft.com/office/drawing/2014/main" id="{00000000-0008-0000-0100-000006000000}"/>
            </a:ext>
          </a:extLst>
        </xdr:cNvPr>
        <xdr:cNvSpPr/>
      </xdr:nvSpPr>
      <xdr:spPr bwMode="auto">
        <a:xfrm>
          <a:off x="0" y="1161451"/>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17</xdr:row>
      <xdr:rowOff>47853</xdr:rowOff>
    </xdr:from>
    <xdr:to>
      <xdr:col>0</xdr:col>
      <xdr:colOff>427797</xdr:colOff>
      <xdr:row>17</xdr:row>
      <xdr:rowOff>196940</xdr:rowOff>
    </xdr:to>
    <xdr:sp macro="" textlink="">
      <xdr:nvSpPr>
        <xdr:cNvPr id="7" name="Flèche droite 6">
          <a:hlinkClick xmlns:r="http://schemas.openxmlformats.org/officeDocument/2006/relationships" r:id="rId6"/>
          <a:extLst>
            <a:ext uri="{FF2B5EF4-FFF2-40B4-BE49-F238E27FC236}">
              <a16:creationId xmlns:a16="http://schemas.microsoft.com/office/drawing/2014/main" id="{00000000-0008-0000-0100-000007000000}"/>
            </a:ext>
          </a:extLst>
        </xdr:cNvPr>
        <xdr:cNvSpPr/>
      </xdr:nvSpPr>
      <xdr:spPr bwMode="auto">
        <a:xfrm>
          <a:off x="0" y="13519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18</xdr:row>
      <xdr:rowOff>50785</xdr:rowOff>
    </xdr:from>
    <xdr:to>
      <xdr:col>0</xdr:col>
      <xdr:colOff>427797</xdr:colOff>
      <xdr:row>18</xdr:row>
      <xdr:rowOff>199872</xdr:rowOff>
    </xdr:to>
    <xdr:sp macro="" textlink="">
      <xdr:nvSpPr>
        <xdr:cNvPr id="8" name="Flèche droite 7">
          <a:hlinkClick xmlns:r="http://schemas.openxmlformats.org/officeDocument/2006/relationships" r:id="rId7"/>
          <a:extLst>
            <a:ext uri="{FF2B5EF4-FFF2-40B4-BE49-F238E27FC236}">
              <a16:creationId xmlns:a16="http://schemas.microsoft.com/office/drawing/2014/main" id="{00000000-0008-0000-0100-000008000000}"/>
            </a:ext>
          </a:extLst>
        </xdr:cNvPr>
        <xdr:cNvSpPr/>
      </xdr:nvSpPr>
      <xdr:spPr bwMode="auto">
        <a:xfrm>
          <a:off x="0" y="1545382"/>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19</xdr:row>
      <xdr:rowOff>50785</xdr:rowOff>
    </xdr:from>
    <xdr:to>
      <xdr:col>0</xdr:col>
      <xdr:colOff>427797</xdr:colOff>
      <xdr:row>19</xdr:row>
      <xdr:rowOff>199872</xdr:rowOff>
    </xdr:to>
    <xdr:sp macro="" textlink="">
      <xdr:nvSpPr>
        <xdr:cNvPr id="9" name="Flèche droite 8">
          <a:hlinkClick xmlns:r="http://schemas.openxmlformats.org/officeDocument/2006/relationships" r:id="rId8"/>
          <a:extLst>
            <a:ext uri="{FF2B5EF4-FFF2-40B4-BE49-F238E27FC236}">
              <a16:creationId xmlns:a16="http://schemas.microsoft.com/office/drawing/2014/main" id="{00000000-0008-0000-0100-000009000000}"/>
            </a:ext>
          </a:extLst>
        </xdr:cNvPr>
        <xdr:cNvSpPr/>
      </xdr:nvSpPr>
      <xdr:spPr bwMode="auto">
        <a:xfrm>
          <a:off x="0" y="1735882"/>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20</xdr:row>
      <xdr:rowOff>50787</xdr:rowOff>
    </xdr:from>
    <xdr:to>
      <xdr:col>0</xdr:col>
      <xdr:colOff>427797</xdr:colOff>
      <xdr:row>20</xdr:row>
      <xdr:rowOff>199874</xdr:rowOff>
    </xdr:to>
    <xdr:sp macro="" textlink="">
      <xdr:nvSpPr>
        <xdr:cNvPr id="10" name="Flèche droite 9">
          <a:hlinkClick xmlns:r="http://schemas.openxmlformats.org/officeDocument/2006/relationships" r:id="rId9"/>
          <a:extLst>
            <a:ext uri="{FF2B5EF4-FFF2-40B4-BE49-F238E27FC236}">
              <a16:creationId xmlns:a16="http://schemas.microsoft.com/office/drawing/2014/main" id="{00000000-0008-0000-0100-00000A000000}"/>
            </a:ext>
          </a:extLst>
        </xdr:cNvPr>
        <xdr:cNvSpPr/>
      </xdr:nvSpPr>
      <xdr:spPr bwMode="auto">
        <a:xfrm>
          <a:off x="0" y="1926383"/>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21</xdr:row>
      <xdr:rowOff>47121</xdr:rowOff>
    </xdr:from>
    <xdr:to>
      <xdr:col>0</xdr:col>
      <xdr:colOff>427797</xdr:colOff>
      <xdr:row>21</xdr:row>
      <xdr:rowOff>196208</xdr:rowOff>
    </xdr:to>
    <xdr:sp macro="" textlink="">
      <xdr:nvSpPr>
        <xdr:cNvPr id="11" name="Flèche droite 10">
          <a:hlinkClick xmlns:r="http://schemas.openxmlformats.org/officeDocument/2006/relationships" r:id="rId10"/>
          <a:extLst>
            <a:ext uri="{FF2B5EF4-FFF2-40B4-BE49-F238E27FC236}">
              <a16:creationId xmlns:a16="http://schemas.microsoft.com/office/drawing/2014/main" id="{00000000-0008-0000-0100-00000B000000}"/>
            </a:ext>
          </a:extLst>
        </xdr:cNvPr>
        <xdr:cNvSpPr/>
      </xdr:nvSpPr>
      <xdr:spPr bwMode="auto">
        <a:xfrm>
          <a:off x="0" y="2122743"/>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22</xdr:row>
      <xdr:rowOff>47853</xdr:rowOff>
    </xdr:from>
    <xdr:to>
      <xdr:col>0</xdr:col>
      <xdr:colOff>427797</xdr:colOff>
      <xdr:row>22</xdr:row>
      <xdr:rowOff>196940</xdr:rowOff>
    </xdr:to>
    <xdr:sp macro="" textlink="">
      <xdr:nvSpPr>
        <xdr:cNvPr id="12" name="Flèche droite 11">
          <a:hlinkClick xmlns:r="http://schemas.openxmlformats.org/officeDocument/2006/relationships" r:id="rId11"/>
          <a:extLst>
            <a:ext uri="{FF2B5EF4-FFF2-40B4-BE49-F238E27FC236}">
              <a16:creationId xmlns:a16="http://schemas.microsoft.com/office/drawing/2014/main" id="{00000000-0008-0000-0100-00000C000000}"/>
            </a:ext>
          </a:extLst>
        </xdr:cNvPr>
        <xdr:cNvSpPr/>
      </xdr:nvSpPr>
      <xdr:spPr bwMode="auto">
        <a:xfrm>
          <a:off x="0" y="2304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23</xdr:row>
      <xdr:rowOff>50785</xdr:rowOff>
    </xdr:from>
    <xdr:to>
      <xdr:col>0</xdr:col>
      <xdr:colOff>427797</xdr:colOff>
      <xdr:row>23</xdr:row>
      <xdr:rowOff>199872</xdr:rowOff>
    </xdr:to>
    <xdr:sp macro="" textlink="">
      <xdr:nvSpPr>
        <xdr:cNvPr id="13" name="Flèche droite 12">
          <a:hlinkClick xmlns:r="http://schemas.openxmlformats.org/officeDocument/2006/relationships" r:id="rId12"/>
          <a:extLst>
            <a:ext uri="{FF2B5EF4-FFF2-40B4-BE49-F238E27FC236}">
              <a16:creationId xmlns:a16="http://schemas.microsoft.com/office/drawing/2014/main" id="{00000000-0008-0000-0100-00000D000000}"/>
            </a:ext>
          </a:extLst>
        </xdr:cNvPr>
        <xdr:cNvSpPr/>
      </xdr:nvSpPr>
      <xdr:spPr bwMode="auto">
        <a:xfrm>
          <a:off x="0" y="2497882"/>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24</xdr:row>
      <xdr:rowOff>50784</xdr:rowOff>
    </xdr:from>
    <xdr:to>
      <xdr:col>0</xdr:col>
      <xdr:colOff>427797</xdr:colOff>
      <xdr:row>24</xdr:row>
      <xdr:rowOff>199871</xdr:rowOff>
    </xdr:to>
    <xdr:sp macro="" textlink="">
      <xdr:nvSpPr>
        <xdr:cNvPr id="14" name="Flèche droite 13">
          <a:hlinkClick xmlns:r="http://schemas.openxmlformats.org/officeDocument/2006/relationships" r:id="rId13"/>
          <a:extLst>
            <a:ext uri="{FF2B5EF4-FFF2-40B4-BE49-F238E27FC236}">
              <a16:creationId xmlns:a16="http://schemas.microsoft.com/office/drawing/2014/main" id="{00000000-0008-0000-0100-00000E000000}"/>
            </a:ext>
          </a:extLst>
        </xdr:cNvPr>
        <xdr:cNvSpPr/>
      </xdr:nvSpPr>
      <xdr:spPr bwMode="auto">
        <a:xfrm>
          <a:off x="0" y="268838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120312</xdr:colOff>
      <xdr:row>9</xdr:row>
      <xdr:rowOff>55143</xdr:rowOff>
    </xdr:from>
    <xdr:to>
      <xdr:col>0</xdr:col>
      <xdr:colOff>443334</xdr:colOff>
      <xdr:row>9</xdr:row>
      <xdr:rowOff>204230</xdr:rowOff>
    </xdr:to>
    <xdr:sp macro="" textlink="">
      <xdr:nvSpPr>
        <xdr:cNvPr id="38" name="Flèche droite 26">
          <a:hlinkClick xmlns:r="http://schemas.openxmlformats.org/officeDocument/2006/relationships" r:id="rId14"/>
          <a:extLst>
            <a:ext uri="{FF2B5EF4-FFF2-40B4-BE49-F238E27FC236}">
              <a16:creationId xmlns:a16="http://schemas.microsoft.com/office/drawing/2014/main" id="{00000000-0008-0000-0100-000026000000}"/>
            </a:ext>
          </a:extLst>
        </xdr:cNvPr>
        <xdr:cNvSpPr/>
      </xdr:nvSpPr>
      <xdr:spPr bwMode="auto">
        <a:xfrm>
          <a:off x="120312" y="6963275"/>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120312</xdr:colOff>
      <xdr:row>8</xdr:row>
      <xdr:rowOff>55146</xdr:rowOff>
    </xdr:from>
    <xdr:to>
      <xdr:col>0</xdr:col>
      <xdr:colOff>443334</xdr:colOff>
      <xdr:row>8</xdr:row>
      <xdr:rowOff>207067</xdr:rowOff>
    </xdr:to>
    <xdr:sp macro="" textlink="">
      <xdr:nvSpPr>
        <xdr:cNvPr id="39" name="Flèche droite 26">
          <a:hlinkClick xmlns:r="http://schemas.openxmlformats.org/officeDocument/2006/relationships" r:id="rId15"/>
          <a:extLst>
            <a:ext uri="{FF2B5EF4-FFF2-40B4-BE49-F238E27FC236}">
              <a16:creationId xmlns:a16="http://schemas.microsoft.com/office/drawing/2014/main" id="{00000000-0008-0000-0100-000027000000}"/>
            </a:ext>
          </a:extLst>
        </xdr:cNvPr>
        <xdr:cNvSpPr/>
      </xdr:nvSpPr>
      <xdr:spPr bwMode="auto">
        <a:xfrm>
          <a:off x="120312" y="8080994"/>
          <a:ext cx="323022" cy="151921"/>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120312</xdr:colOff>
      <xdr:row>6</xdr:row>
      <xdr:rowOff>47691</xdr:rowOff>
    </xdr:from>
    <xdr:to>
      <xdr:col>0</xdr:col>
      <xdr:colOff>443334</xdr:colOff>
      <xdr:row>6</xdr:row>
      <xdr:rowOff>198785</xdr:rowOff>
    </xdr:to>
    <xdr:sp macro="" textlink="">
      <xdr:nvSpPr>
        <xdr:cNvPr id="40" name="Flèche droite 26">
          <a:hlinkClick xmlns:r="http://schemas.openxmlformats.org/officeDocument/2006/relationships" r:id="rId16"/>
          <a:extLst>
            <a:ext uri="{FF2B5EF4-FFF2-40B4-BE49-F238E27FC236}">
              <a16:creationId xmlns:a16="http://schemas.microsoft.com/office/drawing/2014/main" id="{00000000-0008-0000-0100-000028000000}"/>
            </a:ext>
          </a:extLst>
        </xdr:cNvPr>
        <xdr:cNvSpPr/>
      </xdr:nvSpPr>
      <xdr:spPr bwMode="auto">
        <a:xfrm>
          <a:off x="120312" y="867669"/>
          <a:ext cx="323022" cy="151094"/>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120312</xdr:colOff>
      <xdr:row>7</xdr:row>
      <xdr:rowOff>47691</xdr:rowOff>
    </xdr:from>
    <xdr:to>
      <xdr:col>0</xdr:col>
      <xdr:colOff>443334</xdr:colOff>
      <xdr:row>7</xdr:row>
      <xdr:rowOff>198785</xdr:rowOff>
    </xdr:to>
    <xdr:sp macro="" textlink="">
      <xdr:nvSpPr>
        <xdr:cNvPr id="29" name="Flèche droite 26">
          <a:hlinkClick xmlns:r="http://schemas.openxmlformats.org/officeDocument/2006/relationships" r:id="rId17"/>
          <a:extLst>
            <a:ext uri="{FF2B5EF4-FFF2-40B4-BE49-F238E27FC236}">
              <a16:creationId xmlns:a16="http://schemas.microsoft.com/office/drawing/2014/main" id="{00000000-0008-0000-0100-00001D000000}"/>
            </a:ext>
          </a:extLst>
        </xdr:cNvPr>
        <xdr:cNvSpPr/>
      </xdr:nvSpPr>
      <xdr:spPr bwMode="auto">
        <a:xfrm>
          <a:off x="120312" y="1057341"/>
          <a:ext cx="323022" cy="151094"/>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120312</xdr:colOff>
      <xdr:row>5</xdr:row>
      <xdr:rowOff>47691</xdr:rowOff>
    </xdr:from>
    <xdr:to>
      <xdr:col>0</xdr:col>
      <xdr:colOff>443334</xdr:colOff>
      <xdr:row>5</xdr:row>
      <xdr:rowOff>198785</xdr:rowOff>
    </xdr:to>
    <xdr:sp macro="" textlink="">
      <xdr:nvSpPr>
        <xdr:cNvPr id="30" name="Flèche droite 26">
          <a:hlinkClick xmlns:r="http://schemas.openxmlformats.org/officeDocument/2006/relationships" r:id="rId18"/>
          <a:extLst>
            <a:ext uri="{FF2B5EF4-FFF2-40B4-BE49-F238E27FC236}">
              <a16:creationId xmlns:a16="http://schemas.microsoft.com/office/drawing/2014/main" id="{00000000-0008-0000-0100-00001E000000}"/>
            </a:ext>
          </a:extLst>
        </xdr:cNvPr>
        <xdr:cNvSpPr/>
      </xdr:nvSpPr>
      <xdr:spPr bwMode="auto">
        <a:xfrm>
          <a:off x="120312" y="1247841"/>
          <a:ext cx="323022" cy="151094"/>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95250</xdr:colOff>
      <xdr:row>25</xdr:row>
      <xdr:rowOff>38100</xdr:rowOff>
    </xdr:from>
    <xdr:to>
      <xdr:col>0</xdr:col>
      <xdr:colOff>418272</xdr:colOff>
      <xdr:row>25</xdr:row>
      <xdr:rowOff>187187</xdr:rowOff>
    </xdr:to>
    <xdr:sp macro="" textlink="">
      <xdr:nvSpPr>
        <xdr:cNvPr id="20" name="Flèche droite 13">
          <a:hlinkClick xmlns:r="http://schemas.openxmlformats.org/officeDocument/2006/relationships" r:id="rId19"/>
          <a:extLst>
            <a:ext uri="{FF2B5EF4-FFF2-40B4-BE49-F238E27FC236}">
              <a16:creationId xmlns:a16="http://schemas.microsoft.com/office/drawing/2014/main" id="{00000000-0008-0000-0100-000014000000}"/>
            </a:ext>
          </a:extLst>
        </xdr:cNvPr>
        <xdr:cNvSpPr/>
      </xdr:nvSpPr>
      <xdr:spPr bwMode="auto">
        <a:xfrm>
          <a:off x="95250" y="624840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26</xdr:row>
      <xdr:rowOff>0</xdr:rowOff>
    </xdr:from>
    <xdr:to>
      <xdr:col>0</xdr:col>
      <xdr:colOff>427797</xdr:colOff>
      <xdr:row>26</xdr:row>
      <xdr:rowOff>149087</xdr:rowOff>
    </xdr:to>
    <xdr:sp macro="" textlink="">
      <xdr:nvSpPr>
        <xdr:cNvPr id="23" name="Flèche droite 13">
          <a:extLst>
            <a:ext uri="{FF2B5EF4-FFF2-40B4-BE49-F238E27FC236}">
              <a16:creationId xmlns:a16="http://schemas.microsoft.com/office/drawing/2014/main" id="{00000000-0008-0000-0100-000017000000}"/>
            </a:ext>
          </a:extLst>
        </xdr:cNvPr>
        <xdr:cNvSpPr/>
      </xdr:nvSpPr>
      <xdr:spPr bwMode="auto">
        <a:xfrm>
          <a:off x="104775" y="64579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27</xdr:row>
      <xdr:rowOff>0</xdr:rowOff>
    </xdr:from>
    <xdr:to>
      <xdr:col>0</xdr:col>
      <xdr:colOff>427797</xdr:colOff>
      <xdr:row>27</xdr:row>
      <xdr:rowOff>149087</xdr:rowOff>
    </xdr:to>
    <xdr:sp macro="" textlink="">
      <xdr:nvSpPr>
        <xdr:cNvPr id="24" name="Flèche droite 13">
          <a:hlinkClick xmlns:r="http://schemas.openxmlformats.org/officeDocument/2006/relationships" r:id="rId20"/>
          <a:extLst>
            <a:ext uri="{FF2B5EF4-FFF2-40B4-BE49-F238E27FC236}">
              <a16:creationId xmlns:a16="http://schemas.microsoft.com/office/drawing/2014/main" id="{00000000-0008-0000-0100-000018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28</xdr:row>
      <xdr:rowOff>0</xdr:rowOff>
    </xdr:from>
    <xdr:to>
      <xdr:col>0</xdr:col>
      <xdr:colOff>427797</xdr:colOff>
      <xdr:row>28</xdr:row>
      <xdr:rowOff>149087</xdr:rowOff>
    </xdr:to>
    <xdr:sp macro="" textlink="">
      <xdr:nvSpPr>
        <xdr:cNvPr id="26" name="Flèche droite 13">
          <a:hlinkClick xmlns:r="http://schemas.openxmlformats.org/officeDocument/2006/relationships" r:id="rId21"/>
          <a:extLst>
            <a:ext uri="{FF2B5EF4-FFF2-40B4-BE49-F238E27FC236}">
              <a16:creationId xmlns:a16="http://schemas.microsoft.com/office/drawing/2014/main" id="{00000000-0008-0000-0100-00001A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29</xdr:row>
      <xdr:rowOff>0</xdr:rowOff>
    </xdr:from>
    <xdr:to>
      <xdr:col>0</xdr:col>
      <xdr:colOff>427797</xdr:colOff>
      <xdr:row>29</xdr:row>
      <xdr:rowOff>149087</xdr:rowOff>
    </xdr:to>
    <xdr:sp macro="" textlink="">
      <xdr:nvSpPr>
        <xdr:cNvPr id="27" name="Flèche droite 13">
          <a:hlinkClick xmlns:r="http://schemas.openxmlformats.org/officeDocument/2006/relationships" r:id="rId22"/>
          <a:extLst>
            <a:ext uri="{FF2B5EF4-FFF2-40B4-BE49-F238E27FC236}">
              <a16:creationId xmlns:a16="http://schemas.microsoft.com/office/drawing/2014/main" id="{00000000-0008-0000-0100-00001B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30</xdr:row>
      <xdr:rowOff>0</xdr:rowOff>
    </xdr:from>
    <xdr:to>
      <xdr:col>0</xdr:col>
      <xdr:colOff>427797</xdr:colOff>
      <xdr:row>30</xdr:row>
      <xdr:rowOff>149087</xdr:rowOff>
    </xdr:to>
    <xdr:sp macro="" textlink="">
      <xdr:nvSpPr>
        <xdr:cNvPr id="28" name="Flèche droite 13">
          <a:hlinkClick xmlns:r="http://schemas.openxmlformats.org/officeDocument/2006/relationships" r:id="rId23"/>
          <a:extLst>
            <a:ext uri="{FF2B5EF4-FFF2-40B4-BE49-F238E27FC236}">
              <a16:creationId xmlns:a16="http://schemas.microsoft.com/office/drawing/2014/main" id="{00000000-0008-0000-0100-00001C000000}"/>
            </a:ext>
          </a:extLst>
        </xdr:cNvPr>
        <xdr:cNvSpPr/>
      </xdr:nvSpPr>
      <xdr:spPr bwMode="auto">
        <a:xfrm>
          <a:off x="104775" y="72199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31</xdr:row>
      <xdr:rowOff>0</xdr:rowOff>
    </xdr:from>
    <xdr:to>
      <xdr:col>0</xdr:col>
      <xdr:colOff>427797</xdr:colOff>
      <xdr:row>31</xdr:row>
      <xdr:rowOff>149087</xdr:rowOff>
    </xdr:to>
    <xdr:sp macro="" textlink="">
      <xdr:nvSpPr>
        <xdr:cNvPr id="31" name="Flèche droite 13">
          <a:hlinkClick xmlns:r="http://schemas.openxmlformats.org/officeDocument/2006/relationships" r:id="rId24"/>
          <a:extLst>
            <a:ext uri="{FF2B5EF4-FFF2-40B4-BE49-F238E27FC236}">
              <a16:creationId xmlns:a16="http://schemas.microsoft.com/office/drawing/2014/main" id="{00000000-0008-0000-0100-00001F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32</xdr:row>
      <xdr:rowOff>0</xdr:rowOff>
    </xdr:from>
    <xdr:to>
      <xdr:col>0</xdr:col>
      <xdr:colOff>427797</xdr:colOff>
      <xdr:row>32</xdr:row>
      <xdr:rowOff>149087</xdr:rowOff>
    </xdr:to>
    <xdr:sp macro="" textlink="">
      <xdr:nvSpPr>
        <xdr:cNvPr id="32" name="Flèche droite 13">
          <a:hlinkClick xmlns:r="http://schemas.openxmlformats.org/officeDocument/2006/relationships" r:id="rId25"/>
          <a:extLst>
            <a:ext uri="{FF2B5EF4-FFF2-40B4-BE49-F238E27FC236}">
              <a16:creationId xmlns:a16="http://schemas.microsoft.com/office/drawing/2014/main" id="{00000000-0008-0000-0100-000020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33</xdr:row>
      <xdr:rowOff>0</xdr:rowOff>
    </xdr:from>
    <xdr:to>
      <xdr:col>0</xdr:col>
      <xdr:colOff>427797</xdr:colOff>
      <xdr:row>33</xdr:row>
      <xdr:rowOff>149087</xdr:rowOff>
    </xdr:to>
    <xdr:sp macro="" textlink="">
      <xdr:nvSpPr>
        <xdr:cNvPr id="33" name="Flèche droite 13">
          <a:hlinkClick xmlns:r="http://schemas.openxmlformats.org/officeDocument/2006/relationships" r:id="rId26"/>
          <a:extLst>
            <a:ext uri="{FF2B5EF4-FFF2-40B4-BE49-F238E27FC236}">
              <a16:creationId xmlns:a16="http://schemas.microsoft.com/office/drawing/2014/main" id="{00000000-0008-0000-0100-000021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34</xdr:row>
      <xdr:rowOff>0</xdr:rowOff>
    </xdr:from>
    <xdr:to>
      <xdr:col>0</xdr:col>
      <xdr:colOff>427797</xdr:colOff>
      <xdr:row>34</xdr:row>
      <xdr:rowOff>149087</xdr:rowOff>
    </xdr:to>
    <xdr:sp macro="" textlink="">
      <xdr:nvSpPr>
        <xdr:cNvPr id="34" name="Flèche droite 13">
          <a:hlinkClick xmlns:r="http://schemas.openxmlformats.org/officeDocument/2006/relationships" r:id="rId27"/>
          <a:extLst>
            <a:ext uri="{FF2B5EF4-FFF2-40B4-BE49-F238E27FC236}">
              <a16:creationId xmlns:a16="http://schemas.microsoft.com/office/drawing/2014/main" id="{00000000-0008-0000-0100-000022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35</xdr:row>
      <xdr:rowOff>0</xdr:rowOff>
    </xdr:from>
    <xdr:to>
      <xdr:col>0</xdr:col>
      <xdr:colOff>427797</xdr:colOff>
      <xdr:row>35</xdr:row>
      <xdr:rowOff>149087</xdr:rowOff>
    </xdr:to>
    <xdr:sp macro="" textlink="">
      <xdr:nvSpPr>
        <xdr:cNvPr id="35" name="Flèche droite 13">
          <a:hlinkClick xmlns:r="http://schemas.openxmlformats.org/officeDocument/2006/relationships" r:id="rId28"/>
          <a:extLst>
            <a:ext uri="{FF2B5EF4-FFF2-40B4-BE49-F238E27FC236}">
              <a16:creationId xmlns:a16="http://schemas.microsoft.com/office/drawing/2014/main" id="{00000000-0008-0000-0100-000023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36</xdr:row>
      <xdr:rowOff>0</xdr:rowOff>
    </xdr:from>
    <xdr:to>
      <xdr:col>0</xdr:col>
      <xdr:colOff>427797</xdr:colOff>
      <xdr:row>36</xdr:row>
      <xdr:rowOff>149087</xdr:rowOff>
    </xdr:to>
    <xdr:sp macro="" textlink="">
      <xdr:nvSpPr>
        <xdr:cNvPr id="36" name="Flèche droite 13">
          <a:hlinkClick xmlns:r="http://schemas.openxmlformats.org/officeDocument/2006/relationships" r:id="rId29"/>
          <a:extLst>
            <a:ext uri="{FF2B5EF4-FFF2-40B4-BE49-F238E27FC236}">
              <a16:creationId xmlns:a16="http://schemas.microsoft.com/office/drawing/2014/main" id="{00000000-0008-0000-0100-000024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37</xdr:row>
      <xdr:rowOff>0</xdr:rowOff>
    </xdr:from>
    <xdr:to>
      <xdr:col>0</xdr:col>
      <xdr:colOff>427797</xdr:colOff>
      <xdr:row>37</xdr:row>
      <xdr:rowOff>149087</xdr:rowOff>
    </xdr:to>
    <xdr:sp macro="" textlink="">
      <xdr:nvSpPr>
        <xdr:cNvPr id="37" name="Flèche droite 13">
          <a:hlinkClick xmlns:r="http://schemas.openxmlformats.org/officeDocument/2006/relationships" r:id="rId30"/>
          <a:extLst>
            <a:ext uri="{FF2B5EF4-FFF2-40B4-BE49-F238E27FC236}">
              <a16:creationId xmlns:a16="http://schemas.microsoft.com/office/drawing/2014/main" id="{00000000-0008-0000-0100-000025000000}"/>
            </a:ext>
          </a:extLst>
        </xdr:cNvPr>
        <xdr:cNvSpPr/>
      </xdr:nvSpPr>
      <xdr:spPr bwMode="auto">
        <a:xfrm>
          <a:off x="104775" y="8553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38</xdr:row>
      <xdr:rowOff>0</xdr:rowOff>
    </xdr:from>
    <xdr:to>
      <xdr:col>0</xdr:col>
      <xdr:colOff>427797</xdr:colOff>
      <xdr:row>38</xdr:row>
      <xdr:rowOff>149087</xdr:rowOff>
    </xdr:to>
    <xdr:sp macro="" textlink="">
      <xdr:nvSpPr>
        <xdr:cNvPr id="41" name="Flèche droite 13">
          <a:hlinkClick xmlns:r="http://schemas.openxmlformats.org/officeDocument/2006/relationships" r:id="rId31"/>
          <a:extLst>
            <a:ext uri="{FF2B5EF4-FFF2-40B4-BE49-F238E27FC236}">
              <a16:creationId xmlns:a16="http://schemas.microsoft.com/office/drawing/2014/main" id="{00000000-0008-0000-0100-000029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39</xdr:row>
      <xdr:rowOff>0</xdr:rowOff>
    </xdr:from>
    <xdr:to>
      <xdr:col>0</xdr:col>
      <xdr:colOff>427797</xdr:colOff>
      <xdr:row>39</xdr:row>
      <xdr:rowOff>149087</xdr:rowOff>
    </xdr:to>
    <xdr:sp macro="" textlink="">
      <xdr:nvSpPr>
        <xdr:cNvPr id="42" name="Flèche droite 13">
          <a:hlinkClick xmlns:r="http://schemas.openxmlformats.org/officeDocument/2006/relationships" r:id="rId32"/>
          <a:extLst>
            <a:ext uri="{FF2B5EF4-FFF2-40B4-BE49-F238E27FC236}">
              <a16:creationId xmlns:a16="http://schemas.microsoft.com/office/drawing/2014/main" id="{00000000-0008-0000-0100-00002A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40</xdr:row>
      <xdr:rowOff>0</xdr:rowOff>
    </xdr:from>
    <xdr:to>
      <xdr:col>0</xdr:col>
      <xdr:colOff>427797</xdr:colOff>
      <xdr:row>40</xdr:row>
      <xdr:rowOff>149087</xdr:rowOff>
    </xdr:to>
    <xdr:sp macro="" textlink="">
      <xdr:nvSpPr>
        <xdr:cNvPr id="43" name="Flèche droite 13">
          <a:hlinkClick xmlns:r="http://schemas.openxmlformats.org/officeDocument/2006/relationships" r:id="rId33"/>
          <a:extLst>
            <a:ext uri="{FF2B5EF4-FFF2-40B4-BE49-F238E27FC236}">
              <a16:creationId xmlns:a16="http://schemas.microsoft.com/office/drawing/2014/main" id="{00000000-0008-0000-0100-00002B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41</xdr:row>
      <xdr:rowOff>0</xdr:rowOff>
    </xdr:from>
    <xdr:to>
      <xdr:col>0</xdr:col>
      <xdr:colOff>427797</xdr:colOff>
      <xdr:row>41</xdr:row>
      <xdr:rowOff>149087</xdr:rowOff>
    </xdr:to>
    <xdr:sp macro="" textlink="">
      <xdr:nvSpPr>
        <xdr:cNvPr id="44" name="Flèche droite 13">
          <a:hlinkClick xmlns:r="http://schemas.openxmlformats.org/officeDocument/2006/relationships" r:id="rId34"/>
          <a:extLst>
            <a:ext uri="{FF2B5EF4-FFF2-40B4-BE49-F238E27FC236}">
              <a16:creationId xmlns:a16="http://schemas.microsoft.com/office/drawing/2014/main" id="{00000000-0008-0000-0100-00002C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42</xdr:row>
      <xdr:rowOff>0</xdr:rowOff>
    </xdr:from>
    <xdr:to>
      <xdr:col>0</xdr:col>
      <xdr:colOff>427797</xdr:colOff>
      <xdr:row>42</xdr:row>
      <xdr:rowOff>149087</xdr:rowOff>
    </xdr:to>
    <xdr:sp macro="" textlink="">
      <xdr:nvSpPr>
        <xdr:cNvPr id="45" name="Flèche droite 13">
          <a:hlinkClick xmlns:r="http://schemas.openxmlformats.org/officeDocument/2006/relationships" r:id="rId35"/>
          <a:extLst>
            <a:ext uri="{FF2B5EF4-FFF2-40B4-BE49-F238E27FC236}">
              <a16:creationId xmlns:a16="http://schemas.microsoft.com/office/drawing/2014/main" id="{00000000-0008-0000-0100-00002D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43</xdr:row>
      <xdr:rowOff>0</xdr:rowOff>
    </xdr:from>
    <xdr:to>
      <xdr:col>0</xdr:col>
      <xdr:colOff>427797</xdr:colOff>
      <xdr:row>43</xdr:row>
      <xdr:rowOff>149087</xdr:rowOff>
    </xdr:to>
    <xdr:sp macro="" textlink="">
      <xdr:nvSpPr>
        <xdr:cNvPr id="46" name="Flèche droite 13">
          <a:hlinkClick xmlns:r="http://schemas.openxmlformats.org/officeDocument/2006/relationships" r:id="rId36"/>
          <a:extLst>
            <a:ext uri="{FF2B5EF4-FFF2-40B4-BE49-F238E27FC236}">
              <a16:creationId xmlns:a16="http://schemas.microsoft.com/office/drawing/2014/main" id="{00000000-0008-0000-0100-00002E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44</xdr:row>
      <xdr:rowOff>0</xdr:rowOff>
    </xdr:from>
    <xdr:to>
      <xdr:col>0</xdr:col>
      <xdr:colOff>427797</xdr:colOff>
      <xdr:row>44</xdr:row>
      <xdr:rowOff>149087</xdr:rowOff>
    </xdr:to>
    <xdr:sp macro="" textlink="">
      <xdr:nvSpPr>
        <xdr:cNvPr id="47" name="Flèche droite 13">
          <a:hlinkClick xmlns:r="http://schemas.openxmlformats.org/officeDocument/2006/relationships" r:id="rId37"/>
          <a:extLst>
            <a:ext uri="{FF2B5EF4-FFF2-40B4-BE49-F238E27FC236}">
              <a16:creationId xmlns:a16="http://schemas.microsoft.com/office/drawing/2014/main" id="{00000000-0008-0000-0100-00002F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45</xdr:row>
      <xdr:rowOff>0</xdr:rowOff>
    </xdr:from>
    <xdr:to>
      <xdr:col>0</xdr:col>
      <xdr:colOff>427797</xdr:colOff>
      <xdr:row>45</xdr:row>
      <xdr:rowOff>149087</xdr:rowOff>
    </xdr:to>
    <xdr:sp macro="" textlink="">
      <xdr:nvSpPr>
        <xdr:cNvPr id="48" name="Flèche droite 13">
          <a:hlinkClick xmlns:r="http://schemas.openxmlformats.org/officeDocument/2006/relationships" r:id="rId38"/>
          <a:extLst>
            <a:ext uri="{FF2B5EF4-FFF2-40B4-BE49-F238E27FC236}">
              <a16:creationId xmlns:a16="http://schemas.microsoft.com/office/drawing/2014/main" id="{00000000-0008-0000-0100-000030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46</xdr:row>
      <xdr:rowOff>0</xdr:rowOff>
    </xdr:from>
    <xdr:to>
      <xdr:col>0</xdr:col>
      <xdr:colOff>427797</xdr:colOff>
      <xdr:row>46</xdr:row>
      <xdr:rowOff>149087</xdr:rowOff>
    </xdr:to>
    <xdr:sp macro="" textlink="">
      <xdr:nvSpPr>
        <xdr:cNvPr id="49" name="Flèche droite 13">
          <a:hlinkClick xmlns:r="http://schemas.openxmlformats.org/officeDocument/2006/relationships" r:id="rId39"/>
          <a:extLst>
            <a:ext uri="{FF2B5EF4-FFF2-40B4-BE49-F238E27FC236}">
              <a16:creationId xmlns:a16="http://schemas.microsoft.com/office/drawing/2014/main" id="{00000000-0008-0000-0100-000031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47</xdr:row>
      <xdr:rowOff>0</xdr:rowOff>
    </xdr:from>
    <xdr:to>
      <xdr:col>0</xdr:col>
      <xdr:colOff>427797</xdr:colOff>
      <xdr:row>47</xdr:row>
      <xdr:rowOff>149087</xdr:rowOff>
    </xdr:to>
    <xdr:sp macro="" textlink="">
      <xdr:nvSpPr>
        <xdr:cNvPr id="50" name="Flèche droite 13">
          <a:hlinkClick xmlns:r="http://schemas.openxmlformats.org/officeDocument/2006/relationships" r:id="rId40"/>
          <a:extLst>
            <a:ext uri="{FF2B5EF4-FFF2-40B4-BE49-F238E27FC236}">
              <a16:creationId xmlns:a16="http://schemas.microsoft.com/office/drawing/2014/main" id="{00000000-0008-0000-0100-000032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48</xdr:row>
      <xdr:rowOff>0</xdr:rowOff>
    </xdr:from>
    <xdr:to>
      <xdr:col>0</xdr:col>
      <xdr:colOff>427797</xdr:colOff>
      <xdr:row>48</xdr:row>
      <xdr:rowOff>149087</xdr:rowOff>
    </xdr:to>
    <xdr:sp macro="" textlink="">
      <xdr:nvSpPr>
        <xdr:cNvPr id="51" name="Flèche droite 13">
          <a:hlinkClick xmlns:r="http://schemas.openxmlformats.org/officeDocument/2006/relationships" r:id="rId41"/>
          <a:extLst>
            <a:ext uri="{FF2B5EF4-FFF2-40B4-BE49-F238E27FC236}">
              <a16:creationId xmlns:a16="http://schemas.microsoft.com/office/drawing/2014/main" id="{00000000-0008-0000-0100-000033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49</xdr:row>
      <xdr:rowOff>0</xdr:rowOff>
    </xdr:from>
    <xdr:to>
      <xdr:col>0</xdr:col>
      <xdr:colOff>427797</xdr:colOff>
      <xdr:row>49</xdr:row>
      <xdr:rowOff>149087</xdr:rowOff>
    </xdr:to>
    <xdr:sp macro="" textlink="">
      <xdr:nvSpPr>
        <xdr:cNvPr id="52" name="Flèche droite 13">
          <a:hlinkClick xmlns:r="http://schemas.openxmlformats.org/officeDocument/2006/relationships" r:id="rId42"/>
          <a:extLst>
            <a:ext uri="{FF2B5EF4-FFF2-40B4-BE49-F238E27FC236}">
              <a16:creationId xmlns:a16="http://schemas.microsoft.com/office/drawing/2014/main" id="{00000000-0008-0000-0100-000034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50</xdr:row>
      <xdr:rowOff>0</xdr:rowOff>
    </xdr:from>
    <xdr:to>
      <xdr:col>0</xdr:col>
      <xdr:colOff>427797</xdr:colOff>
      <xdr:row>50</xdr:row>
      <xdr:rowOff>149087</xdr:rowOff>
    </xdr:to>
    <xdr:sp macro="" textlink="">
      <xdr:nvSpPr>
        <xdr:cNvPr id="53" name="Flèche droite 13">
          <a:hlinkClick xmlns:r="http://schemas.openxmlformats.org/officeDocument/2006/relationships" r:id="rId43"/>
          <a:extLst>
            <a:ext uri="{FF2B5EF4-FFF2-40B4-BE49-F238E27FC236}">
              <a16:creationId xmlns:a16="http://schemas.microsoft.com/office/drawing/2014/main" id="{00000000-0008-0000-0100-000035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51</xdr:row>
      <xdr:rowOff>0</xdr:rowOff>
    </xdr:from>
    <xdr:to>
      <xdr:col>0</xdr:col>
      <xdr:colOff>427797</xdr:colOff>
      <xdr:row>51</xdr:row>
      <xdr:rowOff>149087</xdr:rowOff>
    </xdr:to>
    <xdr:sp macro="" textlink="">
      <xdr:nvSpPr>
        <xdr:cNvPr id="54" name="Flèche droite 13">
          <a:hlinkClick xmlns:r="http://schemas.openxmlformats.org/officeDocument/2006/relationships" r:id="rId44"/>
          <a:extLst>
            <a:ext uri="{FF2B5EF4-FFF2-40B4-BE49-F238E27FC236}">
              <a16:creationId xmlns:a16="http://schemas.microsoft.com/office/drawing/2014/main" id="{00000000-0008-0000-0100-000036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52</xdr:row>
      <xdr:rowOff>0</xdr:rowOff>
    </xdr:from>
    <xdr:to>
      <xdr:col>0</xdr:col>
      <xdr:colOff>427797</xdr:colOff>
      <xdr:row>52</xdr:row>
      <xdr:rowOff>149087</xdr:rowOff>
    </xdr:to>
    <xdr:sp macro="" textlink="">
      <xdr:nvSpPr>
        <xdr:cNvPr id="55" name="Flèche droite 13">
          <a:extLst>
            <a:ext uri="{FF2B5EF4-FFF2-40B4-BE49-F238E27FC236}">
              <a16:creationId xmlns:a16="http://schemas.microsoft.com/office/drawing/2014/main" id="{00000000-0008-0000-0100-000037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53</xdr:row>
      <xdr:rowOff>0</xdr:rowOff>
    </xdr:from>
    <xdr:to>
      <xdr:col>0</xdr:col>
      <xdr:colOff>427797</xdr:colOff>
      <xdr:row>53</xdr:row>
      <xdr:rowOff>149087</xdr:rowOff>
    </xdr:to>
    <xdr:sp macro="" textlink="">
      <xdr:nvSpPr>
        <xdr:cNvPr id="56" name="Flèche droite 13">
          <a:extLst>
            <a:ext uri="{FF2B5EF4-FFF2-40B4-BE49-F238E27FC236}">
              <a16:creationId xmlns:a16="http://schemas.microsoft.com/office/drawing/2014/main" id="{00000000-0008-0000-0100-000038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54</xdr:row>
      <xdr:rowOff>0</xdr:rowOff>
    </xdr:from>
    <xdr:to>
      <xdr:col>0</xdr:col>
      <xdr:colOff>427797</xdr:colOff>
      <xdr:row>54</xdr:row>
      <xdr:rowOff>149087</xdr:rowOff>
    </xdr:to>
    <xdr:sp macro="" textlink="">
      <xdr:nvSpPr>
        <xdr:cNvPr id="57" name="Flèche droite 13">
          <a:extLst>
            <a:ext uri="{FF2B5EF4-FFF2-40B4-BE49-F238E27FC236}">
              <a16:creationId xmlns:a16="http://schemas.microsoft.com/office/drawing/2014/main" id="{00000000-0008-0000-0100-000039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55</xdr:row>
      <xdr:rowOff>0</xdr:rowOff>
    </xdr:from>
    <xdr:to>
      <xdr:col>0</xdr:col>
      <xdr:colOff>427797</xdr:colOff>
      <xdr:row>55</xdr:row>
      <xdr:rowOff>149087</xdr:rowOff>
    </xdr:to>
    <xdr:sp macro="" textlink="">
      <xdr:nvSpPr>
        <xdr:cNvPr id="58" name="Flèche droite 13">
          <a:extLst>
            <a:ext uri="{FF2B5EF4-FFF2-40B4-BE49-F238E27FC236}">
              <a16:creationId xmlns:a16="http://schemas.microsoft.com/office/drawing/2014/main" id="{00000000-0008-0000-0100-00003A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56</xdr:row>
      <xdr:rowOff>0</xdr:rowOff>
    </xdr:from>
    <xdr:to>
      <xdr:col>0</xdr:col>
      <xdr:colOff>427797</xdr:colOff>
      <xdr:row>56</xdr:row>
      <xdr:rowOff>149087</xdr:rowOff>
    </xdr:to>
    <xdr:sp macro="" textlink="">
      <xdr:nvSpPr>
        <xdr:cNvPr id="59" name="Flèche droite 13">
          <a:extLst>
            <a:ext uri="{FF2B5EF4-FFF2-40B4-BE49-F238E27FC236}">
              <a16:creationId xmlns:a16="http://schemas.microsoft.com/office/drawing/2014/main" id="{00000000-0008-0000-0100-00003B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57</xdr:row>
      <xdr:rowOff>0</xdr:rowOff>
    </xdr:from>
    <xdr:to>
      <xdr:col>0</xdr:col>
      <xdr:colOff>427797</xdr:colOff>
      <xdr:row>57</xdr:row>
      <xdr:rowOff>149087</xdr:rowOff>
    </xdr:to>
    <xdr:sp macro="" textlink="">
      <xdr:nvSpPr>
        <xdr:cNvPr id="60" name="Flèche droite 13">
          <a:extLst>
            <a:ext uri="{FF2B5EF4-FFF2-40B4-BE49-F238E27FC236}">
              <a16:creationId xmlns:a16="http://schemas.microsoft.com/office/drawing/2014/main" id="{00000000-0008-0000-0100-00003C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58</xdr:row>
      <xdr:rowOff>0</xdr:rowOff>
    </xdr:from>
    <xdr:to>
      <xdr:col>0</xdr:col>
      <xdr:colOff>427797</xdr:colOff>
      <xdr:row>58</xdr:row>
      <xdr:rowOff>149087</xdr:rowOff>
    </xdr:to>
    <xdr:sp macro="" textlink="">
      <xdr:nvSpPr>
        <xdr:cNvPr id="61" name="Flèche droite 13">
          <a:extLst>
            <a:ext uri="{FF2B5EF4-FFF2-40B4-BE49-F238E27FC236}">
              <a16:creationId xmlns:a16="http://schemas.microsoft.com/office/drawing/2014/main" id="{00000000-0008-0000-0100-00003D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59</xdr:row>
      <xdr:rowOff>0</xdr:rowOff>
    </xdr:from>
    <xdr:to>
      <xdr:col>0</xdr:col>
      <xdr:colOff>427797</xdr:colOff>
      <xdr:row>59</xdr:row>
      <xdr:rowOff>149087</xdr:rowOff>
    </xdr:to>
    <xdr:sp macro="" textlink="">
      <xdr:nvSpPr>
        <xdr:cNvPr id="62" name="Flèche droite 13">
          <a:extLst>
            <a:ext uri="{FF2B5EF4-FFF2-40B4-BE49-F238E27FC236}">
              <a16:creationId xmlns:a16="http://schemas.microsoft.com/office/drawing/2014/main" id="{00000000-0008-0000-0100-00003E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60</xdr:row>
      <xdr:rowOff>0</xdr:rowOff>
    </xdr:from>
    <xdr:to>
      <xdr:col>0</xdr:col>
      <xdr:colOff>427797</xdr:colOff>
      <xdr:row>60</xdr:row>
      <xdr:rowOff>149087</xdr:rowOff>
    </xdr:to>
    <xdr:sp macro="" textlink="">
      <xdr:nvSpPr>
        <xdr:cNvPr id="63" name="Flèche droite 13">
          <a:extLst>
            <a:ext uri="{FF2B5EF4-FFF2-40B4-BE49-F238E27FC236}">
              <a16:creationId xmlns:a16="http://schemas.microsoft.com/office/drawing/2014/main" id="{00000000-0008-0000-0100-00003F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61</xdr:row>
      <xdr:rowOff>0</xdr:rowOff>
    </xdr:from>
    <xdr:to>
      <xdr:col>0</xdr:col>
      <xdr:colOff>427797</xdr:colOff>
      <xdr:row>61</xdr:row>
      <xdr:rowOff>149087</xdr:rowOff>
    </xdr:to>
    <xdr:sp macro="" textlink="">
      <xdr:nvSpPr>
        <xdr:cNvPr id="64" name="Flèche droite 13">
          <a:extLst>
            <a:ext uri="{FF2B5EF4-FFF2-40B4-BE49-F238E27FC236}">
              <a16:creationId xmlns:a16="http://schemas.microsoft.com/office/drawing/2014/main" id="{00000000-0008-0000-0100-000040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62</xdr:row>
      <xdr:rowOff>0</xdr:rowOff>
    </xdr:from>
    <xdr:to>
      <xdr:col>0</xdr:col>
      <xdr:colOff>427797</xdr:colOff>
      <xdr:row>62</xdr:row>
      <xdr:rowOff>149087</xdr:rowOff>
    </xdr:to>
    <xdr:sp macro="" textlink="">
      <xdr:nvSpPr>
        <xdr:cNvPr id="65" name="Flèche droite 13">
          <a:extLst>
            <a:ext uri="{FF2B5EF4-FFF2-40B4-BE49-F238E27FC236}">
              <a16:creationId xmlns:a16="http://schemas.microsoft.com/office/drawing/2014/main" id="{00000000-0008-0000-0100-000041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63</xdr:row>
      <xdr:rowOff>0</xdr:rowOff>
    </xdr:from>
    <xdr:to>
      <xdr:col>0</xdr:col>
      <xdr:colOff>427797</xdr:colOff>
      <xdr:row>63</xdr:row>
      <xdr:rowOff>149087</xdr:rowOff>
    </xdr:to>
    <xdr:sp macro="" textlink="">
      <xdr:nvSpPr>
        <xdr:cNvPr id="66" name="Flèche droite 13">
          <a:extLst>
            <a:ext uri="{FF2B5EF4-FFF2-40B4-BE49-F238E27FC236}">
              <a16:creationId xmlns:a16="http://schemas.microsoft.com/office/drawing/2014/main" id="{00000000-0008-0000-0100-000042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64</xdr:row>
      <xdr:rowOff>0</xdr:rowOff>
    </xdr:from>
    <xdr:to>
      <xdr:col>0</xdr:col>
      <xdr:colOff>427797</xdr:colOff>
      <xdr:row>64</xdr:row>
      <xdr:rowOff>149087</xdr:rowOff>
    </xdr:to>
    <xdr:sp macro="" textlink="">
      <xdr:nvSpPr>
        <xdr:cNvPr id="67" name="Flèche droite 13">
          <a:extLst>
            <a:ext uri="{FF2B5EF4-FFF2-40B4-BE49-F238E27FC236}">
              <a16:creationId xmlns:a16="http://schemas.microsoft.com/office/drawing/2014/main" id="{00000000-0008-0000-0100-000043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65</xdr:row>
      <xdr:rowOff>0</xdr:rowOff>
    </xdr:from>
    <xdr:to>
      <xdr:col>0</xdr:col>
      <xdr:colOff>427797</xdr:colOff>
      <xdr:row>65</xdr:row>
      <xdr:rowOff>149087</xdr:rowOff>
    </xdr:to>
    <xdr:sp macro="" textlink="">
      <xdr:nvSpPr>
        <xdr:cNvPr id="68" name="Flèche droite 13">
          <a:extLst>
            <a:ext uri="{FF2B5EF4-FFF2-40B4-BE49-F238E27FC236}">
              <a16:creationId xmlns:a16="http://schemas.microsoft.com/office/drawing/2014/main" id="{00000000-0008-0000-0100-000044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66</xdr:row>
      <xdr:rowOff>0</xdr:rowOff>
    </xdr:from>
    <xdr:to>
      <xdr:col>0</xdr:col>
      <xdr:colOff>427797</xdr:colOff>
      <xdr:row>66</xdr:row>
      <xdr:rowOff>149087</xdr:rowOff>
    </xdr:to>
    <xdr:sp macro="" textlink="">
      <xdr:nvSpPr>
        <xdr:cNvPr id="69" name="Flèche droite 13">
          <a:extLst>
            <a:ext uri="{FF2B5EF4-FFF2-40B4-BE49-F238E27FC236}">
              <a16:creationId xmlns:a16="http://schemas.microsoft.com/office/drawing/2014/main" id="{00000000-0008-0000-0100-000045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67</xdr:row>
      <xdr:rowOff>0</xdr:rowOff>
    </xdr:from>
    <xdr:to>
      <xdr:col>0</xdr:col>
      <xdr:colOff>427797</xdr:colOff>
      <xdr:row>67</xdr:row>
      <xdr:rowOff>149087</xdr:rowOff>
    </xdr:to>
    <xdr:sp macro="" textlink="">
      <xdr:nvSpPr>
        <xdr:cNvPr id="70" name="Flèche droite 13">
          <a:extLst>
            <a:ext uri="{FF2B5EF4-FFF2-40B4-BE49-F238E27FC236}">
              <a16:creationId xmlns:a16="http://schemas.microsoft.com/office/drawing/2014/main" id="{00000000-0008-0000-0100-000046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68</xdr:row>
      <xdr:rowOff>0</xdr:rowOff>
    </xdr:from>
    <xdr:to>
      <xdr:col>0</xdr:col>
      <xdr:colOff>427797</xdr:colOff>
      <xdr:row>68</xdr:row>
      <xdr:rowOff>149087</xdr:rowOff>
    </xdr:to>
    <xdr:sp macro="" textlink="">
      <xdr:nvSpPr>
        <xdr:cNvPr id="71" name="Flèche droite 13">
          <a:extLst>
            <a:ext uri="{FF2B5EF4-FFF2-40B4-BE49-F238E27FC236}">
              <a16:creationId xmlns:a16="http://schemas.microsoft.com/office/drawing/2014/main" id="{00000000-0008-0000-0100-000047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69</xdr:row>
      <xdr:rowOff>0</xdr:rowOff>
    </xdr:from>
    <xdr:to>
      <xdr:col>0</xdr:col>
      <xdr:colOff>427797</xdr:colOff>
      <xdr:row>69</xdr:row>
      <xdr:rowOff>149087</xdr:rowOff>
    </xdr:to>
    <xdr:sp macro="" textlink="">
      <xdr:nvSpPr>
        <xdr:cNvPr id="72" name="Flèche droite 13">
          <a:extLst>
            <a:ext uri="{FF2B5EF4-FFF2-40B4-BE49-F238E27FC236}">
              <a16:creationId xmlns:a16="http://schemas.microsoft.com/office/drawing/2014/main" id="{00000000-0008-0000-0100-000048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70</xdr:row>
      <xdr:rowOff>0</xdr:rowOff>
    </xdr:from>
    <xdr:to>
      <xdr:col>0</xdr:col>
      <xdr:colOff>427797</xdr:colOff>
      <xdr:row>70</xdr:row>
      <xdr:rowOff>149087</xdr:rowOff>
    </xdr:to>
    <xdr:sp macro="" textlink="">
      <xdr:nvSpPr>
        <xdr:cNvPr id="73" name="Flèche droite 13">
          <a:extLst>
            <a:ext uri="{FF2B5EF4-FFF2-40B4-BE49-F238E27FC236}">
              <a16:creationId xmlns:a16="http://schemas.microsoft.com/office/drawing/2014/main" id="{00000000-0008-0000-0100-000049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twoCellAnchor>
    <xdr:from>
      <xdr:col>0</xdr:col>
      <xdr:colOff>104775</xdr:colOff>
      <xdr:row>71</xdr:row>
      <xdr:rowOff>0</xdr:rowOff>
    </xdr:from>
    <xdr:to>
      <xdr:col>0</xdr:col>
      <xdr:colOff>427797</xdr:colOff>
      <xdr:row>71</xdr:row>
      <xdr:rowOff>149087</xdr:rowOff>
    </xdr:to>
    <xdr:sp macro="" textlink="">
      <xdr:nvSpPr>
        <xdr:cNvPr id="74" name="Flèche droite 13">
          <a:extLst>
            <a:ext uri="{FF2B5EF4-FFF2-40B4-BE49-F238E27FC236}">
              <a16:creationId xmlns:a16="http://schemas.microsoft.com/office/drawing/2014/main" id="{00000000-0008-0000-0100-00004A000000}"/>
            </a:ext>
          </a:extLst>
        </xdr:cNvPr>
        <xdr:cNvSpPr/>
      </xdr:nvSpPr>
      <xdr:spPr bwMode="auto">
        <a:xfrm>
          <a:off x="104775" y="6648450"/>
          <a:ext cx="323022" cy="149087"/>
        </a:xfrm>
        <a:prstGeom prst="rightArrow">
          <a:avLst>
            <a:gd name="adj1" fmla="val 50000"/>
            <a:gd name="adj2" fmla="val 87752"/>
          </a:avLst>
        </a:prstGeom>
        <a:solidFill>
          <a:schemeClr val="bg1">
            <a:lumMod val="50000"/>
          </a:schemeClr>
        </a:solidFill>
        <a:ln w="9525" cap="flat" cmpd="sng" algn="ctr">
          <a:noFill/>
          <a:prstDash val="solid"/>
          <a:round/>
          <a:headEnd type="none" w="med" len="med"/>
          <a:tailEnd type="none" w="med" len="med"/>
        </a:ln>
        <a:effectLst>
          <a:outerShdw blurRad="25400" dist="25400" dir="3600000" sx="95000" sy="95000" algn="ctr">
            <a:srgbClr val="000000"/>
          </a:outerShdw>
        </a:effectLst>
        <a:scene3d>
          <a:camera prst="orthographicFront">
            <a:rot lat="0" lon="0" rev="0"/>
          </a:camera>
          <a:lightRig rig="brightRoom" dir="t">
            <a:rot lat="0" lon="0" rev="600000"/>
          </a:lightRig>
        </a:scene3d>
        <a:sp3d prstMaterial="metal">
          <a:bevelT w="38100" h="57150"/>
        </a:sp3d>
      </xdr:spPr>
      <xdr:txBody>
        <a:bodyPr vertOverflow="clip" wrap="square" lIns="18288" tIns="0" rIns="0" bIns="0" rtlCol="0" anchor="ctr" upright="1">
          <a:scene3d>
            <a:camera prst="orthographicFront"/>
            <a:lightRig rig="threePt" dir="t"/>
          </a:scene3d>
          <a:sp3d extrusionH="57150">
            <a:bevelT w="38100" h="38100"/>
          </a:sp3d>
        </a:bodyPr>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66675</xdr:colOff>
      <xdr:row>8</xdr:row>
      <xdr:rowOff>247650</xdr:rowOff>
    </xdr:from>
    <xdr:to>
      <xdr:col>0</xdr:col>
      <xdr:colOff>1038225</xdr:colOff>
      <xdr:row>8</xdr:row>
      <xdr:rowOff>1114425</xdr:rowOff>
    </xdr:to>
    <xdr:sp macro="" textlink="">
      <xdr:nvSpPr>
        <xdr:cNvPr id="101862" name="Organigramme : Extraire 3">
          <a:extLst>
            <a:ext uri="{FF2B5EF4-FFF2-40B4-BE49-F238E27FC236}">
              <a16:creationId xmlns:a16="http://schemas.microsoft.com/office/drawing/2014/main" id="{00000000-0008-0000-0400-0000E68D0100}"/>
            </a:ext>
          </a:extLst>
        </xdr:cNvPr>
        <xdr:cNvSpPr>
          <a:spLocks noChangeArrowheads="1"/>
        </xdr:cNvSpPr>
      </xdr:nvSpPr>
      <xdr:spPr bwMode="auto">
        <a:xfrm>
          <a:off x="66675" y="3457575"/>
          <a:ext cx="971550" cy="866775"/>
        </a:xfrm>
        <a:prstGeom prst="flowChartExtract">
          <a:avLst/>
        </a:prstGeom>
        <a:solidFill>
          <a:srgbClr val="FFFFFF"/>
        </a:solidFill>
        <a:ln w="76200" algn="ctr">
          <a:solidFill>
            <a:srgbClr val="FF0000"/>
          </a:solidFill>
          <a:round/>
          <a:headEnd/>
          <a:tailEnd/>
        </a:ln>
      </xdr:spPr>
    </xdr:sp>
    <xdr:clientData/>
  </xdr:twoCellAnchor>
  <xdr:twoCellAnchor editAs="oneCell">
    <xdr:from>
      <xdr:col>4</xdr:col>
      <xdr:colOff>152400</xdr:colOff>
      <xdr:row>5</xdr:row>
      <xdr:rowOff>28575</xdr:rowOff>
    </xdr:from>
    <xdr:to>
      <xdr:col>8</xdr:col>
      <xdr:colOff>1447800</xdr:colOff>
      <xdr:row>7</xdr:row>
      <xdr:rowOff>0</xdr:rowOff>
    </xdr:to>
    <xdr:pic>
      <xdr:nvPicPr>
        <xdr:cNvPr id="101863" name="Picture 1" descr="Capture">
          <a:extLst>
            <a:ext uri="{FF2B5EF4-FFF2-40B4-BE49-F238E27FC236}">
              <a16:creationId xmlns:a16="http://schemas.microsoft.com/office/drawing/2014/main" id="{00000000-0008-0000-0400-0000E78D01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val="0"/>
            </a:ext>
          </a:extLst>
        </a:blip>
        <a:srcRect/>
        <a:stretch>
          <a:fillRect/>
        </a:stretch>
      </xdr:blipFill>
      <xdr:spPr bwMode="auto">
        <a:xfrm>
          <a:off x="5029200" y="1504950"/>
          <a:ext cx="3238500" cy="1533525"/>
        </a:xfrm>
        <a:prstGeom prst="rect">
          <a:avLst/>
        </a:prstGeom>
        <a:noFill/>
        <a:ln w="9525">
          <a:noFill/>
          <a:miter lim="800000"/>
          <a:headEnd/>
          <a:tailEnd/>
        </a:ln>
      </xdr:spPr>
    </xdr:pic>
    <xdr:clientData/>
  </xdr:twoCellAnchor>
  <xdr:twoCellAnchor>
    <xdr:from>
      <xdr:col>4</xdr:col>
      <xdr:colOff>95250</xdr:colOff>
      <xdr:row>6</xdr:row>
      <xdr:rowOff>704850</xdr:rowOff>
    </xdr:from>
    <xdr:to>
      <xdr:col>8</xdr:col>
      <xdr:colOff>1381125</xdr:colOff>
      <xdr:row>6</xdr:row>
      <xdr:rowOff>1066800</xdr:rowOff>
    </xdr:to>
    <xdr:sp macro="" textlink="">
      <xdr:nvSpPr>
        <xdr:cNvPr id="101864" name="Oval 2">
          <a:extLst>
            <a:ext uri="{FF2B5EF4-FFF2-40B4-BE49-F238E27FC236}">
              <a16:creationId xmlns:a16="http://schemas.microsoft.com/office/drawing/2014/main" id="{00000000-0008-0000-0400-0000E88D0100}"/>
            </a:ext>
          </a:extLst>
        </xdr:cNvPr>
        <xdr:cNvSpPr>
          <a:spLocks noChangeArrowheads="1"/>
        </xdr:cNvSpPr>
      </xdr:nvSpPr>
      <xdr:spPr bwMode="auto">
        <a:xfrm>
          <a:off x="4972050" y="2381250"/>
          <a:ext cx="3228975" cy="361950"/>
        </a:xfrm>
        <a:prstGeom prst="ellipse">
          <a:avLst/>
        </a:prstGeom>
        <a:noFill/>
        <a:ln w="28575">
          <a:solidFill>
            <a:srgbClr val="FF0000"/>
          </a:solidFill>
          <a:round/>
          <a:headEnd/>
          <a:tailEnd/>
        </a:ln>
      </xdr:spPr>
    </xdr:sp>
    <xdr:clientData/>
  </xdr:twoCellAnchor>
  <xdr:oneCellAnchor>
    <xdr:from>
      <xdr:col>0</xdr:col>
      <xdr:colOff>312964</xdr:colOff>
      <xdr:row>8</xdr:row>
      <xdr:rowOff>244926</xdr:rowOff>
    </xdr:from>
    <xdr:ext cx="492018" cy="1022077"/>
    <xdr:sp macro="" textlink="">
      <xdr:nvSpPr>
        <xdr:cNvPr id="5" name="ZoneTexte 4">
          <a:extLst>
            <a:ext uri="{FF2B5EF4-FFF2-40B4-BE49-F238E27FC236}">
              <a16:creationId xmlns:a16="http://schemas.microsoft.com/office/drawing/2014/main" id="{00000000-0008-0000-0400-000005000000}"/>
            </a:ext>
          </a:extLst>
        </xdr:cNvPr>
        <xdr:cNvSpPr txBox="1"/>
      </xdr:nvSpPr>
      <xdr:spPr>
        <a:xfrm>
          <a:off x="312964" y="3461014"/>
          <a:ext cx="435247" cy="10316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fr-FR" sz="6000" b="1"/>
            <a:t>!</a:t>
          </a:r>
        </a:p>
      </xdr:txBody>
    </xdr:sp>
    <xdr:clientData/>
  </xdr:oneCellAnchor>
  <xdr:twoCellAnchor editAs="oneCell">
    <xdr:from>
      <xdr:col>0</xdr:col>
      <xdr:colOff>238125</xdr:colOff>
      <xdr:row>38</xdr:row>
      <xdr:rowOff>66675</xdr:rowOff>
    </xdr:from>
    <xdr:to>
      <xdr:col>0</xdr:col>
      <xdr:colOff>971550</xdr:colOff>
      <xdr:row>38</xdr:row>
      <xdr:rowOff>723900</xdr:rowOff>
    </xdr:to>
    <xdr:sp macro="" textlink="">
      <xdr:nvSpPr>
        <xdr:cNvPr id="101866" name="Organigramme : Extraire 3">
          <a:extLst>
            <a:ext uri="{FF2B5EF4-FFF2-40B4-BE49-F238E27FC236}">
              <a16:creationId xmlns:a16="http://schemas.microsoft.com/office/drawing/2014/main" id="{00000000-0008-0000-0400-0000EA8D0100}"/>
            </a:ext>
          </a:extLst>
        </xdr:cNvPr>
        <xdr:cNvSpPr>
          <a:spLocks noChangeArrowheads="1"/>
        </xdr:cNvSpPr>
      </xdr:nvSpPr>
      <xdr:spPr bwMode="auto">
        <a:xfrm>
          <a:off x="238125" y="13582650"/>
          <a:ext cx="733425" cy="657225"/>
        </a:xfrm>
        <a:prstGeom prst="flowChartExtract">
          <a:avLst/>
        </a:prstGeom>
        <a:solidFill>
          <a:srgbClr val="FFFFFF"/>
        </a:solidFill>
        <a:ln w="38100" algn="ctr">
          <a:solidFill>
            <a:srgbClr val="FF0000"/>
          </a:solidFill>
          <a:round/>
          <a:headEnd/>
          <a:tailEnd/>
        </a:ln>
      </xdr:spPr>
    </xdr:sp>
    <xdr:clientData/>
  </xdr:twoCellAnchor>
  <xdr:oneCellAnchor>
    <xdr:from>
      <xdr:col>0</xdr:col>
      <xdr:colOff>414619</xdr:colOff>
      <xdr:row>38</xdr:row>
      <xdr:rowOff>22412</xdr:rowOff>
    </xdr:from>
    <xdr:ext cx="404429" cy="824796"/>
    <xdr:sp macro="" textlink="">
      <xdr:nvSpPr>
        <xdr:cNvPr id="7" name="ZoneTexte 6">
          <a:extLst>
            <a:ext uri="{FF2B5EF4-FFF2-40B4-BE49-F238E27FC236}">
              <a16:creationId xmlns:a16="http://schemas.microsoft.com/office/drawing/2014/main" id="{00000000-0008-0000-0400-000007000000}"/>
            </a:ext>
          </a:extLst>
        </xdr:cNvPr>
        <xdr:cNvSpPr txBox="1"/>
      </xdr:nvSpPr>
      <xdr:spPr>
        <a:xfrm>
          <a:off x="414619" y="13547912"/>
          <a:ext cx="385170" cy="8437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fr-FR" sz="4800" b="1"/>
            <a:t>!</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66675</xdr:colOff>
      <xdr:row>2</xdr:row>
      <xdr:rowOff>57151</xdr:rowOff>
    </xdr:from>
    <xdr:to>
      <xdr:col>28</xdr:col>
      <xdr:colOff>155863</xdr:colOff>
      <xdr:row>4</xdr:row>
      <xdr:rowOff>66675</xdr:rowOff>
    </xdr:to>
    <xdr:sp macro="" textlink="">
      <xdr:nvSpPr>
        <xdr:cNvPr id="2" name="ZoneTexte 1">
          <a:extLst>
            <a:ext uri="{FF2B5EF4-FFF2-40B4-BE49-F238E27FC236}">
              <a16:creationId xmlns:a16="http://schemas.microsoft.com/office/drawing/2014/main" id="{00000000-0008-0000-0500-000002000000}"/>
            </a:ext>
          </a:extLst>
        </xdr:cNvPr>
        <xdr:cNvSpPr txBox="1"/>
      </xdr:nvSpPr>
      <xdr:spPr>
        <a:xfrm>
          <a:off x="66675" y="524742"/>
          <a:ext cx="13406870" cy="103129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fr-FR" sz="1200"/>
            <a:t>Les statistiques suivantes présentent le taux de risques identifiés et non résolus dans chaque unité de travail. Les familles de dangers regroupent l'ensemble des dangers similaires. Le détail des familles de dangers est donné chapitre "Liste des risques sociés". Dans une unité de travail, lorsqu'un risque ou une famille de danger montre un taux important, il peut être envisagé de porter des efforts particuliers à la résolution des problèmes qui leur sont liés.</a:t>
          </a:r>
        </a:p>
        <a:p>
          <a:pPr algn="just"/>
          <a:r>
            <a:rPr lang="fr-FR" sz="1200"/>
            <a:t>De même, pour l'ensemble de l' établissement, lorsqu'un risque ou une famille de danger atteint un taux important, il peut être nécessaire de prévoir des travaux ou des actions à l'échelle de l'établissement en lieu et place des actions individuelles.</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0</xdr:colOff>
          <xdr:row>2</xdr:row>
          <xdr:rowOff>0</xdr:rowOff>
        </xdr:from>
        <xdr:to>
          <xdr:col>8</xdr:col>
          <xdr:colOff>0</xdr:colOff>
          <xdr:row>3</xdr:row>
          <xdr:rowOff>0</xdr:rowOff>
        </xdr:to>
        <xdr:sp macro="" textlink="">
          <xdr:nvSpPr>
            <xdr:cNvPr id="62465" name="Bouton 1" hidden="1">
              <a:extLst>
                <a:ext uri="{63B3BB69-23CF-44E3-9099-C40C66FF867C}">
                  <a14:compatExt spid="_x0000_s62465"/>
                </a:ext>
                <a:ext uri="{FF2B5EF4-FFF2-40B4-BE49-F238E27FC236}">
                  <a16:creationId xmlns:a16="http://schemas.microsoft.com/office/drawing/2014/main" id="{00000000-0008-0000-0600-000001F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200" b="1" i="1" u="none" strike="noStrike" baseline="0">
                  <a:solidFill>
                    <a:srgbClr val="000000"/>
                  </a:solidFill>
                  <a:latin typeface="Arial"/>
                  <a:cs typeface="Arial"/>
                </a:rPr>
                <a:t>Editer le plan de prévention</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Q195"/>
  <sheetViews>
    <sheetView zoomScale="55" zoomScaleNormal="55" workbookViewId="0">
      <selection activeCell="F6" sqref="F6:M6"/>
    </sheetView>
  </sheetViews>
  <sheetFormatPr baseColWidth="10" defaultColWidth="11.5703125" defaultRowHeight="12.75" x14ac:dyDescent="0.2"/>
  <cols>
    <col min="1" max="1" width="3" customWidth="1"/>
    <col min="5" max="5" width="13.85546875" customWidth="1"/>
    <col min="17" max="17" width="11.5703125" customWidth="1"/>
  </cols>
  <sheetData>
    <row r="1" spans="1:17" x14ac:dyDescent="0.2">
      <c r="A1" s="177"/>
      <c r="B1" s="178"/>
      <c r="C1" s="178"/>
      <c r="D1" s="178"/>
      <c r="E1" s="178"/>
      <c r="F1" s="178"/>
      <c r="G1" s="178"/>
      <c r="H1" s="178"/>
      <c r="I1" s="178"/>
      <c r="J1" s="178"/>
      <c r="K1" s="178"/>
      <c r="L1" s="178"/>
      <c r="M1" s="178"/>
      <c r="N1" s="178"/>
      <c r="O1" s="178"/>
      <c r="P1" s="178"/>
      <c r="Q1" s="179"/>
    </row>
    <row r="2" spans="1:17" ht="18" x14ac:dyDescent="0.25">
      <c r="A2" s="180"/>
      <c r="B2" s="181"/>
      <c r="C2" s="181"/>
      <c r="D2" s="181"/>
      <c r="E2" s="291" t="s">
        <v>82</v>
      </c>
      <c r="F2" s="291"/>
      <c r="G2" s="291"/>
      <c r="H2" s="291"/>
      <c r="I2" s="291"/>
      <c r="J2" s="291"/>
      <c r="K2" s="291"/>
      <c r="L2" s="291"/>
      <c r="M2" s="291"/>
      <c r="N2" s="291"/>
      <c r="O2" s="181"/>
      <c r="P2" s="181"/>
      <c r="Q2" s="172"/>
    </row>
    <row r="3" spans="1:17" x14ac:dyDescent="0.2">
      <c r="A3" s="180"/>
      <c r="B3" s="181"/>
      <c r="C3" s="181"/>
      <c r="D3" s="181"/>
      <c r="E3" s="181"/>
      <c r="F3" s="181"/>
      <c r="G3" s="181"/>
      <c r="H3" s="181"/>
      <c r="I3" s="181"/>
      <c r="J3" s="181"/>
      <c r="K3" s="181"/>
      <c r="L3" s="181"/>
      <c r="M3" s="181"/>
      <c r="N3" s="181"/>
      <c r="O3" s="181"/>
      <c r="P3" s="181"/>
      <c r="Q3" s="172"/>
    </row>
    <row r="4" spans="1:17" x14ac:dyDescent="0.2">
      <c r="A4" s="180"/>
      <c r="B4" s="181"/>
      <c r="C4" s="181"/>
      <c r="D4" s="181"/>
      <c r="E4" s="181"/>
      <c r="F4" s="181"/>
      <c r="G4" s="181"/>
      <c r="H4" s="181"/>
      <c r="I4" s="181"/>
      <c r="J4" s="181"/>
      <c r="K4" s="181"/>
      <c r="L4" s="181"/>
      <c r="M4" s="181"/>
      <c r="N4" s="181"/>
      <c r="O4" s="181"/>
      <c r="P4" s="181"/>
      <c r="Q4" s="172"/>
    </row>
    <row r="5" spans="1:17" x14ac:dyDescent="0.2">
      <c r="A5" s="180"/>
      <c r="B5" s="181"/>
      <c r="C5" s="181"/>
      <c r="D5" s="181"/>
      <c r="E5" s="181"/>
      <c r="F5" s="181"/>
      <c r="G5" s="181"/>
      <c r="H5" s="181"/>
      <c r="I5" s="181"/>
      <c r="J5" s="181"/>
      <c r="K5" s="181"/>
      <c r="L5" s="181"/>
      <c r="M5" s="181"/>
      <c r="N5" s="181"/>
      <c r="O5" s="181"/>
      <c r="P5" s="181"/>
      <c r="Q5" s="172"/>
    </row>
    <row r="6" spans="1:17" ht="99" customHeight="1" x14ac:dyDescent="0.2">
      <c r="A6" s="180"/>
      <c r="B6" s="181"/>
      <c r="C6" s="181"/>
      <c r="D6" s="181"/>
      <c r="E6" s="181"/>
      <c r="F6" s="295"/>
      <c r="G6" s="295"/>
      <c r="H6" s="295"/>
      <c r="I6" s="295"/>
      <c r="J6" s="295"/>
      <c r="K6" s="295"/>
      <c r="L6" s="295"/>
      <c r="M6" s="295"/>
      <c r="N6" s="181"/>
      <c r="O6" s="181"/>
      <c r="P6" s="181"/>
      <c r="Q6" s="172"/>
    </row>
    <row r="7" spans="1:17" x14ac:dyDescent="0.2">
      <c r="A7" s="180"/>
      <c r="B7" s="181"/>
      <c r="C7" s="181"/>
      <c r="D7" s="181"/>
      <c r="E7" s="181"/>
      <c r="F7" s="181"/>
      <c r="G7" s="181"/>
      <c r="H7" s="181"/>
      <c r="I7" s="181"/>
      <c r="J7" s="181"/>
      <c r="K7" s="181"/>
      <c r="L7" s="181"/>
      <c r="M7" s="181"/>
      <c r="N7" s="181"/>
      <c r="O7" s="181"/>
      <c r="P7" s="181"/>
      <c r="Q7" s="172"/>
    </row>
    <row r="8" spans="1:17" x14ac:dyDescent="0.2">
      <c r="A8" s="180"/>
      <c r="B8" s="181"/>
      <c r="C8" s="181"/>
      <c r="D8" s="181"/>
      <c r="E8" s="181"/>
      <c r="F8" s="181"/>
      <c r="G8" s="181"/>
      <c r="H8" s="181"/>
      <c r="I8" s="181"/>
      <c r="J8" s="181"/>
      <c r="K8" s="181"/>
      <c r="L8" s="181"/>
      <c r="M8" s="181"/>
      <c r="N8" s="181"/>
      <c r="O8" s="181"/>
      <c r="P8" s="181"/>
      <c r="Q8" s="172"/>
    </row>
    <row r="9" spans="1:17" x14ac:dyDescent="0.2">
      <c r="A9" s="180"/>
      <c r="B9" s="181"/>
      <c r="C9" s="181"/>
      <c r="D9" s="181"/>
      <c r="E9" s="181"/>
      <c r="F9" s="181"/>
      <c r="G9" s="181"/>
      <c r="H9" s="181"/>
      <c r="I9" s="181"/>
      <c r="J9" s="181"/>
      <c r="K9" s="181"/>
      <c r="L9" s="181"/>
      <c r="M9" s="181"/>
      <c r="N9" s="181"/>
      <c r="O9" s="181"/>
      <c r="P9" s="181"/>
      <c r="Q9" s="172"/>
    </row>
    <row r="10" spans="1:17" x14ac:dyDescent="0.2">
      <c r="A10" s="180"/>
      <c r="B10" s="181"/>
      <c r="C10" s="181"/>
      <c r="D10" s="181"/>
      <c r="E10" s="181"/>
      <c r="F10" s="181"/>
      <c r="G10" s="181"/>
      <c r="H10" s="181"/>
      <c r="I10" s="181"/>
      <c r="J10" s="181"/>
      <c r="K10" s="181"/>
      <c r="L10" s="181"/>
      <c r="M10" s="181"/>
      <c r="N10" s="181"/>
      <c r="O10" s="181"/>
      <c r="P10" s="181"/>
      <c r="Q10" s="172"/>
    </row>
    <row r="11" spans="1:17" x14ac:dyDescent="0.2">
      <c r="A11" s="180"/>
      <c r="B11" s="181"/>
      <c r="C11" s="181"/>
      <c r="D11" s="181"/>
      <c r="E11" s="181"/>
      <c r="F11" s="181"/>
      <c r="G11" s="181"/>
      <c r="H11" s="181"/>
      <c r="I11" s="181"/>
      <c r="J11" s="181"/>
      <c r="K11" s="181"/>
      <c r="L11" s="181"/>
      <c r="M11" s="181"/>
      <c r="N11" s="181"/>
      <c r="O11" s="181"/>
      <c r="P11" s="181"/>
      <c r="Q11" s="172"/>
    </row>
    <row r="12" spans="1:17" x14ac:dyDescent="0.2">
      <c r="A12" s="180"/>
      <c r="B12" s="181"/>
      <c r="C12" s="181"/>
      <c r="D12" s="181"/>
      <c r="E12" s="181"/>
      <c r="F12" s="181"/>
      <c r="G12" s="181"/>
      <c r="H12" s="181"/>
      <c r="I12" s="181"/>
      <c r="J12" s="181"/>
      <c r="K12" s="181"/>
      <c r="L12" s="181"/>
      <c r="M12" s="181"/>
      <c r="N12" s="181"/>
      <c r="O12" s="181"/>
      <c r="P12" s="181"/>
      <c r="Q12" s="172"/>
    </row>
    <row r="13" spans="1:17" ht="37.5" customHeight="1" x14ac:dyDescent="0.2">
      <c r="A13" s="180"/>
      <c r="B13" s="181"/>
      <c r="C13" s="181"/>
      <c r="D13" s="181"/>
      <c r="E13" s="181"/>
      <c r="F13" s="181"/>
      <c r="G13" s="181"/>
      <c r="H13" s="181"/>
      <c r="I13" s="181"/>
      <c r="J13" s="181"/>
      <c r="K13" s="181"/>
      <c r="L13" s="181"/>
      <c r="M13" s="181"/>
      <c r="N13" s="181"/>
      <c r="O13" s="181"/>
      <c r="P13" s="181"/>
      <c r="Q13" s="172"/>
    </row>
    <row r="14" spans="1:17" ht="144.75" customHeight="1" x14ac:dyDescent="0.6">
      <c r="A14" s="180"/>
      <c r="B14" s="292" t="s">
        <v>771</v>
      </c>
      <c r="C14" s="292"/>
      <c r="D14" s="292"/>
      <c r="E14" s="292"/>
      <c r="F14" s="292"/>
      <c r="G14" s="292"/>
      <c r="H14" s="292"/>
      <c r="I14" s="292"/>
      <c r="J14" s="292"/>
      <c r="K14" s="292"/>
      <c r="L14" s="292"/>
      <c r="M14" s="292"/>
      <c r="N14" s="292"/>
      <c r="O14" s="292"/>
      <c r="P14" s="292"/>
      <c r="Q14" s="293"/>
    </row>
    <row r="15" spans="1:17" ht="42.75" customHeight="1" x14ac:dyDescent="0.2">
      <c r="A15" s="180"/>
      <c r="B15" s="296"/>
      <c r="C15" s="296"/>
      <c r="D15" s="296"/>
      <c r="E15" s="296"/>
      <c r="F15" s="296"/>
      <c r="G15" s="296"/>
      <c r="H15" s="296"/>
      <c r="I15" s="296"/>
      <c r="J15" s="296"/>
      <c r="K15" s="296"/>
      <c r="L15" s="296"/>
      <c r="M15" s="296"/>
      <c r="N15" s="296"/>
      <c r="O15" s="296"/>
      <c r="P15" s="296"/>
      <c r="Q15" s="297"/>
    </row>
    <row r="16" spans="1:17" ht="44.25" x14ac:dyDescent="0.2">
      <c r="A16" s="180"/>
      <c r="B16" s="296" t="s">
        <v>772</v>
      </c>
      <c r="C16" s="296"/>
      <c r="D16" s="296"/>
      <c r="E16" s="296"/>
      <c r="F16" s="296"/>
      <c r="G16" s="296"/>
      <c r="H16" s="296"/>
      <c r="I16" s="296"/>
      <c r="J16" s="296"/>
      <c r="K16" s="296"/>
      <c r="L16" s="296"/>
      <c r="M16" s="296"/>
      <c r="N16" s="296"/>
      <c r="O16" s="296"/>
      <c r="P16" s="296"/>
      <c r="Q16" s="297"/>
    </row>
    <row r="17" spans="1:17" ht="44.25" x14ac:dyDescent="0.2">
      <c r="A17" s="180"/>
      <c r="B17" s="296"/>
      <c r="C17" s="296"/>
      <c r="D17" s="296"/>
      <c r="E17" s="296"/>
      <c r="F17" s="296"/>
      <c r="G17" s="296"/>
      <c r="H17" s="296"/>
      <c r="I17" s="296"/>
      <c r="J17" s="296"/>
      <c r="K17" s="296"/>
      <c r="L17" s="296"/>
      <c r="M17" s="296"/>
      <c r="N17" s="296"/>
      <c r="O17" s="296"/>
      <c r="P17" s="296"/>
      <c r="Q17" s="297"/>
    </row>
    <row r="18" spans="1:17" ht="44.25" x14ac:dyDescent="0.2">
      <c r="A18" s="180"/>
      <c r="B18" s="296"/>
      <c r="C18" s="296"/>
      <c r="D18" s="296"/>
      <c r="E18" s="296"/>
      <c r="F18" s="296"/>
      <c r="G18" s="296"/>
      <c r="H18" s="296"/>
      <c r="I18" s="296"/>
      <c r="J18" s="296"/>
      <c r="K18" s="296"/>
      <c r="L18" s="296"/>
      <c r="M18" s="296"/>
      <c r="N18" s="296"/>
      <c r="O18" s="296"/>
      <c r="P18" s="296"/>
      <c r="Q18" s="297"/>
    </row>
    <row r="19" spans="1:17" x14ac:dyDescent="0.2">
      <c r="A19" s="180"/>
      <c r="B19" s="181"/>
      <c r="C19" s="181"/>
      <c r="D19" s="181"/>
      <c r="E19" s="181"/>
      <c r="F19" s="181"/>
      <c r="G19" s="181"/>
      <c r="H19" s="181"/>
      <c r="I19" s="181"/>
      <c r="J19" s="181"/>
      <c r="K19" s="181"/>
      <c r="L19" s="181"/>
      <c r="M19" s="181"/>
      <c r="N19" s="181"/>
      <c r="O19" s="181"/>
      <c r="P19" s="181"/>
      <c r="Q19" s="172"/>
    </row>
    <row r="20" spans="1:17" x14ac:dyDescent="0.2">
      <c r="A20" s="180"/>
      <c r="B20" s="181"/>
      <c r="C20" s="181"/>
      <c r="D20" s="181"/>
      <c r="E20" s="181"/>
      <c r="F20" s="181"/>
      <c r="G20" s="181"/>
      <c r="H20" s="181"/>
      <c r="I20" s="181"/>
      <c r="J20" s="181"/>
      <c r="K20" s="181"/>
      <c r="L20" s="181"/>
      <c r="M20" s="181"/>
      <c r="N20" s="181"/>
      <c r="O20" s="181"/>
      <c r="P20" s="181"/>
      <c r="Q20" s="172"/>
    </row>
    <row r="21" spans="1:17" x14ac:dyDescent="0.2">
      <c r="A21" s="180"/>
      <c r="B21" s="181"/>
      <c r="C21" s="181"/>
      <c r="D21" s="181"/>
      <c r="E21" s="181"/>
      <c r="F21" s="181"/>
      <c r="G21" s="181"/>
      <c r="H21" s="181"/>
      <c r="I21" s="181"/>
      <c r="J21" s="181"/>
      <c r="K21" s="181"/>
      <c r="L21" s="181"/>
      <c r="M21" s="181"/>
      <c r="N21" s="181"/>
      <c r="O21" s="181"/>
      <c r="P21" s="181"/>
      <c r="Q21" s="172"/>
    </row>
    <row r="22" spans="1:17" x14ac:dyDescent="0.2">
      <c r="A22" s="180"/>
      <c r="B22" s="181"/>
      <c r="C22" s="181"/>
      <c r="D22" s="181"/>
      <c r="E22" s="181"/>
      <c r="F22" s="181"/>
      <c r="G22" s="181"/>
      <c r="H22" s="181"/>
      <c r="I22" s="181"/>
      <c r="J22" s="181"/>
      <c r="K22" s="181"/>
      <c r="L22" s="181"/>
      <c r="M22" s="181"/>
      <c r="N22" s="181"/>
      <c r="O22" s="181"/>
      <c r="P22" s="181"/>
      <c r="Q22" s="172"/>
    </row>
    <row r="23" spans="1:17" ht="15" x14ac:dyDescent="0.2">
      <c r="A23" s="180"/>
      <c r="B23" s="181"/>
      <c r="C23" s="181"/>
      <c r="D23" s="181"/>
      <c r="E23" s="182"/>
      <c r="F23" s="181"/>
      <c r="G23" s="181"/>
      <c r="H23" s="181"/>
      <c r="I23" s="181"/>
      <c r="J23" s="181"/>
      <c r="K23" s="181"/>
      <c r="L23" s="181"/>
      <c r="M23" s="181"/>
      <c r="N23" s="181"/>
      <c r="O23" s="181"/>
      <c r="P23" s="181"/>
      <c r="Q23" s="172"/>
    </row>
    <row r="24" spans="1:17" ht="18" customHeight="1" x14ac:dyDescent="0.2">
      <c r="A24" s="180"/>
      <c r="B24" s="181"/>
      <c r="C24" s="181"/>
      <c r="D24" s="181"/>
      <c r="E24" s="181"/>
      <c r="F24" s="181"/>
      <c r="G24" s="181"/>
      <c r="H24" s="181"/>
      <c r="I24" s="181"/>
      <c r="J24" s="181"/>
      <c r="K24" s="181"/>
      <c r="L24" s="181"/>
      <c r="M24" s="181"/>
      <c r="N24" s="181"/>
      <c r="O24" s="181"/>
      <c r="P24" s="181"/>
      <c r="Q24" s="172"/>
    </row>
    <row r="25" spans="1:17" ht="18" x14ac:dyDescent="0.25">
      <c r="A25" s="180"/>
      <c r="B25" s="186" t="s">
        <v>83</v>
      </c>
      <c r="C25" s="181"/>
      <c r="D25" s="181"/>
      <c r="E25" s="294">
        <v>42867</v>
      </c>
      <c r="F25" s="294"/>
      <c r="G25" s="181"/>
      <c r="H25" s="181"/>
      <c r="I25" s="181"/>
      <c r="J25" s="181"/>
      <c r="K25" s="181"/>
      <c r="L25" s="181"/>
      <c r="M25" s="181"/>
      <c r="N25" s="181"/>
      <c r="O25" s="181"/>
      <c r="P25" s="181"/>
      <c r="Q25" s="172"/>
    </row>
    <row r="26" spans="1:17" ht="18" x14ac:dyDescent="0.25">
      <c r="A26" s="180"/>
      <c r="B26" s="186"/>
      <c r="C26" s="181"/>
      <c r="D26" s="181"/>
      <c r="E26" s="181"/>
      <c r="F26" s="181"/>
      <c r="G26" s="181"/>
      <c r="H26" s="181"/>
      <c r="I26" s="181"/>
      <c r="J26" s="181"/>
      <c r="K26" s="181"/>
      <c r="L26" s="181"/>
      <c r="M26" s="181"/>
      <c r="N26" s="181"/>
      <c r="O26" s="181"/>
      <c r="P26" s="181"/>
      <c r="Q26" s="172"/>
    </row>
    <row r="27" spans="1:17" ht="18" x14ac:dyDescent="0.25">
      <c r="A27" s="180"/>
      <c r="B27" s="186" t="s">
        <v>84</v>
      </c>
      <c r="C27" s="181"/>
      <c r="D27" s="181"/>
      <c r="E27" s="294"/>
      <c r="F27" s="294"/>
      <c r="G27" s="181"/>
      <c r="H27" s="181"/>
      <c r="I27" s="181"/>
      <c r="J27" s="181"/>
      <c r="K27" s="181"/>
      <c r="L27" s="181"/>
      <c r="M27" s="181"/>
      <c r="N27" s="181"/>
      <c r="O27" s="181"/>
      <c r="P27" s="181"/>
      <c r="Q27" s="172"/>
    </row>
    <row r="28" spans="1:17" x14ac:dyDescent="0.2">
      <c r="A28" s="180"/>
      <c r="B28" s="181"/>
      <c r="C28" s="181"/>
      <c r="D28" s="181"/>
      <c r="E28" s="181"/>
      <c r="F28" s="181"/>
      <c r="G28" s="181"/>
      <c r="H28" s="181"/>
      <c r="I28" s="181"/>
      <c r="J28" s="181"/>
      <c r="K28" s="181"/>
      <c r="L28" s="181"/>
      <c r="M28" s="181"/>
      <c r="N28" s="181"/>
      <c r="O28" s="181"/>
      <c r="P28" s="181"/>
      <c r="Q28" s="172"/>
    </row>
    <row r="29" spans="1:17" ht="18" x14ac:dyDescent="0.25">
      <c r="A29" s="180"/>
      <c r="B29" s="186" t="s">
        <v>85</v>
      </c>
      <c r="C29" s="181"/>
      <c r="D29" s="181"/>
      <c r="E29" s="294"/>
      <c r="F29" s="294"/>
      <c r="G29" s="181"/>
      <c r="H29" s="181"/>
      <c r="I29" s="181"/>
      <c r="J29" s="181"/>
      <c r="K29" s="181"/>
      <c r="L29" s="181"/>
      <c r="M29" s="181"/>
      <c r="N29" s="181"/>
      <c r="O29" s="181"/>
      <c r="P29" s="181"/>
      <c r="Q29" s="172"/>
    </row>
    <row r="30" spans="1:17" x14ac:dyDescent="0.2">
      <c r="A30" s="180"/>
      <c r="B30" s="181"/>
      <c r="C30" s="181"/>
      <c r="D30" s="181"/>
      <c r="E30" s="181"/>
      <c r="F30" s="181"/>
      <c r="G30" s="181"/>
      <c r="H30" s="181"/>
      <c r="I30" s="181"/>
      <c r="J30" s="181"/>
      <c r="K30" s="181"/>
      <c r="L30" s="181"/>
      <c r="M30" s="181"/>
      <c r="N30" s="181"/>
      <c r="O30" s="181"/>
      <c r="P30" s="181"/>
      <c r="Q30" s="172"/>
    </row>
    <row r="31" spans="1:17" x14ac:dyDescent="0.2">
      <c r="A31" s="180"/>
      <c r="B31" s="181"/>
      <c r="C31" s="181"/>
      <c r="D31" s="181"/>
      <c r="E31" s="181"/>
      <c r="F31" s="181"/>
      <c r="G31" s="181"/>
      <c r="H31" s="181"/>
      <c r="I31" s="181"/>
      <c r="J31" s="181"/>
      <c r="K31" s="181"/>
      <c r="L31" s="181"/>
      <c r="M31" s="181"/>
      <c r="N31" s="181"/>
      <c r="O31" s="181"/>
      <c r="P31" s="181"/>
      <c r="Q31" s="172"/>
    </row>
    <row r="32" spans="1:17" x14ac:dyDescent="0.2">
      <c r="A32" s="180"/>
      <c r="B32" s="181"/>
      <c r="C32" s="181"/>
      <c r="D32" s="181"/>
      <c r="E32" s="181"/>
      <c r="F32" s="181"/>
      <c r="G32" s="181"/>
      <c r="H32" s="181"/>
      <c r="I32" s="181"/>
      <c r="J32" s="181"/>
      <c r="K32" s="181"/>
      <c r="L32" s="181"/>
      <c r="M32" s="181"/>
      <c r="N32" s="181"/>
      <c r="O32" s="181"/>
      <c r="P32" s="181"/>
      <c r="Q32" s="172"/>
    </row>
    <row r="33" spans="1:17" x14ac:dyDescent="0.2">
      <c r="A33" s="180"/>
      <c r="B33" s="181"/>
      <c r="C33" s="181"/>
      <c r="D33" s="181"/>
      <c r="E33" s="181"/>
      <c r="F33" s="181"/>
      <c r="G33" s="181"/>
      <c r="H33" s="181"/>
      <c r="I33" s="181"/>
      <c r="J33" s="181"/>
      <c r="K33" s="181"/>
      <c r="L33" s="181"/>
      <c r="M33" s="181"/>
      <c r="N33" s="181"/>
      <c r="O33" s="181"/>
      <c r="P33" s="181"/>
      <c r="Q33" s="172"/>
    </row>
    <row r="34" spans="1:17" s="184" customFormat="1" x14ac:dyDescent="0.2">
      <c r="A34" s="183"/>
      <c r="Q34" s="185"/>
    </row>
    <row r="35" spans="1:17" x14ac:dyDescent="0.2">
      <c r="A35" s="180"/>
      <c r="B35" s="181"/>
      <c r="C35" s="181"/>
      <c r="D35" s="181"/>
      <c r="E35" s="181"/>
      <c r="F35" s="181"/>
      <c r="G35" s="181"/>
      <c r="H35" s="181"/>
      <c r="I35" s="181"/>
      <c r="J35" s="181"/>
      <c r="K35" s="181"/>
      <c r="L35" s="181"/>
      <c r="M35" s="181"/>
      <c r="N35" s="181"/>
      <c r="O35" s="181"/>
      <c r="P35" s="181"/>
      <c r="Q35" s="172"/>
    </row>
    <row r="36" spans="1:17" x14ac:dyDescent="0.2">
      <c r="A36" s="181"/>
      <c r="B36" s="181"/>
      <c r="C36" s="181"/>
      <c r="D36" s="181"/>
      <c r="E36" s="181"/>
      <c r="F36" s="181"/>
      <c r="G36" s="181"/>
      <c r="H36" s="181"/>
      <c r="I36" s="181"/>
      <c r="J36" s="181"/>
      <c r="K36" s="181"/>
      <c r="L36" s="181"/>
      <c r="M36" s="181"/>
      <c r="N36" s="181"/>
      <c r="O36" s="181"/>
      <c r="P36" s="181"/>
      <c r="Q36" s="181"/>
    </row>
    <row r="37" spans="1:17" x14ac:dyDescent="0.2">
      <c r="B37" s="181"/>
      <c r="C37" s="181"/>
      <c r="D37" s="181"/>
      <c r="E37" s="181"/>
      <c r="F37" s="181"/>
      <c r="G37" s="181"/>
      <c r="H37" s="181"/>
      <c r="I37" s="181"/>
      <c r="J37" s="181"/>
      <c r="K37" s="181"/>
      <c r="L37" s="181"/>
      <c r="M37" s="181"/>
      <c r="N37" s="181"/>
      <c r="O37" s="181"/>
      <c r="P37" s="181"/>
      <c r="Q37" s="181"/>
    </row>
    <row r="40" spans="1:17" s="5" customFormat="1" ht="15" x14ac:dyDescent="0.2">
      <c r="B40" s="6"/>
      <c r="C40" s="6"/>
      <c r="D40" s="6"/>
      <c r="E40" s="6"/>
      <c r="F40" s="6"/>
      <c r="G40" s="6"/>
      <c r="H40" s="6"/>
    </row>
    <row r="41" spans="1:17" s="5" customFormat="1" ht="15" x14ac:dyDescent="0.2">
      <c r="B41" s="6"/>
      <c r="C41" s="6"/>
      <c r="D41" s="6"/>
      <c r="E41" s="6"/>
      <c r="F41" s="6"/>
      <c r="G41" s="6"/>
      <c r="H41" s="6"/>
    </row>
    <row r="42" spans="1:17" s="5" customFormat="1" ht="15" x14ac:dyDescent="0.2">
      <c r="B42" s="6"/>
      <c r="C42" s="6"/>
      <c r="D42" s="6"/>
      <c r="E42" s="6"/>
      <c r="F42" s="6"/>
      <c r="G42" s="6"/>
      <c r="H42" s="6"/>
    </row>
    <row r="43" spans="1:17" s="5" customFormat="1" ht="15" x14ac:dyDescent="0.2">
      <c r="B43" s="6"/>
      <c r="C43" s="6"/>
      <c r="D43" s="6"/>
      <c r="E43" s="6"/>
      <c r="F43" s="6"/>
      <c r="G43" s="6"/>
      <c r="H43" s="6"/>
    </row>
    <row r="44" spans="1:17" s="5" customFormat="1" ht="15" x14ac:dyDescent="0.2">
      <c r="B44" s="6"/>
      <c r="C44" s="6"/>
      <c r="D44" s="6"/>
      <c r="E44" s="6"/>
      <c r="F44" s="6"/>
      <c r="G44" s="6"/>
      <c r="H44" s="6"/>
    </row>
    <row r="45" spans="1:17" s="5" customFormat="1" ht="15" x14ac:dyDescent="0.2">
      <c r="B45" s="6"/>
      <c r="C45" s="6"/>
      <c r="D45" s="6"/>
      <c r="E45" s="6"/>
      <c r="F45" s="6"/>
      <c r="G45" s="6"/>
      <c r="H45" s="6"/>
    </row>
    <row r="46" spans="1:17" s="5" customFormat="1" ht="15" x14ac:dyDescent="0.2">
      <c r="B46" s="6"/>
      <c r="C46" s="6"/>
      <c r="D46" s="6"/>
      <c r="E46" s="6"/>
      <c r="F46" s="6"/>
      <c r="G46" s="6"/>
      <c r="H46" s="6"/>
    </row>
    <row r="47" spans="1:17" s="5" customFormat="1" ht="15" x14ac:dyDescent="0.2">
      <c r="B47" s="6"/>
      <c r="C47" s="6"/>
      <c r="D47" s="6"/>
      <c r="E47" s="6"/>
      <c r="F47" s="6"/>
      <c r="G47" s="6"/>
      <c r="H47" s="6"/>
    </row>
    <row r="48" spans="1:17" s="5" customFormat="1" ht="15" x14ac:dyDescent="0.2">
      <c r="B48" s="6"/>
      <c r="C48" s="6"/>
      <c r="D48" s="6"/>
      <c r="E48" s="6"/>
      <c r="F48" s="6"/>
      <c r="G48" s="6"/>
      <c r="H48" s="6"/>
    </row>
    <row r="49" spans="2:8" s="5" customFormat="1" ht="15" x14ac:dyDescent="0.2">
      <c r="B49" s="6"/>
      <c r="C49" s="6"/>
      <c r="D49" s="6"/>
      <c r="E49" s="6"/>
      <c r="F49" s="6"/>
      <c r="G49" s="6"/>
      <c r="H49" s="6"/>
    </row>
    <row r="50" spans="2:8" s="5" customFormat="1" ht="15" x14ac:dyDescent="0.2">
      <c r="B50" s="6"/>
      <c r="C50" s="6"/>
      <c r="D50" s="6"/>
      <c r="E50" s="6"/>
      <c r="F50" s="6"/>
      <c r="G50" s="6"/>
      <c r="H50" s="6"/>
    </row>
    <row r="51" spans="2:8" s="5" customFormat="1" ht="15" x14ac:dyDescent="0.2">
      <c r="B51" s="6"/>
      <c r="C51" s="6"/>
      <c r="D51" s="6"/>
      <c r="E51" s="6"/>
      <c r="F51" s="6"/>
      <c r="G51" s="6"/>
      <c r="H51" s="6"/>
    </row>
    <row r="52" spans="2:8" s="5" customFormat="1" ht="15" x14ac:dyDescent="0.2">
      <c r="B52" s="6"/>
      <c r="C52" s="6"/>
      <c r="D52" s="6"/>
      <c r="E52" s="6"/>
      <c r="F52" s="6"/>
      <c r="G52" s="6"/>
      <c r="H52" s="6"/>
    </row>
    <row r="53" spans="2:8" s="5" customFormat="1" ht="15" x14ac:dyDescent="0.2">
      <c r="B53" s="6"/>
      <c r="C53" s="6"/>
      <c r="D53" s="6"/>
      <c r="E53" s="6"/>
      <c r="F53" s="6"/>
      <c r="G53" s="6"/>
      <c r="H53" s="6"/>
    </row>
    <row r="54" spans="2:8" s="5" customFormat="1" ht="15" x14ac:dyDescent="0.2">
      <c r="B54" s="6"/>
      <c r="C54" s="6"/>
      <c r="D54" s="6"/>
      <c r="E54" s="6"/>
      <c r="F54" s="6"/>
      <c r="G54" s="6"/>
      <c r="H54" s="6"/>
    </row>
    <row r="55" spans="2:8" s="5" customFormat="1" ht="15" x14ac:dyDescent="0.2">
      <c r="B55" s="6"/>
      <c r="C55" s="6"/>
      <c r="D55" s="6"/>
      <c r="E55" s="6"/>
      <c r="F55" s="6"/>
      <c r="G55" s="6"/>
      <c r="H55" s="6"/>
    </row>
    <row r="56" spans="2:8" s="5" customFormat="1" ht="15" x14ac:dyDescent="0.2">
      <c r="B56" s="6"/>
      <c r="C56" s="6"/>
      <c r="D56" s="6"/>
      <c r="E56" s="6"/>
      <c r="F56" s="6"/>
      <c r="G56" s="6"/>
      <c r="H56" s="6"/>
    </row>
    <row r="57" spans="2:8" s="5" customFormat="1" ht="15" x14ac:dyDescent="0.2">
      <c r="B57" s="6"/>
      <c r="C57" s="6"/>
      <c r="D57" s="6"/>
      <c r="E57" s="6"/>
      <c r="F57" s="6"/>
      <c r="G57" s="6"/>
      <c r="H57" s="6"/>
    </row>
    <row r="58" spans="2:8" s="5" customFormat="1" ht="15" x14ac:dyDescent="0.2">
      <c r="B58" s="6"/>
      <c r="C58" s="6"/>
      <c r="D58" s="6"/>
      <c r="E58" s="6"/>
      <c r="F58" s="6"/>
      <c r="G58" s="6"/>
      <c r="H58" s="6"/>
    </row>
    <row r="59" spans="2:8" s="5" customFormat="1" ht="15" x14ac:dyDescent="0.2">
      <c r="B59" s="6"/>
      <c r="C59" s="6"/>
      <c r="D59" s="6"/>
      <c r="E59" s="6"/>
      <c r="F59" s="6"/>
      <c r="G59" s="6"/>
      <c r="H59" s="6"/>
    </row>
    <row r="60" spans="2:8" s="5" customFormat="1" ht="15" x14ac:dyDescent="0.2">
      <c r="B60" s="6"/>
      <c r="C60" s="6"/>
      <c r="D60" s="6"/>
      <c r="E60" s="6"/>
      <c r="F60" s="6"/>
      <c r="G60" s="6"/>
      <c r="H60" s="6"/>
    </row>
    <row r="61" spans="2:8" s="5" customFormat="1" ht="15" x14ac:dyDescent="0.2">
      <c r="B61" s="6"/>
      <c r="C61" s="6"/>
      <c r="D61" s="6"/>
      <c r="E61" s="6"/>
      <c r="F61" s="6"/>
      <c r="G61" s="6"/>
      <c r="H61" s="6"/>
    </row>
    <row r="62" spans="2:8" s="5" customFormat="1" ht="15" x14ac:dyDescent="0.2">
      <c r="B62" s="6"/>
      <c r="C62" s="6"/>
      <c r="D62" s="6"/>
      <c r="E62" s="6"/>
      <c r="F62" s="6"/>
      <c r="G62" s="6"/>
      <c r="H62" s="6"/>
    </row>
    <row r="63" spans="2:8" s="5" customFormat="1" ht="15" x14ac:dyDescent="0.2">
      <c r="B63" s="6"/>
      <c r="C63" s="6"/>
      <c r="D63" s="6"/>
      <c r="E63" s="6"/>
      <c r="F63" s="6"/>
      <c r="G63" s="6"/>
      <c r="H63" s="6"/>
    </row>
    <row r="64" spans="2:8" s="5" customFormat="1" ht="15" x14ac:dyDescent="0.2">
      <c r="B64" s="6"/>
      <c r="C64" s="6"/>
      <c r="D64" s="6"/>
      <c r="E64" s="6"/>
      <c r="F64" s="6"/>
      <c r="G64" s="6"/>
      <c r="H64" s="6"/>
    </row>
    <row r="65" spans="2:8" s="5" customFormat="1" ht="15" x14ac:dyDescent="0.2">
      <c r="B65" s="6"/>
      <c r="C65" s="6"/>
      <c r="D65" s="6"/>
      <c r="E65" s="6"/>
      <c r="F65" s="6"/>
      <c r="G65" s="6"/>
      <c r="H65" s="6"/>
    </row>
    <row r="66" spans="2:8" s="5" customFormat="1" ht="15" x14ac:dyDescent="0.2">
      <c r="B66" s="6"/>
      <c r="C66" s="6"/>
      <c r="D66" s="6"/>
      <c r="E66" s="6"/>
      <c r="F66" s="6"/>
      <c r="G66" s="6"/>
      <c r="H66" s="6"/>
    </row>
    <row r="67" spans="2:8" s="5" customFormat="1" ht="15" x14ac:dyDescent="0.2">
      <c r="B67" s="6"/>
      <c r="C67" s="6"/>
      <c r="D67" s="6"/>
      <c r="E67" s="6"/>
      <c r="F67" s="6"/>
      <c r="G67" s="6"/>
      <c r="H67" s="6"/>
    </row>
    <row r="68" spans="2:8" s="5" customFormat="1" ht="15" x14ac:dyDescent="0.2">
      <c r="B68" s="6"/>
      <c r="C68" s="6"/>
      <c r="D68" s="6"/>
      <c r="E68" s="6"/>
      <c r="F68" s="6"/>
      <c r="G68" s="6"/>
      <c r="H68" s="6"/>
    </row>
    <row r="69" spans="2:8" s="5" customFormat="1" ht="15" x14ac:dyDescent="0.2">
      <c r="B69" s="6"/>
      <c r="C69" s="6"/>
      <c r="D69" s="6"/>
      <c r="E69" s="6"/>
      <c r="F69" s="6"/>
      <c r="G69" s="6"/>
      <c r="H69" s="6"/>
    </row>
    <row r="70" spans="2:8" s="5" customFormat="1" ht="15" x14ac:dyDescent="0.2">
      <c r="B70" s="6"/>
      <c r="C70" s="6"/>
      <c r="D70" s="6"/>
      <c r="E70" s="6"/>
      <c r="F70" s="6"/>
      <c r="G70" s="6"/>
      <c r="H70" s="6"/>
    </row>
    <row r="71" spans="2:8" s="5" customFormat="1" ht="15" x14ac:dyDescent="0.2">
      <c r="B71" s="6"/>
      <c r="C71" s="6"/>
      <c r="D71" s="6"/>
      <c r="E71" s="6"/>
      <c r="F71" s="6"/>
      <c r="G71" s="6"/>
      <c r="H71" s="6"/>
    </row>
    <row r="72" spans="2:8" s="5" customFormat="1" ht="15" x14ac:dyDescent="0.2">
      <c r="B72" s="6"/>
      <c r="C72" s="6"/>
      <c r="D72" s="6"/>
      <c r="E72" s="6"/>
      <c r="F72" s="6"/>
      <c r="G72" s="6"/>
      <c r="H72" s="6"/>
    </row>
    <row r="73" spans="2:8" s="5" customFormat="1" ht="15" x14ac:dyDescent="0.2">
      <c r="B73" s="6"/>
      <c r="C73" s="6"/>
      <c r="D73" s="6"/>
      <c r="E73" s="6"/>
      <c r="F73" s="6"/>
      <c r="G73" s="6"/>
      <c r="H73" s="6"/>
    </row>
    <row r="74" spans="2:8" s="5" customFormat="1" ht="15" x14ac:dyDescent="0.2">
      <c r="B74" s="6"/>
      <c r="C74" s="6"/>
      <c r="D74" s="6"/>
      <c r="E74" s="6"/>
      <c r="F74" s="6"/>
      <c r="G74" s="6"/>
      <c r="H74" s="6"/>
    </row>
    <row r="75" spans="2:8" s="5" customFormat="1" ht="15" x14ac:dyDescent="0.2">
      <c r="B75" s="6"/>
      <c r="C75" s="6"/>
      <c r="D75" s="6"/>
      <c r="E75" s="6"/>
      <c r="F75" s="6"/>
      <c r="G75" s="6"/>
      <c r="H75" s="6"/>
    </row>
    <row r="76" spans="2:8" s="5" customFormat="1" ht="15" x14ac:dyDescent="0.2">
      <c r="B76" s="6"/>
      <c r="C76" s="6"/>
      <c r="D76" s="6"/>
      <c r="E76" s="6"/>
      <c r="F76" s="6"/>
      <c r="G76" s="6"/>
      <c r="H76" s="6"/>
    </row>
    <row r="77" spans="2:8" s="5" customFormat="1" ht="15" x14ac:dyDescent="0.2">
      <c r="B77" s="6"/>
      <c r="C77" s="6"/>
      <c r="D77" s="6"/>
      <c r="E77" s="6"/>
      <c r="F77" s="6"/>
      <c r="G77" s="6"/>
      <c r="H77" s="6"/>
    </row>
    <row r="78" spans="2:8" s="5" customFormat="1" ht="15" x14ac:dyDescent="0.2"/>
    <row r="79" spans="2:8" s="5" customFormat="1" ht="15" x14ac:dyDescent="0.2"/>
    <row r="80" spans="2:8" s="5" customFormat="1" ht="15" x14ac:dyDescent="0.2"/>
    <row r="81" s="5" customFormat="1" ht="15" x14ac:dyDescent="0.2"/>
    <row r="82" s="5" customFormat="1" ht="15" x14ac:dyDescent="0.2"/>
    <row r="83" s="5" customFormat="1" ht="15" x14ac:dyDescent="0.2"/>
    <row r="84" s="5" customFormat="1" ht="15" x14ac:dyDescent="0.2"/>
    <row r="85" s="5" customFormat="1" ht="15" x14ac:dyDescent="0.2"/>
    <row r="86" s="5" customFormat="1" ht="15" x14ac:dyDescent="0.2"/>
    <row r="87" s="5" customFormat="1" ht="15" x14ac:dyDescent="0.2"/>
    <row r="88" s="5" customFormat="1" ht="15" x14ac:dyDescent="0.2"/>
    <row r="89" s="5" customFormat="1" ht="15" x14ac:dyDescent="0.2"/>
    <row r="90" s="5" customFormat="1" ht="15" x14ac:dyDescent="0.2"/>
    <row r="91" s="5" customFormat="1" ht="15" x14ac:dyDescent="0.2"/>
    <row r="92" s="5" customFormat="1" ht="15" x14ac:dyDescent="0.2"/>
    <row r="93" s="5" customFormat="1" ht="15" x14ac:dyDescent="0.2"/>
    <row r="94" s="5" customFormat="1" ht="15" x14ac:dyDescent="0.2"/>
    <row r="95" s="5" customFormat="1" ht="15" x14ac:dyDescent="0.2"/>
    <row r="96" s="5" customFormat="1" ht="15" x14ac:dyDescent="0.2"/>
    <row r="97" s="5" customFormat="1" ht="15" x14ac:dyDescent="0.2"/>
    <row r="98" s="5" customFormat="1" ht="15" x14ac:dyDescent="0.2"/>
    <row r="99" s="5" customFormat="1" ht="15" x14ac:dyDescent="0.2"/>
    <row r="100" s="5" customFormat="1" ht="15" x14ac:dyDescent="0.2"/>
    <row r="101" s="5" customFormat="1" ht="15" x14ac:dyDescent="0.2"/>
    <row r="102" s="5" customFormat="1" ht="15" x14ac:dyDescent="0.2"/>
    <row r="103" s="5" customFormat="1" ht="15" x14ac:dyDescent="0.2"/>
    <row r="104" s="5" customFormat="1" ht="15" x14ac:dyDescent="0.2"/>
    <row r="105" s="5" customFormat="1" ht="15" x14ac:dyDescent="0.2"/>
    <row r="106" s="5" customFormat="1" ht="15" x14ac:dyDescent="0.2"/>
    <row r="107" s="5" customFormat="1" ht="15" x14ac:dyDescent="0.2"/>
    <row r="108" s="5" customFormat="1" ht="15" x14ac:dyDescent="0.2"/>
    <row r="109" s="5" customFormat="1" ht="15" x14ac:dyDescent="0.2"/>
    <row r="110" s="5" customFormat="1" ht="15" x14ac:dyDescent="0.2"/>
    <row r="111" s="5" customFormat="1" ht="15" x14ac:dyDescent="0.2"/>
    <row r="112" s="5" customFormat="1" ht="15" x14ac:dyDescent="0.2"/>
    <row r="113" s="5" customFormat="1" ht="15" x14ac:dyDescent="0.2"/>
    <row r="114" s="5" customFormat="1" ht="15" x14ac:dyDescent="0.2"/>
    <row r="115" s="5" customFormat="1" ht="15" x14ac:dyDescent="0.2"/>
    <row r="116" s="5" customFormat="1" ht="15" x14ac:dyDescent="0.2"/>
    <row r="117" s="5" customFormat="1" ht="15" x14ac:dyDescent="0.2"/>
    <row r="118" s="5" customFormat="1" ht="15" x14ac:dyDescent="0.2"/>
    <row r="119" s="5" customFormat="1" ht="15" x14ac:dyDescent="0.2"/>
    <row r="120" s="5" customFormat="1" ht="15" x14ac:dyDescent="0.2"/>
    <row r="121" s="5" customFormat="1" ht="15" x14ac:dyDescent="0.2"/>
    <row r="122" s="5" customFormat="1" ht="15" x14ac:dyDescent="0.2"/>
    <row r="123" s="5" customFormat="1" ht="15" x14ac:dyDescent="0.2"/>
    <row r="124" s="5" customFormat="1" ht="15" x14ac:dyDescent="0.2"/>
    <row r="125" s="5" customFormat="1" ht="15" x14ac:dyDescent="0.2"/>
    <row r="126" s="5" customFormat="1" ht="15" x14ac:dyDescent="0.2"/>
    <row r="127" s="5" customFormat="1" ht="15" x14ac:dyDescent="0.2"/>
    <row r="128" s="5" customFormat="1" ht="15" x14ac:dyDescent="0.2"/>
    <row r="129" s="5" customFormat="1" ht="15" x14ac:dyDescent="0.2"/>
    <row r="130" s="5" customFormat="1" ht="15" x14ac:dyDescent="0.2"/>
    <row r="131" s="5" customFormat="1" ht="15" x14ac:dyDescent="0.2"/>
    <row r="132" s="5" customFormat="1" ht="15" x14ac:dyDescent="0.2"/>
    <row r="133" s="5" customFormat="1" ht="15" x14ac:dyDescent="0.2"/>
    <row r="134" s="5" customFormat="1" ht="15" x14ac:dyDescent="0.2"/>
    <row r="135" s="5" customFormat="1" ht="15" x14ac:dyDescent="0.2"/>
    <row r="136" s="5" customFormat="1" ht="15" x14ac:dyDescent="0.2"/>
    <row r="137" s="5" customFormat="1" ht="15" x14ac:dyDescent="0.2"/>
    <row r="138" s="5" customFormat="1" ht="15" x14ac:dyDescent="0.2"/>
    <row r="139" s="5" customFormat="1" ht="15" x14ac:dyDescent="0.2"/>
    <row r="140" s="5" customFormat="1" ht="15" x14ac:dyDescent="0.2"/>
    <row r="141" s="5" customFormat="1" ht="15" x14ac:dyDescent="0.2"/>
    <row r="142" s="5" customFormat="1" ht="15" x14ac:dyDescent="0.2"/>
    <row r="143" s="5" customFormat="1" ht="15" x14ac:dyDescent="0.2"/>
    <row r="144" s="5" customFormat="1" ht="15" x14ac:dyDescent="0.2"/>
    <row r="145" s="5" customFormat="1" ht="15" x14ac:dyDescent="0.2"/>
    <row r="146" s="5" customFormat="1" ht="15" x14ac:dyDescent="0.2"/>
    <row r="147" s="5" customFormat="1" ht="15" x14ac:dyDescent="0.2"/>
    <row r="148" s="5" customFormat="1" ht="15" x14ac:dyDescent="0.2"/>
    <row r="149" s="5" customFormat="1" ht="15" x14ac:dyDescent="0.2"/>
    <row r="150" s="5" customFormat="1" ht="15" x14ac:dyDescent="0.2"/>
    <row r="151" s="5" customFormat="1" ht="15" x14ac:dyDescent="0.2"/>
    <row r="152" s="5" customFormat="1" ht="15" x14ac:dyDescent="0.2"/>
    <row r="153" s="5" customFormat="1" ht="15" x14ac:dyDescent="0.2"/>
    <row r="154" s="5" customFormat="1" ht="15" x14ac:dyDescent="0.2"/>
    <row r="155" s="5" customFormat="1" ht="15" x14ac:dyDescent="0.2"/>
    <row r="156" s="5" customFormat="1" ht="15" x14ac:dyDescent="0.2"/>
    <row r="157" s="5" customFormat="1" ht="15" x14ac:dyDescent="0.2"/>
    <row r="158" s="5" customFormat="1" ht="15" x14ac:dyDescent="0.2"/>
    <row r="159" s="5" customFormat="1" ht="15" x14ac:dyDescent="0.2"/>
    <row r="160" s="5" customFormat="1" ht="15" x14ac:dyDescent="0.2"/>
    <row r="161" s="5" customFormat="1" ht="15" x14ac:dyDescent="0.2"/>
    <row r="162" s="5" customFormat="1" ht="15" x14ac:dyDescent="0.2"/>
    <row r="163" s="5" customFormat="1" ht="15" x14ac:dyDescent="0.2"/>
    <row r="164" s="5" customFormat="1" ht="15" x14ac:dyDescent="0.2"/>
    <row r="165" s="5" customFormat="1" ht="15" x14ac:dyDescent="0.2"/>
    <row r="166" s="5" customFormat="1" ht="15" x14ac:dyDescent="0.2"/>
    <row r="167" s="5" customFormat="1" ht="15" x14ac:dyDescent="0.2"/>
    <row r="168" s="5" customFormat="1" ht="15" x14ac:dyDescent="0.2"/>
    <row r="169" s="5" customFormat="1" ht="15" x14ac:dyDescent="0.2"/>
    <row r="170" s="5" customFormat="1" ht="15" x14ac:dyDescent="0.2"/>
    <row r="171" s="5" customFormat="1" ht="15" x14ac:dyDescent="0.2"/>
    <row r="172" s="5" customFormat="1" ht="15" x14ac:dyDescent="0.2"/>
    <row r="173" s="5" customFormat="1" ht="15" x14ac:dyDescent="0.2"/>
    <row r="174" s="5" customFormat="1" ht="15" x14ac:dyDescent="0.2"/>
    <row r="175" s="5" customFormat="1" ht="15" x14ac:dyDescent="0.2"/>
    <row r="176" s="5" customFormat="1" ht="15" x14ac:dyDescent="0.2"/>
    <row r="177" s="5" customFormat="1" ht="15" x14ac:dyDescent="0.2"/>
    <row r="178" s="5" customFormat="1" ht="15" x14ac:dyDescent="0.2"/>
    <row r="179" s="5" customFormat="1" ht="15" x14ac:dyDescent="0.2"/>
    <row r="180" s="5" customFormat="1" ht="15" x14ac:dyDescent="0.2"/>
    <row r="181" s="5" customFormat="1" ht="15" x14ac:dyDescent="0.2"/>
    <row r="182" s="5" customFormat="1" ht="15" x14ac:dyDescent="0.2"/>
    <row r="183" s="5" customFormat="1" ht="15" x14ac:dyDescent="0.2"/>
    <row r="184" s="5" customFormat="1" ht="15" x14ac:dyDescent="0.2"/>
    <row r="185" s="5" customFormat="1" ht="15" x14ac:dyDescent="0.2"/>
    <row r="186" s="5" customFormat="1" ht="15" x14ac:dyDescent="0.2"/>
    <row r="187" s="5" customFormat="1" ht="15" x14ac:dyDescent="0.2"/>
    <row r="188" s="5" customFormat="1" ht="15" x14ac:dyDescent="0.2"/>
    <row r="189" s="5" customFormat="1" ht="15" x14ac:dyDescent="0.2"/>
    <row r="190" s="5" customFormat="1" ht="15" x14ac:dyDescent="0.2"/>
    <row r="191" s="5" customFormat="1" ht="15" x14ac:dyDescent="0.2"/>
    <row r="192" s="5" customFormat="1" ht="15" x14ac:dyDescent="0.2"/>
    <row r="193" s="5" customFormat="1" ht="15" x14ac:dyDescent="0.2"/>
    <row r="194" s="5" customFormat="1" ht="15" x14ac:dyDescent="0.2"/>
    <row r="195" s="5" customFormat="1" ht="15" x14ac:dyDescent="0.2"/>
  </sheetData>
  <sheetProtection selectLockedCells="1" selectUnlockedCells="1"/>
  <mergeCells count="10">
    <mergeCell ref="E2:N2"/>
    <mergeCell ref="B14:Q14"/>
    <mergeCell ref="E25:F25"/>
    <mergeCell ref="E27:F27"/>
    <mergeCell ref="E29:F29"/>
    <mergeCell ref="F6:M6"/>
    <mergeCell ref="B15:Q15"/>
    <mergeCell ref="B16:Q16"/>
    <mergeCell ref="B17:Q17"/>
    <mergeCell ref="B18:Q18"/>
  </mergeCells>
  <phoneticPr fontId="1" type="noConversion"/>
  <pageMargins left="0.98425196850393704" right="0.59055118110236227" top="0.59055118110236227" bottom="0.59055118110236227" header="0.31496062992125984" footer="0.31496062992125984"/>
  <pageSetup paperSize="8" scale="92" firstPageNumber="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C90"/>
  <sheetViews>
    <sheetView zoomScaleNormal="100" workbookViewId="0">
      <pane ySplit="4" topLeftCell="A38" activePane="bottomLeft" state="frozen"/>
      <selection activeCell="D24" sqref="D24:E24"/>
      <selection pane="bottomLeft" sqref="A1:XFD1048576"/>
    </sheetView>
  </sheetViews>
  <sheetFormatPr baseColWidth="10" defaultRowHeight="15" x14ac:dyDescent="0.2"/>
  <cols>
    <col min="1" max="1" width="7.7109375" style="43" customWidth="1"/>
    <col min="2" max="2" width="63.85546875" style="43" customWidth="1"/>
    <col min="3" max="3" width="7.42578125" style="43" customWidth="1"/>
    <col min="4" max="16384" width="11.42578125" style="43"/>
  </cols>
  <sheetData>
    <row r="1" spans="1:3" ht="18" x14ac:dyDescent="0.2">
      <c r="A1" s="298" t="s">
        <v>263</v>
      </c>
      <c r="B1" s="299"/>
    </row>
    <row r="2" spans="1:3" ht="15.75" x14ac:dyDescent="0.2">
      <c r="A2" s="44"/>
      <c r="B2" s="44"/>
    </row>
    <row r="3" spans="1:3" ht="15.75" x14ac:dyDescent="0.2">
      <c r="A3" s="46"/>
      <c r="B3" s="46" t="s">
        <v>223</v>
      </c>
    </row>
    <row r="6" spans="1:3" ht="19.5" customHeight="1" x14ac:dyDescent="0.2">
      <c r="B6" s="43" t="s">
        <v>784</v>
      </c>
    </row>
    <row r="7" spans="1:3" ht="19.5" customHeight="1" x14ac:dyDescent="0.2">
      <c r="B7" s="43" t="s">
        <v>294</v>
      </c>
    </row>
    <row r="8" spans="1:3" ht="19.5" customHeight="1" x14ac:dyDescent="0.2">
      <c r="B8" s="43" t="s">
        <v>308</v>
      </c>
    </row>
    <row r="9" spans="1:3" ht="19.5" customHeight="1" x14ac:dyDescent="0.2">
      <c r="B9" s="43" t="s">
        <v>260</v>
      </c>
    </row>
    <row r="10" spans="1:3" ht="19.5" customHeight="1" x14ac:dyDescent="0.2">
      <c r="B10" s="43" t="s">
        <v>202</v>
      </c>
    </row>
    <row r="11" spans="1:3" ht="19.5" customHeight="1" x14ac:dyDescent="0.2"/>
    <row r="12" spans="1:3" ht="19.5" customHeight="1" x14ac:dyDescent="0.2">
      <c r="A12" s="300" t="s">
        <v>264</v>
      </c>
      <c r="B12" s="300"/>
    </row>
    <row r="13" spans="1:3" ht="19.5" customHeight="1" x14ac:dyDescent="0.2">
      <c r="B13" s="43" t="s">
        <v>773</v>
      </c>
      <c r="C13" s="224" t="s">
        <v>230</v>
      </c>
    </row>
    <row r="14" spans="1:3" ht="19.5" customHeight="1" x14ac:dyDescent="0.2">
      <c r="B14" s="43" t="s">
        <v>775</v>
      </c>
      <c r="C14" s="224" t="s">
        <v>231</v>
      </c>
    </row>
    <row r="15" spans="1:3" ht="19.5" customHeight="1" x14ac:dyDescent="0.2">
      <c r="B15" s="43" t="s">
        <v>776</v>
      </c>
      <c r="C15" s="224" t="s">
        <v>232</v>
      </c>
    </row>
    <row r="16" spans="1:3" ht="19.5" customHeight="1" x14ac:dyDescent="0.2">
      <c r="B16" s="43" t="s">
        <v>777</v>
      </c>
      <c r="C16" s="224" t="s">
        <v>233</v>
      </c>
    </row>
    <row r="17" spans="2:3" ht="19.5" customHeight="1" x14ac:dyDescent="0.2">
      <c r="B17" s="43" t="s">
        <v>778</v>
      </c>
      <c r="C17" s="224" t="s">
        <v>234</v>
      </c>
    </row>
    <row r="18" spans="2:3" ht="19.5" customHeight="1" x14ac:dyDescent="0.2">
      <c r="B18" s="43" t="s">
        <v>783</v>
      </c>
      <c r="C18" s="224" t="s">
        <v>235</v>
      </c>
    </row>
    <row r="19" spans="2:3" ht="19.5" customHeight="1" x14ac:dyDescent="0.2">
      <c r="B19" s="43" t="s">
        <v>782</v>
      </c>
      <c r="C19" s="224" t="s">
        <v>236</v>
      </c>
    </row>
    <row r="20" spans="2:3" ht="19.5" customHeight="1" x14ac:dyDescent="0.2">
      <c r="B20" s="43" t="s">
        <v>862</v>
      </c>
      <c r="C20" s="224" t="s">
        <v>237</v>
      </c>
    </row>
    <row r="21" spans="2:3" ht="19.5" customHeight="1" x14ac:dyDescent="0.2">
      <c r="B21" s="43" t="s">
        <v>781</v>
      </c>
      <c r="C21" s="224" t="s">
        <v>238</v>
      </c>
    </row>
    <row r="22" spans="2:3" ht="19.5" customHeight="1" x14ac:dyDescent="0.2">
      <c r="B22" s="43" t="s">
        <v>861</v>
      </c>
      <c r="C22" s="224" t="s">
        <v>239</v>
      </c>
    </row>
    <row r="23" spans="2:3" ht="19.5" customHeight="1" x14ac:dyDescent="0.2">
      <c r="B23" s="43" t="s">
        <v>780</v>
      </c>
      <c r="C23" s="224" t="s">
        <v>240</v>
      </c>
    </row>
    <row r="24" spans="2:3" ht="19.5" customHeight="1" x14ac:dyDescent="0.2">
      <c r="B24" s="43" t="s">
        <v>779</v>
      </c>
      <c r="C24" s="224" t="s">
        <v>241</v>
      </c>
    </row>
    <row r="25" spans="2:3" ht="19.5" customHeight="1" x14ac:dyDescent="0.2">
      <c r="B25" s="43" t="s">
        <v>774</v>
      </c>
      <c r="C25" s="224" t="s">
        <v>242</v>
      </c>
    </row>
    <row r="26" spans="2:3" ht="19.5" customHeight="1" x14ac:dyDescent="0.2">
      <c r="B26" s="45" t="s">
        <v>899</v>
      </c>
      <c r="C26" s="224" t="s">
        <v>243</v>
      </c>
    </row>
    <row r="27" spans="2:3" x14ac:dyDescent="0.2">
      <c r="B27" s="45" t="s">
        <v>900</v>
      </c>
      <c r="C27" s="224" t="s">
        <v>244</v>
      </c>
    </row>
    <row r="28" spans="2:3" x14ac:dyDescent="0.2">
      <c r="B28" s="45" t="s">
        <v>901</v>
      </c>
      <c r="C28" s="224" t="s">
        <v>245</v>
      </c>
    </row>
    <row r="29" spans="2:3" x14ac:dyDescent="0.2">
      <c r="B29" s="45" t="s">
        <v>902</v>
      </c>
      <c r="C29" s="224" t="s">
        <v>246</v>
      </c>
    </row>
    <row r="30" spans="2:3" x14ac:dyDescent="0.2">
      <c r="B30" s="45" t="s">
        <v>903</v>
      </c>
      <c r="C30" s="224" t="s">
        <v>247</v>
      </c>
    </row>
    <row r="31" spans="2:3" x14ac:dyDescent="0.2">
      <c r="B31" s="45" t="s">
        <v>904</v>
      </c>
      <c r="C31" s="224" t="s">
        <v>248</v>
      </c>
    </row>
    <row r="32" spans="2:3" x14ac:dyDescent="0.2">
      <c r="B32" s="45" t="s">
        <v>905</v>
      </c>
      <c r="C32" s="224" t="s">
        <v>249</v>
      </c>
    </row>
    <row r="33" spans="2:3" x14ac:dyDescent="0.2">
      <c r="B33" s="45" t="s">
        <v>906</v>
      </c>
      <c r="C33" s="224" t="s">
        <v>250</v>
      </c>
    </row>
    <row r="34" spans="2:3" x14ac:dyDescent="0.2">
      <c r="B34" s="45" t="s">
        <v>907</v>
      </c>
      <c r="C34" s="224" t="s">
        <v>251</v>
      </c>
    </row>
    <row r="35" spans="2:3" x14ac:dyDescent="0.2">
      <c r="B35" s="45" t="s">
        <v>908</v>
      </c>
      <c r="C35" s="224" t="s">
        <v>252</v>
      </c>
    </row>
    <row r="36" spans="2:3" x14ac:dyDescent="0.2">
      <c r="B36" s="45" t="s">
        <v>909</v>
      </c>
      <c r="C36" s="224" t="s">
        <v>253</v>
      </c>
    </row>
    <row r="37" spans="2:3" x14ac:dyDescent="0.2">
      <c r="B37" s="45" t="s">
        <v>910</v>
      </c>
      <c r="C37" s="224" t="s">
        <v>863</v>
      </c>
    </row>
    <row r="38" spans="2:3" x14ac:dyDescent="0.2">
      <c r="B38" s="45" t="s">
        <v>911</v>
      </c>
      <c r="C38" s="224" t="s">
        <v>864</v>
      </c>
    </row>
    <row r="39" spans="2:3" x14ac:dyDescent="0.2">
      <c r="B39" s="45" t="s">
        <v>912</v>
      </c>
      <c r="C39" s="224" t="s">
        <v>865</v>
      </c>
    </row>
    <row r="40" spans="2:3" x14ac:dyDescent="0.2">
      <c r="B40" s="45" t="s">
        <v>913</v>
      </c>
      <c r="C40" s="224" t="s">
        <v>866</v>
      </c>
    </row>
    <row r="41" spans="2:3" x14ac:dyDescent="0.2">
      <c r="B41" s="45" t="s">
        <v>914</v>
      </c>
      <c r="C41" s="224" t="s">
        <v>867</v>
      </c>
    </row>
    <row r="42" spans="2:3" x14ac:dyDescent="0.2">
      <c r="B42" s="45" t="s">
        <v>915</v>
      </c>
      <c r="C42" s="224" t="s">
        <v>868</v>
      </c>
    </row>
    <row r="43" spans="2:3" x14ac:dyDescent="0.2">
      <c r="B43" s="45" t="s">
        <v>916</v>
      </c>
      <c r="C43" s="224" t="s">
        <v>869</v>
      </c>
    </row>
    <row r="44" spans="2:3" x14ac:dyDescent="0.2">
      <c r="B44" s="45" t="s">
        <v>917</v>
      </c>
      <c r="C44" s="224" t="s">
        <v>870</v>
      </c>
    </row>
    <row r="45" spans="2:3" x14ac:dyDescent="0.2">
      <c r="B45" s="45" t="s">
        <v>918</v>
      </c>
      <c r="C45" s="224" t="s">
        <v>871</v>
      </c>
    </row>
    <row r="46" spans="2:3" x14ac:dyDescent="0.2">
      <c r="B46" s="45" t="s">
        <v>919</v>
      </c>
      <c r="C46" s="224" t="s">
        <v>872</v>
      </c>
    </row>
    <row r="47" spans="2:3" x14ac:dyDescent="0.2">
      <c r="B47" s="45" t="s">
        <v>920</v>
      </c>
      <c r="C47" s="224" t="s">
        <v>873</v>
      </c>
    </row>
    <row r="48" spans="2:3" x14ac:dyDescent="0.2">
      <c r="B48" s="45" t="s">
        <v>921</v>
      </c>
      <c r="C48" s="224" t="s">
        <v>874</v>
      </c>
    </row>
    <row r="49" spans="2:3" x14ac:dyDescent="0.2">
      <c r="B49" s="45" t="s">
        <v>922</v>
      </c>
      <c r="C49" s="224" t="s">
        <v>875</v>
      </c>
    </row>
    <row r="50" spans="2:3" x14ac:dyDescent="0.2">
      <c r="B50" s="45" t="s">
        <v>923</v>
      </c>
      <c r="C50" s="224" t="s">
        <v>876</v>
      </c>
    </row>
    <row r="51" spans="2:3" x14ac:dyDescent="0.2">
      <c r="B51" s="45" t="s">
        <v>924</v>
      </c>
      <c r="C51" s="224" t="s">
        <v>877</v>
      </c>
    </row>
    <row r="52" spans="2:3" x14ac:dyDescent="0.2">
      <c r="B52" s="45" t="s">
        <v>925</v>
      </c>
      <c r="C52" s="224" t="s">
        <v>878</v>
      </c>
    </row>
    <row r="53" spans="2:3" x14ac:dyDescent="0.2">
      <c r="B53" s="45" t="s">
        <v>926</v>
      </c>
      <c r="C53" s="224" t="s">
        <v>879</v>
      </c>
    </row>
    <row r="54" spans="2:3" x14ac:dyDescent="0.2">
      <c r="B54" s="45" t="s">
        <v>927</v>
      </c>
      <c r="C54" s="224" t="s">
        <v>880</v>
      </c>
    </row>
    <row r="55" spans="2:3" x14ac:dyDescent="0.2">
      <c r="B55" s="45" t="s">
        <v>928</v>
      </c>
      <c r="C55" s="224" t="s">
        <v>881</v>
      </c>
    </row>
    <row r="56" spans="2:3" x14ac:dyDescent="0.2">
      <c r="B56" s="45" t="s">
        <v>929</v>
      </c>
      <c r="C56" s="224" t="s">
        <v>882</v>
      </c>
    </row>
    <row r="57" spans="2:3" x14ac:dyDescent="0.2">
      <c r="B57" s="45" t="s">
        <v>930</v>
      </c>
      <c r="C57" s="224" t="s">
        <v>883</v>
      </c>
    </row>
    <row r="58" spans="2:3" x14ac:dyDescent="0.2">
      <c r="B58" s="45" t="s">
        <v>931</v>
      </c>
      <c r="C58" s="224" t="s">
        <v>884</v>
      </c>
    </row>
    <row r="59" spans="2:3" x14ac:dyDescent="0.2">
      <c r="B59" s="45" t="s">
        <v>932</v>
      </c>
      <c r="C59" s="224" t="s">
        <v>885</v>
      </c>
    </row>
    <row r="60" spans="2:3" x14ac:dyDescent="0.2">
      <c r="B60" s="45" t="s">
        <v>933</v>
      </c>
      <c r="C60" s="224" t="s">
        <v>886</v>
      </c>
    </row>
    <row r="61" spans="2:3" x14ac:dyDescent="0.2">
      <c r="B61" s="45" t="s">
        <v>934</v>
      </c>
      <c r="C61" s="224" t="s">
        <v>887</v>
      </c>
    </row>
    <row r="62" spans="2:3" x14ac:dyDescent="0.2">
      <c r="B62" s="45" t="s">
        <v>935</v>
      </c>
      <c r="C62" s="224" t="s">
        <v>888</v>
      </c>
    </row>
    <row r="63" spans="2:3" x14ac:dyDescent="0.2">
      <c r="B63" s="45" t="s">
        <v>936</v>
      </c>
      <c r="C63" s="224" t="s">
        <v>889</v>
      </c>
    </row>
    <row r="64" spans="2:3" x14ac:dyDescent="0.2">
      <c r="B64" s="45" t="s">
        <v>937</v>
      </c>
      <c r="C64" s="224" t="s">
        <v>890</v>
      </c>
    </row>
    <row r="65" spans="2:3" x14ac:dyDescent="0.2">
      <c r="B65" s="45" t="s">
        <v>938</v>
      </c>
      <c r="C65" s="224" t="s">
        <v>891</v>
      </c>
    </row>
    <row r="66" spans="2:3" x14ac:dyDescent="0.2">
      <c r="B66" s="45" t="s">
        <v>939</v>
      </c>
      <c r="C66" s="224" t="s">
        <v>892</v>
      </c>
    </row>
    <row r="67" spans="2:3" x14ac:dyDescent="0.2">
      <c r="B67" s="45" t="s">
        <v>940</v>
      </c>
      <c r="C67" s="224" t="s">
        <v>893</v>
      </c>
    </row>
    <row r="68" spans="2:3" x14ac:dyDescent="0.2">
      <c r="B68" s="45" t="s">
        <v>941</v>
      </c>
      <c r="C68" s="224" t="s">
        <v>894</v>
      </c>
    </row>
    <row r="69" spans="2:3" x14ac:dyDescent="0.2">
      <c r="B69" s="45" t="s">
        <v>942</v>
      </c>
      <c r="C69" s="224" t="s">
        <v>895</v>
      </c>
    </row>
    <row r="70" spans="2:3" x14ac:dyDescent="0.2">
      <c r="B70" s="45" t="s">
        <v>943</v>
      </c>
      <c r="C70" s="224" t="s">
        <v>896</v>
      </c>
    </row>
    <row r="71" spans="2:3" x14ac:dyDescent="0.2">
      <c r="B71" s="45" t="s">
        <v>944</v>
      </c>
      <c r="C71" s="224" t="s">
        <v>897</v>
      </c>
    </row>
    <row r="72" spans="2:3" x14ac:dyDescent="0.2">
      <c r="B72" s="45" t="s">
        <v>945</v>
      </c>
      <c r="C72" s="224" t="s">
        <v>898</v>
      </c>
    </row>
    <row r="73" spans="2:3" x14ac:dyDescent="0.2">
      <c r="B73" s="45"/>
    </row>
    <row r="74" spans="2:3" x14ac:dyDescent="0.2">
      <c r="B74" s="45"/>
    </row>
    <row r="75" spans="2:3" x14ac:dyDescent="0.2">
      <c r="B75" s="45"/>
    </row>
    <row r="76" spans="2:3" x14ac:dyDescent="0.2">
      <c r="B76" s="45"/>
    </row>
    <row r="77" spans="2:3" x14ac:dyDescent="0.2">
      <c r="B77" s="45"/>
    </row>
    <row r="78" spans="2:3" x14ac:dyDescent="0.2">
      <c r="B78" s="45"/>
    </row>
    <row r="79" spans="2:3" x14ac:dyDescent="0.2">
      <c r="B79" s="45"/>
    </row>
    <row r="80" spans="2:3" x14ac:dyDescent="0.2">
      <c r="B80" s="45"/>
    </row>
    <row r="81" spans="2:2" x14ac:dyDescent="0.2">
      <c r="B81" s="45"/>
    </row>
    <row r="82" spans="2:2" x14ac:dyDescent="0.2">
      <c r="B82" s="45"/>
    </row>
    <row r="83" spans="2:2" x14ac:dyDescent="0.2">
      <c r="B83" s="45"/>
    </row>
    <row r="84" spans="2:2" x14ac:dyDescent="0.2">
      <c r="B84" s="45"/>
    </row>
    <row r="85" spans="2:2" x14ac:dyDescent="0.2">
      <c r="B85" s="45"/>
    </row>
    <row r="86" spans="2:2" x14ac:dyDescent="0.2">
      <c r="B86" s="45"/>
    </row>
    <row r="87" spans="2:2" x14ac:dyDescent="0.2">
      <c r="B87" s="45"/>
    </row>
    <row r="88" spans="2:2" x14ac:dyDescent="0.2">
      <c r="B88" s="45"/>
    </row>
    <row r="89" spans="2:2" x14ac:dyDescent="0.2">
      <c r="B89" s="45"/>
    </row>
    <row r="90" spans="2:2" x14ac:dyDescent="0.2">
      <c r="B90" s="45"/>
    </row>
  </sheetData>
  <sheetProtection selectLockedCells="1" selectUnlockedCells="1"/>
  <mergeCells count="2">
    <mergeCell ref="A1:B1"/>
    <mergeCell ref="A12:B12"/>
  </mergeCells>
  <phoneticPr fontId="1" type="noConversion"/>
  <pageMargins left="0.74803149606299213" right="0.74803149606299213" top="0.59055118110236227" bottom="0.59055118110236227" header="0.51181102362204722" footer="0.51181102362204722"/>
  <pageSetup paperSize="8" firstPageNumber="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L42"/>
  <sheetViews>
    <sheetView showGridLines="0" zoomScaleNormal="100" workbookViewId="0">
      <selection activeCell="A12" sqref="A12:F12"/>
    </sheetView>
  </sheetViews>
  <sheetFormatPr baseColWidth="10" defaultRowHeight="15" x14ac:dyDescent="0.2"/>
  <cols>
    <col min="1" max="1" width="16.5703125" style="109" customWidth="1"/>
    <col min="2" max="5" width="16.85546875" style="109" customWidth="1"/>
    <col min="6" max="6" width="10.85546875" style="112" customWidth="1"/>
    <col min="7" max="8" width="3.7109375" style="112" customWidth="1"/>
    <col min="9" max="12" width="23.42578125" style="109" customWidth="1"/>
    <col min="13" max="16384" width="11.42578125" style="109"/>
  </cols>
  <sheetData>
    <row r="1" spans="1:12" ht="27" x14ac:dyDescent="0.2">
      <c r="A1" s="314" t="s">
        <v>267</v>
      </c>
      <c r="B1" s="314"/>
      <c r="C1" s="314"/>
      <c r="D1" s="314"/>
      <c r="E1" s="314"/>
      <c r="F1" s="314"/>
      <c r="G1" s="314"/>
      <c r="H1" s="314"/>
      <c r="I1" s="314"/>
      <c r="J1" s="314"/>
      <c r="K1" s="314"/>
      <c r="L1" s="314"/>
    </row>
    <row r="3" spans="1:12" ht="30" customHeight="1" x14ac:dyDescent="0.2">
      <c r="A3" s="315" t="s">
        <v>290</v>
      </c>
      <c r="B3" s="315"/>
      <c r="C3" s="315"/>
      <c r="D3" s="315"/>
      <c r="E3" s="315"/>
      <c r="F3" s="315"/>
      <c r="G3" s="315"/>
      <c r="H3" s="315"/>
      <c r="I3" s="315"/>
      <c r="J3" s="315"/>
      <c r="K3" s="315"/>
      <c r="L3" s="315"/>
    </row>
    <row r="4" spans="1:12" ht="12.75" customHeight="1" x14ac:dyDescent="0.2">
      <c r="A4" s="110"/>
      <c r="B4" s="110"/>
      <c r="C4" s="110"/>
      <c r="D4" s="110"/>
      <c r="E4" s="110"/>
      <c r="F4" s="111"/>
      <c r="G4" s="111"/>
      <c r="H4" s="111"/>
      <c r="I4" s="110"/>
      <c r="J4" s="110"/>
      <c r="K4" s="110"/>
      <c r="L4" s="110"/>
    </row>
    <row r="5" spans="1:12" ht="35.25" customHeight="1" x14ac:dyDescent="0.2">
      <c r="A5" s="306" t="s">
        <v>334</v>
      </c>
      <c r="B5" s="306"/>
      <c r="C5" s="306"/>
      <c r="D5" s="306"/>
      <c r="E5" s="306"/>
      <c r="F5" s="306"/>
      <c r="G5" s="306"/>
      <c r="H5" s="306"/>
      <c r="I5" s="306"/>
      <c r="J5" s="306"/>
      <c r="K5" s="306"/>
      <c r="L5" s="306"/>
    </row>
    <row r="6" spans="1:12" ht="33.75" customHeight="1" x14ac:dyDescent="0.2">
      <c r="A6" s="306" t="s">
        <v>268</v>
      </c>
      <c r="B6" s="306"/>
      <c r="C6" s="306"/>
      <c r="D6" s="306"/>
      <c r="E6" s="306"/>
      <c r="F6" s="306"/>
      <c r="G6" s="306"/>
      <c r="H6" s="306"/>
      <c r="I6" s="306"/>
      <c r="J6" s="306"/>
      <c r="K6" s="306"/>
      <c r="L6" s="306"/>
    </row>
    <row r="7" spans="1:12" x14ac:dyDescent="0.2">
      <c r="A7" s="110"/>
      <c r="B7" s="110"/>
      <c r="C7" s="110"/>
      <c r="D7" s="110"/>
      <c r="E7" s="110"/>
      <c r="F7" s="111"/>
      <c r="G7" s="111"/>
      <c r="H7" s="111"/>
      <c r="I7" s="110"/>
      <c r="J7" s="110"/>
      <c r="K7" s="110"/>
      <c r="L7" s="110"/>
    </row>
    <row r="8" spans="1:12" ht="23.25" customHeight="1" x14ac:dyDescent="0.2">
      <c r="A8" s="315" t="s">
        <v>269</v>
      </c>
      <c r="B8" s="315"/>
      <c r="C8" s="315"/>
      <c r="D8" s="315"/>
      <c r="E8" s="315"/>
      <c r="F8" s="315"/>
      <c r="G8" s="315"/>
      <c r="H8" s="315"/>
      <c r="I8" s="315"/>
      <c r="J8" s="315"/>
      <c r="K8" s="315"/>
      <c r="L8" s="315"/>
    </row>
    <row r="9" spans="1:12" x14ac:dyDescent="0.2">
      <c r="A9" s="110"/>
      <c r="B9" s="110"/>
      <c r="C9" s="110"/>
      <c r="D9" s="110"/>
      <c r="E9" s="110"/>
      <c r="F9" s="111"/>
      <c r="G9" s="111"/>
      <c r="H9" s="111"/>
      <c r="I9" s="110"/>
      <c r="J9" s="110"/>
      <c r="K9" s="110"/>
      <c r="L9" s="110"/>
    </row>
    <row r="10" spans="1:12" ht="15.75" customHeight="1" x14ac:dyDescent="0.2">
      <c r="A10" s="313" t="s">
        <v>270</v>
      </c>
      <c r="B10" s="313"/>
      <c r="C10" s="313"/>
      <c r="D10" s="313"/>
      <c r="E10" s="313"/>
      <c r="F10" s="313"/>
      <c r="G10" s="114"/>
      <c r="H10" s="115"/>
      <c r="I10" s="312" t="s">
        <v>271</v>
      </c>
      <c r="J10" s="312"/>
      <c r="K10" s="312"/>
      <c r="L10" s="312"/>
    </row>
    <row r="11" spans="1:12" x14ac:dyDescent="0.2">
      <c r="A11" s="110"/>
      <c r="B11" s="110"/>
      <c r="C11" s="110"/>
      <c r="D11" s="110"/>
      <c r="E11" s="110"/>
      <c r="F11" s="111"/>
      <c r="G11" s="116"/>
      <c r="H11" s="117"/>
      <c r="I11" s="110"/>
      <c r="J11" s="110"/>
      <c r="K11" s="110"/>
      <c r="L11" s="110"/>
    </row>
    <row r="12" spans="1:12" ht="71.25" customHeight="1" x14ac:dyDescent="0.2">
      <c r="A12" s="311" t="s">
        <v>272</v>
      </c>
      <c r="B12" s="311"/>
      <c r="C12" s="311"/>
      <c r="D12" s="311"/>
      <c r="E12" s="311"/>
      <c r="F12" s="311"/>
      <c r="G12" s="118"/>
      <c r="H12" s="119"/>
      <c r="I12" s="311" t="s">
        <v>274</v>
      </c>
      <c r="J12" s="311"/>
      <c r="K12" s="311"/>
      <c r="L12" s="311"/>
    </row>
    <row r="13" spans="1:12" ht="78" customHeight="1" x14ac:dyDescent="0.2">
      <c r="A13" s="311" t="s">
        <v>273</v>
      </c>
      <c r="B13" s="311"/>
      <c r="C13" s="311"/>
      <c r="D13" s="311"/>
      <c r="E13" s="311"/>
      <c r="F13" s="311"/>
      <c r="G13" s="118"/>
      <c r="H13" s="119"/>
      <c r="I13" s="311"/>
      <c r="J13" s="311"/>
      <c r="K13" s="311"/>
      <c r="L13" s="311"/>
    </row>
    <row r="15" spans="1:12" ht="30" customHeight="1" x14ac:dyDescent="0.2">
      <c r="A15" s="315" t="s">
        <v>275</v>
      </c>
      <c r="B15" s="315"/>
      <c r="C15" s="315"/>
      <c r="D15" s="315"/>
      <c r="E15" s="315"/>
      <c r="F15" s="315"/>
      <c r="G15" s="315"/>
      <c r="H15" s="315"/>
      <c r="I15" s="315"/>
      <c r="J15" s="315"/>
      <c r="K15" s="315"/>
      <c r="L15" s="315"/>
    </row>
    <row r="17" spans="1:12" ht="33" customHeight="1" x14ac:dyDescent="0.2">
      <c r="A17" s="311" t="s">
        <v>281</v>
      </c>
      <c r="B17" s="311"/>
      <c r="C17" s="311"/>
      <c r="D17" s="311"/>
      <c r="E17" s="311"/>
      <c r="F17" s="311"/>
      <c r="G17" s="311"/>
      <c r="H17" s="311"/>
      <c r="I17" s="311" t="s">
        <v>280</v>
      </c>
      <c r="J17" s="311"/>
      <c r="K17" s="311"/>
      <c r="L17" s="311"/>
    </row>
    <row r="18" spans="1:12" ht="31.5" customHeight="1" x14ac:dyDescent="0.2">
      <c r="A18" s="302" t="s">
        <v>276</v>
      </c>
      <c r="B18" s="303"/>
      <c r="C18" s="303"/>
      <c r="D18" s="303"/>
      <c r="E18" s="304"/>
      <c r="F18" s="113"/>
      <c r="G18" s="113"/>
      <c r="I18" s="305" t="s">
        <v>282</v>
      </c>
      <c r="J18" s="305"/>
      <c r="K18" s="305"/>
      <c r="L18" s="305"/>
    </row>
    <row r="19" spans="1:12" ht="53.25" customHeight="1" x14ac:dyDescent="0.2">
      <c r="A19" s="124" t="s">
        <v>40</v>
      </c>
      <c r="B19" s="308" t="s">
        <v>277</v>
      </c>
      <c r="C19" s="309"/>
      <c r="D19" s="310"/>
      <c r="E19" s="107">
        <v>1</v>
      </c>
      <c r="F19" s="113"/>
      <c r="G19" s="113"/>
      <c r="I19" s="124" t="s">
        <v>45</v>
      </c>
      <c r="J19" s="125" t="s">
        <v>283</v>
      </c>
      <c r="K19" s="124" t="s">
        <v>14</v>
      </c>
      <c r="L19" s="124" t="s">
        <v>284</v>
      </c>
    </row>
    <row r="20" spans="1:12" ht="53.25" customHeight="1" x14ac:dyDescent="0.2">
      <c r="A20" s="124" t="s">
        <v>39</v>
      </c>
      <c r="B20" s="308" t="s">
        <v>278</v>
      </c>
      <c r="C20" s="309"/>
      <c r="D20" s="310"/>
      <c r="E20" s="107">
        <v>2</v>
      </c>
      <c r="F20" s="113"/>
      <c r="G20" s="113"/>
      <c r="I20" s="124" t="s">
        <v>15</v>
      </c>
      <c r="J20" s="107">
        <v>1</v>
      </c>
      <c r="K20" s="107">
        <v>1</v>
      </c>
      <c r="L20" s="107">
        <v>2</v>
      </c>
    </row>
    <row r="21" spans="1:12" ht="53.25" customHeight="1" x14ac:dyDescent="0.2">
      <c r="A21" s="124" t="s">
        <v>16</v>
      </c>
      <c r="B21" s="308" t="s">
        <v>279</v>
      </c>
      <c r="C21" s="309"/>
      <c r="D21" s="310"/>
      <c r="E21" s="107">
        <v>3</v>
      </c>
      <c r="F21" s="113"/>
      <c r="G21" s="113"/>
      <c r="I21" s="124" t="s">
        <v>36</v>
      </c>
      <c r="J21" s="107">
        <v>2</v>
      </c>
      <c r="K21" s="107">
        <v>3</v>
      </c>
      <c r="L21" s="107">
        <v>3</v>
      </c>
    </row>
    <row r="22" spans="1:12" ht="53.25" customHeight="1" x14ac:dyDescent="0.2">
      <c r="A22" s="124" t="s">
        <v>38</v>
      </c>
      <c r="B22" s="308" t="s">
        <v>288</v>
      </c>
      <c r="C22" s="309"/>
      <c r="D22" s="310"/>
      <c r="E22" s="107">
        <v>4</v>
      </c>
      <c r="F22" s="113"/>
      <c r="G22" s="113"/>
      <c r="I22" s="124" t="s">
        <v>17</v>
      </c>
      <c r="J22" s="107">
        <v>4</v>
      </c>
      <c r="K22" s="107">
        <v>4</v>
      </c>
      <c r="L22" s="107">
        <v>5</v>
      </c>
    </row>
    <row r="23" spans="1:12" ht="53.25" customHeight="1" x14ac:dyDescent="0.2">
      <c r="I23" s="124" t="s">
        <v>37</v>
      </c>
      <c r="J23" s="107">
        <v>5</v>
      </c>
      <c r="K23" s="107">
        <v>6</v>
      </c>
      <c r="L23" s="107">
        <v>6</v>
      </c>
    </row>
    <row r="24" spans="1:12" s="110" customFormat="1" x14ac:dyDescent="0.2">
      <c r="A24" s="306" t="s">
        <v>285</v>
      </c>
      <c r="B24" s="306"/>
      <c r="C24" s="306"/>
      <c r="D24" s="306"/>
      <c r="E24" s="306"/>
      <c r="F24" s="306"/>
      <c r="G24" s="306"/>
      <c r="H24" s="306"/>
      <c r="I24" s="306"/>
      <c r="J24" s="306"/>
      <c r="K24" s="306"/>
      <c r="L24" s="306"/>
    </row>
    <row r="25" spans="1:12" s="110" customFormat="1" x14ac:dyDescent="0.2">
      <c r="F25" s="111"/>
      <c r="G25" s="111"/>
      <c r="H25" s="111"/>
    </row>
    <row r="26" spans="1:12" s="110" customFormat="1" x14ac:dyDescent="0.2">
      <c r="A26" s="306" t="s">
        <v>286</v>
      </c>
      <c r="B26" s="306"/>
      <c r="C26" s="306"/>
      <c r="D26" s="306"/>
      <c r="E26" s="306"/>
      <c r="F26" s="306"/>
      <c r="G26" s="306"/>
      <c r="H26" s="306"/>
      <c r="I26" s="306"/>
      <c r="J26" s="306"/>
      <c r="K26" s="306"/>
      <c r="L26" s="306"/>
    </row>
    <row r="27" spans="1:12" s="110" customFormat="1" x14ac:dyDescent="0.2"/>
    <row r="28" spans="1:12" s="110" customFormat="1" x14ac:dyDescent="0.2">
      <c r="A28" s="307" t="s">
        <v>291</v>
      </c>
      <c r="B28" s="306"/>
      <c r="C28" s="306"/>
      <c r="D28" s="306"/>
      <c r="E28" s="306"/>
      <c r="F28" s="306"/>
      <c r="G28" s="306"/>
      <c r="H28" s="306"/>
      <c r="I28" s="306"/>
      <c r="J28" s="306"/>
      <c r="K28" s="306"/>
      <c r="L28" s="306"/>
    </row>
    <row r="29" spans="1:12" s="110" customFormat="1" x14ac:dyDescent="0.2">
      <c r="A29" s="307" t="s">
        <v>292</v>
      </c>
      <c r="B29" s="306"/>
      <c r="C29" s="306"/>
      <c r="D29" s="306"/>
      <c r="E29" s="306"/>
      <c r="F29" s="306"/>
      <c r="G29" s="306"/>
      <c r="H29" s="306"/>
      <c r="I29" s="306"/>
      <c r="J29" s="306"/>
      <c r="K29" s="306"/>
      <c r="L29" s="306"/>
    </row>
    <row r="30" spans="1:12" s="110" customFormat="1" x14ac:dyDescent="0.2">
      <c r="F30" s="111"/>
      <c r="G30" s="111"/>
      <c r="H30" s="111"/>
    </row>
    <row r="31" spans="1:12" s="110" customFormat="1" x14ac:dyDescent="0.2">
      <c r="A31" s="306" t="s">
        <v>287</v>
      </c>
      <c r="B31" s="306"/>
      <c r="C31" s="306"/>
      <c r="D31" s="306"/>
      <c r="E31" s="306"/>
      <c r="F31" s="306"/>
      <c r="G31" s="306"/>
      <c r="H31" s="306"/>
      <c r="I31" s="306"/>
      <c r="J31" s="306"/>
      <c r="K31" s="306"/>
      <c r="L31" s="306"/>
    </row>
    <row r="32" spans="1:12" s="110" customFormat="1" x14ac:dyDescent="0.2">
      <c r="A32" s="306" t="s">
        <v>289</v>
      </c>
      <c r="B32" s="306"/>
      <c r="C32" s="306"/>
      <c r="D32" s="306"/>
      <c r="E32" s="306"/>
      <c r="F32" s="306"/>
      <c r="G32" s="306"/>
      <c r="H32" s="306"/>
      <c r="I32" s="306"/>
      <c r="J32" s="306"/>
      <c r="K32" s="306"/>
      <c r="L32" s="306"/>
    </row>
    <row r="34" spans="1:5" ht="23.25" customHeight="1" x14ac:dyDescent="0.2">
      <c r="A34" s="301" t="s">
        <v>275</v>
      </c>
      <c r="B34" s="301"/>
      <c r="C34" s="301"/>
      <c r="D34" s="301"/>
      <c r="E34" s="301"/>
    </row>
    <row r="35" spans="1:5" ht="23.25" customHeight="1" x14ac:dyDescent="0.2">
      <c r="A35" s="301" t="s">
        <v>293</v>
      </c>
      <c r="B35" s="120" t="s">
        <v>40</v>
      </c>
      <c r="C35" s="120" t="s">
        <v>39</v>
      </c>
      <c r="D35" s="120" t="s">
        <v>16</v>
      </c>
      <c r="E35" s="120" t="s">
        <v>38</v>
      </c>
    </row>
    <row r="36" spans="1:5" ht="23.25" customHeight="1" x14ac:dyDescent="0.2">
      <c r="A36" s="301"/>
      <c r="B36" s="121">
        <v>1</v>
      </c>
      <c r="C36" s="121">
        <v>2</v>
      </c>
      <c r="D36" s="121">
        <v>3</v>
      </c>
      <c r="E36" s="121">
        <v>4</v>
      </c>
    </row>
    <row r="37" spans="1:5" ht="23.25" customHeight="1" x14ac:dyDescent="0.2">
      <c r="A37" s="120">
        <v>1</v>
      </c>
      <c r="B37" s="122">
        <v>11</v>
      </c>
      <c r="C37" s="122">
        <v>21</v>
      </c>
      <c r="D37" s="123">
        <v>31</v>
      </c>
      <c r="E37" s="123">
        <v>41</v>
      </c>
    </row>
    <row r="38" spans="1:5" ht="23.25" customHeight="1" x14ac:dyDescent="0.2">
      <c r="A38" s="120">
        <v>2</v>
      </c>
      <c r="B38" s="122">
        <v>12</v>
      </c>
      <c r="C38" s="122">
        <v>22</v>
      </c>
      <c r="D38" s="123">
        <v>32</v>
      </c>
      <c r="E38" s="123">
        <v>42</v>
      </c>
    </row>
    <row r="39" spans="1:5" ht="23.25" customHeight="1" x14ac:dyDescent="0.2">
      <c r="A39" s="120">
        <v>3</v>
      </c>
      <c r="B39" s="122">
        <v>13</v>
      </c>
      <c r="C39" s="122">
        <v>23</v>
      </c>
      <c r="D39" s="123">
        <v>33</v>
      </c>
      <c r="E39" s="123">
        <v>43</v>
      </c>
    </row>
    <row r="40" spans="1:5" ht="23.25" customHeight="1" x14ac:dyDescent="0.2">
      <c r="A40" s="120">
        <v>4</v>
      </c>
      <c r="B40" s="122">
        <v>14</v>
      </c>
      <c r="C40" s="122">
        <v>24</v>
      </c>
      <c r="D40" s="123">
        <v>34</v>
      </c>
      <c r="E40" s="123">
        <v>44</v>
      </c>
    </row>
    <row r="41" spans="1:5" ht="23.25" customHeight="1" x14ac:dyDescent="0.2">
      <c r="A41" s="120">
        <v>5</v>
      </c>
      <c r="B41" s="122">
        <v>15</v>
      </c>
      <c r="C41" s="123">
        <v>25</v>
      </c>
      <c r="D41" s="123">
        <v>35</v>
      </c>
      <c r="E41" s="123">
        <v>45</v>
      </c>
    </row>
    <row r="42" spans="1:5" ht="23.25" customHeight="1" x14ac:dyDescent="0.2">
      <c r="A42" s="120">
        <v>6</v>
      </c>
      <c r="B42" s="122">
        <v>16</v>
      </c>
      <c r="C42" s="123">
        <v>26</v>
      </c>
      <c r="D42" s="123">
        <v>36</v>
      </c>
      <c r="E42" s="123">
        <v>46</v>
      </c>
    </row>
  </sheetData>
  <sheetProtection selectLockedCells="1" selectUnlockedCells="1"/>
  <mergeCells count="27">
    <mergeCell ref="I17:L17"/>
    <mergeCell ref="I10:L10"/>
    <mergeCell ref="A10:F10"/>
    <mergeCell ref="B19:D19"/>
    <mergeCell ref="A1:L1"/>
    <mergeCell ref="A5:L5"/>
    <mergeCell ref="A6:L6"/>
    <mergeCell ref="A3:L3"/>
    <mergeCell ref="A8:L8"/>
    <mergeCell ref="I12:L13"/>
    <mergeCell ref="A12:F12"/>
    <mergeCell ref="A13:F13"/>
    <mergeCell ref="A15:L15"/>
    <mergeCell ref="A17:H17"/>
    <mergeCell ref="A34:E34"/>
    <mergeCell ref="A35:A36"/>
    <mergeCell ref="A18:E18"/>
    <mergeCell ref="I18:L18"/>
    <mergeCell ref="A26:L26"/>
    <mergeCell ref="A28:L28"/>
    <mergeCell ref="A29:L29"/>
    <mergeCell ref="A31:L31"/>
    <mergeCell ref="A32:L32"/>
    <mergeCell ref="B20:D20"/>
    <mergeCell ref="A24:L24"/>
    <mergeCell ref="B21:D21"/>
    <mergeCell ref="B22:D22"/>
  </mergeCells>
  <pageMargins left="0.70866141732283472" right="0.70866141732283472" top="0.59055118110236227" bottom="0.59055118110236227" header="0.31496062992125984" footer="0.31496062992125984"/>
  <pageSetup paperSize="8" scale="6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C199"/>
  <sheetViews>
    <sheetView showGridLines="0" zoomScaleNormal="100" workbookViewId="0">
      <selection sqref="A1:XFD1048576"/>
    </sheetView>
  </sheetViews>
  <sheetFormatPr baseColWidth="10" defaultRowHeight="12" x14ac:dyDescent="0.2"/>
  <cols>
    <col min="1" max="1" width="18.7109375" style="62" customWidth="1"/>
    <col min="2" max="2" width="18.7109375" style="66" customWidth="1"/>
    <col min="3" max="3" width="54.42578125" style="62" customWidth="1"/>
    <col min="4" max="16384" width="11.42578125" style="62"/>
  </cols>
  <sheetData>
    <row r="1" spans="1:3" s="2" customFormat="1" ht="22.5" customHeight="1" thickBot="1" x14ac:dyDescent="0.25">
      <c r="A1" s="54" t="s">
        <v>127</v>
      </c>
      <c r="B1" s="316" t="str">
        <f>Sommaire!B9</f>
        <v>Liste des risques et des dangers associés</v>
      </c>
      <c r="C1" s="316"/>
    </row>
    <row r="2" spans="1:3" ht="12" customHeight="1" thickTop="1" x14ac:dyDescent="0.2"/>
    <row r="3" spans="1:3" x14ac:dyDescent="0.2">
      <c r="A3" s="63" t="s">
        <v>124</v>
      </c>
      <c r="B3" s="63" t="s">
        <v>259</v>
      </c>
      <c r="C3" s="63" t="s">
        <v>128</v>
      </c>
    </row>
    <row r="4" spans="1:3" ht="11.25" customHeight="1" x14ac:dyDescent="0.2"/>
    <row r="5" spans="1:3" s="65" customFormat="1" x14ac:dyDescent="0.2">
      <c r="A5" s="326" t="s">
        <v>108</v>
      </c>
      <c r="B5" s="357" t="s">
        <v>204</v>
      </c>
      <c r="C5" s="72" t="s">
        <v>81</v>
      </c>
    </row>
    <row r="6" spans="1:3" x14ac:dyDescent="0.2">
      <c r="A6" s="327"/>
      <c r="B6" s="358"/>
      <c r="C6" s="74" t="s">
        <v>54</v>
      </c>
    </row>
    <row r="7" spans="1:3" x14ac:dyDescent="0.2">
      <c r="A7" s="327"/>
      <c r="B7" s="359"/>
      <c r="C7" s="73" t="s">
        <v>55</v>
      </c>
    </row>
    <row r="8" spans="1:3" x14ac:dyDescent="0.2">
      <c r="A8" s="327"/>
      <c r="B8" s="357" t="s">
        <v>205</v>
      </c>
      <c r="C8" s="72" t="s">
        <v>52</v>
      </c>
    </row>
    <row r="9" spans="1:3" x14ac:dyDescent="0.2">
      <c r="A9" s="327"/>
      <c r="B9" s="359"/>
      <c r="C9" s="73" t="s">
        <v>25</v>
      </c>
    </row>
    <row r="10" spans="1:3" x14ac:dyDescent="0.2">
      <c r="A10" s="327"/>
      <c r="B10" s="357" t="s">
        <v>206</v>
      </c>
      <c r="C10" s="72" t="s">
        <v>53</v>
      </c>
    </row>
    <row r="11" spans="1:3" x14ac:dyDescent="0.2">
      <c r="A11" s="327"/>
      <c r="B11" s="358"/>
      <c r="C11" s="74" t="s">
        <v>24</v>
      </c>
    </row>
    <row r="12" spans="1:3" ht="12.75" customHeight="1" x14ac:dyDescent="0.2">
      <c r="A12" s="327"/>
      <c r="B12" s="358"/>
      <c r="C12" s="74" t="s">
        <v>51</v>
      </c>
    </row>
    <row r="13" spans="1:3" ht="12.75" customHeight="1" x14ac:dyDescent="0.2">
      <c r="A13" s="328"/>
      <c r="B13" s="359"/>
      <c r="C13" s="73" t="s">
        <v>12</v>
      </c>
    </row>
    <row r="14" spans="1:3" ht="11.25" customHeight="1" x14ac:dyDescent="0.2"/>
    <row r="15" spans="1:3" x14ac:dyDescent="0.2">
      <c r="A15" s="338" t="s">
        <v>109</v>
      </c>
      <c r="B15" s="362" t="s">
        <v>208</v>
      </c>
      <c r="C15" s="78" t="s">
        <v>146</v>
      </c>
    </row>
    <row r="16" spans="1:3" x14ac:dyDescent="0.2">
      <c r="A16" s="338"/>
      <c r="B16" s="362"/>
      <c r="C16" s="79" t="s">
        <v>126</v>
      </c>
    </row>
    <row r="17" spans="1:3" x14ac:dyDescent="0.2">
      <c r="A17" s="338"/>
      <c r="B17" s="363" t="s">
        <v>209</v>
      </c>
      <c r="C17" s="78" t="s">
        <v>80</v>
      </c>
    </row>
    <row r="18" spans="1:3" ht="12" customHeight="1" x14ac:dyDescent="0.2">
      <c r="A18" s="338"/>
      <c r="B18" s="364"/>
      <c r="C18" s="79" t="s">
        <v>56</v>
      </c>
    </row>
    <row r="19" spans="1:3" x14ac:dyDescent="0.2">
      <c r="A19" s="338"/>
      <c r="B19" s="80"/>
      <c r="C19" s="81" t="s">
        <v>57</v>
      </c>
    </row>
    <row r="20" spans="1:3" ht="11.25" customHeight="1" x14ac:dyDescent="0.2"/>
    <row r="21" spans="1:3" x14ac:dyDescent="0.2">
      <c r="A21" s="332" t="s">
        <v>114</v>
      </c>
      <c r="B21" s="365"/>
      <c r="C21" s="75" t="s">
        <v>58</v>
      </c>
    </row>
    <row r="22" spans="1:3" x14ac:dyDescent="0.2">
      <c r="A22" s="333"/>
      <c r="B22" s="366"/>
      <c r="C22" s="75" t="s">
        <v>60</v>
      </c>
    </row>
    <row r="23" spans="1:3" ht="12.75" customHeight="1" x14ac:dyDescent="0.2">
      <c r="A23" s="333"/>
      <c r="B23" s="366"/>
      <c r="C23" s="75" t="s">
        <v>20</v>
      </c>
    </row>
    <row r="24" spans="1:3" ht="12" customHeight="1" x14ac:dyDescent="0.2">
      <c r="A24" s="334"/>
      <c r="B24" s="367"/>
      <c r="C24" s="75" t="s">
        <v>19</v>
      </c>
    </row>
    <row r="25" spans="1:3" ht="11.25" customHeight="1" x14ac:dyDescent="0.2"/>
    <row r="26" spans="1:3" x14ac:dyDescent="0.2">
      <c r="A26" s="323" t="s">
        <v>121</v>
      </c>
      <c r="B26" s="329"/>
      <c r="C26" s="82" t="s">
        <v>63</v>
      </c>
    </row>
    <row r="27" spans="1:3" x14ac:dyDescent="0.2">
      <c r="A27" s="324"/>
      <c r="B27" s="330"/>
      <c r="C27" s="82" t="s">
        <v>30</v>
      </c>
    </row>
    <row r="28" spans="1:3" x14ac:dyDescent="0.2">
      <c r="A28" s="324"/>
      <c r="B28" s="330"/>
      <c r="C28" s="82" t="s">
        <v>79</v>
      </c>
    </row>
    <row r="29" spans="1:3" ht="12.75" customHeight="1" x14ac:dyDescent="0.2">
      <c r="A29" s="324"/>
      <c r="B29" s="330"/>
      <c r="C29" s="82" t="s">
        <v>59</v>
      </c>
    </row>
    <row r="30" spans="1:3" ht="12" customHeight="1" x14ac:dyDescent="0.2">
      <c r="A30" s="324"/>
      <c r="B30" s="330"/>
      <c r="C30" s="82" t="s">
        <v>62</v>
      </c>
    </row>
    <row r="31" spans="1:3" x14ac:dyDescent="0.2">
      <c r="A31" s="325"/>
      <c r="B31" s="331"/>
      <c r="C31" s="82" t="s">
        <v>61</v>
      </c>
    </row>
    <row r="32" spans="1:3" ht="11.25" customHeight="1" x14ac:dyDescent="0.2"/>
    <row r="33" spans="1:3" x14ac:dyDescent="0.2">
      <c r="A33" s="335" t="s">
        <v>113</v>
      </c>
      <c r="B33" s="351"/>
      <c r="C33" s="83" t="s">
        <v>66</v>
      </c>
    </row>
    <row r="34" spans="1:3" x14ac:dyDescent="0.2">
      <c r="A34" s="336"/>
      <c r="B34" s="352"/>
      <c r="C34" s="83" t="s">
        <v>26</v>
      </c>
    </row>
    <row r="35" spans="1:3" x14ac:dyDescent="0.2">
      <c r="A35" s="336"/>
      <c r="B35" s="352"/>
      <c r="C35" s="83" t="s">
        <v>64</v>
      </c>
    </row>
    <row r="36" spans="1:3" x14ac:dyDescent="0.2">
      <c r="A36" s="336"/>
      <c r="B36" s="352"/>
      <c r="C36" s="83" t="s">
        <v>65</v>
      </c>
    </row>
    <row r="37" spans="1:3" ht="12" customHeight="1" x14ac:dyDescent="0.2">
      <c r="A37" s="336"/>
      <c r="B37" s="352"/>
      <c r="C37" s="83" t="s">
        <v>22</v>
      </c>
    </row>
    <row r="38" spans="1:3" ht="12.75" customHeight="1" x14ac:dyDescent="0.2">
      <c r="A38" s="337"/>
      <c r="B38" s="353"/>
      <c r="C38" s="83" t="s">
        <v>67</v>
      </c>
    </row>
    <row r="39" spans="1:3" ht="11.25" customHeight="1" x14ac:dyDescent="0.2"/>
    <row r="40" spans="1:3" ht="12.75" customHeight="1" x14ac:dyDescent="0.2">
      <c r="A40" s="339" t="s">
        <v>118</v>
      </c>
      <c r="B40" s="360"/>
      <c r="C40" s="76" t="s">
        <v>68</v>
      </c>
    </row>
    <row r="41" spans="1:3" x14ac:dyDescent="0.2">
      <c r="A41" s="341"/>
      <c r="B41" s="361"/>
      <c r="C41" s="76" t="s">
        <v>171</v>
      </c>
    </row>
    <row r="42" spans="1:3" ht="11.25" customHeight="1" x14ac:dyDescent="0.2"/>
    <row r="43" spans="1:3" s="71" customFormat="1" ht="12" customHeight="1" x14ac:dyDescent="0.2">
      <c r="A43" s="317" t="s">
        <v>120</v>
      </c>
      <c r="B43" s="370" t="s">
        <v>212</v>
      </c>
      <c r="C43" s="85" t="s">
        <v>180</v>
      </c>
    </row>
    <row r="44" spans="1:3" x14ac:dyDescent="0.2">
      <c r="A44" s="318"/>
      <c r="B44" s="369"/>
      <c r="C44" s="86" t="s">
        <v>184</v>
      </c>
    </row>
    <row r="45" spans="1:3" x14ac:dyDescent="0.2">
      <c r="A45" s="318"/>
      <c r="B45" s="370" t="s">
        <v>210</v>
      </c>
      <c r="C45" s="85" t="s">
        <v>173</v>
      </c>
    </row>
    <row r="46" spans="1:3" x14ac:dyDescent="0.2">
      <c r="A46" s="318"/>
      <c r="B46" s="368"/>
      <c r="C46" s="87" t="s">
        <v>176</v>
      </c>
    </row>
    <row r="47" spans="1:3" x14ac:dyDescent="0.2">
      <c r="A47" s="318"/>
      <c r="B47" s="368"/>
      <c r="C47" s="87" t="s">
        <v>181</v>
      </c>
    </row>
    <row r="48" spans="1:3" x14ac:dyDescent="0.2">
      <c r="A48" s="318"/>
      <c r="B48" s="368"/>
      <c r="C48" s="87" t="s">
        <v>182</v>
      </c>
    </row>
    <row r="49" spans="1:3" ht="12.75" customHeight="1" x14ac:dyDescent="0.2">
      <c r="A49" s="318"/>
      <c r="B49" s="368"/>
      <c r="C49" s="87" t="s">
        <v>183</v>
      </c>
    </row>
    <row r="50" spans="1:3" x14ac:dyDescent="0.2">
      <c r="A50" s="318"/>
      <c r="B50" s="368"/>
      <c r="C50" s="87" t="s">
        <v>185</v>
      </c>
    </row>
    <row r="51" spans="1:3" x14ac:dyDescent="0.2">
      <c r="A51" s="318"/>
      <c r="B51" s="368"/>
      <c r="C51" s="87" t="s">
        <v>187</v>
      </c>
    </row>
    <row r="52" spans="1:3" ht="24" x14ac:dyDescent="0.2">
      <c r="A52" s="318"/>
      <c r="B52" s="368"/>
      <c r="C52" s="87" t="s">
        <v>188</v>
      </c>
    </row>
    <row r="53" spans="1:3" ht="24" x14ac:dyDescent="0.2">
      <c r="A53" s="318"/>
      <c r="B53" s="368"/>
      <c r="C53" s="87" t="s">
        <v>327</v>
      </c>
    </row>
    <row r="54" spans="1:3" x14ac:dyDescent="0.2">
      <c r="A54" s="318"/>
      <c r="B54" s="368"/>
      <c r="C54" s="87" t="s">
        <v>191</v>
      </c>
    </row>
    <row r="55" spans="1:3" x14ac:dyDescent="0.2">
      <c r="A55" s="318"/>
      <c r="B55" s="368"/>
      <c r="C55" s="87" t="s">
        <v>192</v>
      </c>
    </row>
    <row r="56" spans="1:3" x14ac:dyDescent="0.2">
      <c r="A56" s="318"/>
      <c r="B56" s="368"/>
      <c r="C56" s="139" t="s">
        <v>338</v>
      </c>
    </row>
    <row r="57" spans="1:3" x14ac:dyDescent="0.2">
      <c r="A57" s="318"/>
      <c r="B57" s="369"/>
      <c r="C57" s="86" t="s">
        <v>193</v>
      </c>
    </row>
    <row r="58" spans="1:3" s="71" customFormat="1" x14ac:dyDescent="0.2">
      <c r="A58" s="318"/>
      <c r="B58" s="370" t="s">
        <v>213</v>
      </c>
      <c r="C58" s="85" t="s">
        <v>177</v>
      </c>
    </row>
    <row r="59" spans="1:3" s="71" customFormat="1" ht="24" x14ac:dyDescent="0.2">
      <c r="A59" s="318"/>
      <c r="B59" s="368"/>
      <c r="C59" s="87" t="s">
        <v>186</v>
      </c>
    </row>
    <row r="60" spans="1:3" s="71" customFormat="1" x14ac:dyDescent="0.2">
      <c r="A60" s="318"/>
      <c r="B60" s="368"/>
      <c r="C60" s="87" t="s">
        <v>189</v>
      </c>
    </row>
    <row r="61" spans="1:3" ht="24" x14ac:dyDescent="0.2">
      <c r="A61" s="318"/>
      <c r="B61" s="368"/>
      <c r="C61" s="87" t="s">
        <v>190</v>
      </c>
    </row>
    <row r="62" spans="1:3" s="66" customFormat="1" ht="12" customHeight="1" x14ac:dyDescent="0.2">
      <c r="A62" s="318"/>
      <c r="B62" s="368"/>
      <c r="C62" s="87" t="s">
        <v>194</v>
      </c>
    </row>
    <row r="63" spans="1:3" s="66" customFormat="1" ht="12.75" customHeight="1" x14ac:dyDescent="0.2">
      <c r="A63" s="319"/>
      <c r="B63" s="369"/>
      <c r="C63" s="86" t="s">
        <v>195</v>
      </c>
    </row>
    <row r="64" spans="1:3" s="69" customFormat="1" ht="12.75" customHeight="1" x14ac:dyDescent="0.2">
      <c r="A64" s="63" t="s">
        <v>124</v>
      </c>
      <c r="B64" s="63" t="s">
        <v>259</v>
      </c>
      <c r="C64" s="63" t="s">
        <v>128</v>
      </c>
    </row>
    <row r="65" spans="1:3" s="69" customFormat="1" ht="6" customHeight="1" x14ac:dyDescent="0.2">
      <c r="A65" s="102"/>
      <c r="B65" s="103"/>
      <c r="C65" s="104"/>
    </row>
    <row r="66" spans="1:3" s="66" customFormat="1" ht="12.75" customHeight="1" x14ac:dyDescent="0.2">
      <c r="A66" s="318" t="s">
        <v>120</v>
      </c>
      <c r="B66" s="368" t="s">
        <v>211</v>
      </c>
      <c r="C66" s="101" t="s">
        <v>172</v>
      </c>
    </row>
    <row r="67" spans="1:3" s="66" customFormat="1" x14ac:dyDescent="0.2">
      <c r="A67" s="318"/>
      <c r="B67" s="368"/>
      <c r="C67" s="87" t="s">
        <v>174</v>
      </c>
    </row>
    <row r="68" spans="1:3" s="66" customFormat="1" x14ac:dyDescent="0.2">
      <c r="A68" s="318"/>
      <c r="B68" s="368"/>
      <c r="C68" s="87" t="s">
        <v>175</v>
      </c>
    </row>
    <row r="69" spans="1:3" s="66" customFormat="1" x14ac:dyDescent="0.2">
      <c r="A69" s="318"/>
      <c r="B69" s="368"/>
      <c r="C69" s="87" t="s">
        <v>178</v>
      </c>
    </row>
    <row r="70" spans="1:3" s="66" customFormat="1" x14ac:dyDescent="0.2">
      <c r="A70" s="319"/>
      <c r="B70" s="369"/>
      <c r="C70" s="86" t="s">
        <v>179</v>
      </c>
    </row>
    <row r="71" spans="1:3" s="66" customFormat="1" ht="6" customHeight="1" x14ac:dyDescent="0.2"/>
    <row r="72" spans="1:3" s="66" customFormat="1" x14ac:dyDescent="0.2">
      <c r="A72" s="326" t="s">
        <v>110</v>
      </c>
      <c r="B72" s="345"/>
      <c r="C72" s="64" t="s">
        <v>31</v>
      </c>
    </row>
    <row r="73" spans="1:3" s="66" customFormat="1" ht="12" customHeight="1" x14ac:dyDescent="0.2">
      <c r="A73" s="327"/>
      <c r="B73" s="346"/>
      <c r="C73" s="64" t="s">
        <v>137</v>
      </c>
    </row>
    <row r="74" spans="1:3" s="66" customFormat="1" ht="12.75" customHeight="1" x14ac:dyDescent="0.2">
      <c r="A74" s="327"/>
      <c r="B74" s="346"/>
      <c r="C74" s="64" t="s">
        <v>138</v>
      </c>
    </row>
    <row r="75" spans="1:3" s="66" customFormat="1" ht="12.75" customHeight="1" x14ac:dyDescent="0.2">
      <c r="A75" s="327"/>
      <c r="B75" s="346"/>
      <c r="C75" s="64" t="s">
        <v>139</v>
      </c>
    </row>
    <row r="76" spans="1:3" s="66" customFormat="1" x14ac:dyDescent="0.2">
      <c r="A76" s="327"/>
      <c r="B76" s="346"/>
      <c r="C76" s="64" t="s">
        <v>141</v>
      </c>
    </row>
    <row r="77" spans="1:3" s="66" customFormat="1" ht="24" x14ac:dyDescent="0.2">
      <c r="A77" s="327"/>
      <c r="B77" s="346"/>
      <c r="C77" s="64" t="s">
        <v>140</v>
      </c>
    </row>
    <row r="78" spans="1:3" s="66" customFormat="1" x14ac:dyDescent="0.2">
      <c r="A78" s="327"/>
      <c r="B78" s="346"/>
      <c r="C78" s="64" t="s">
        <v>142</v>
      </c>
    </row>
    <row r="79" spans="1:3" s="66" customFormat="1" x14ac:dyDescent="0.2">
      <c r="A79" s="327"/>
      <c r="B79" s="346"/>
      <c r="C79" s="64" t="s">
        <v>143</v>
      </c>
    </row>
    <row r="80" spans="1:3" s="66" customFormat="1" ht="12" customHeight="1" x14ac:dyDescent="0.2">
      <c r="A80" s="327"/>
      <c r="B80" s="346"/>
      <c r="C80" s="64" t="s">
        <v>144</v>
      </c>
    </row>
    <row r="81" spans="1:3" s="66" customFormat="1" x14ac:dyDescent="0.2">
      <c r="A81" s="328"/>
      <c r="B81" s="347"/>
      <c r="C81" s="64" t="s">
        <v>145</v>
      </c>
    </row>
    <row r="82" spans="1:3" s="66" customFormat="1" ht="6" customHeight="1" x14ac:dyDescent="0.2"/>
    <row r="83" spans="1:3" s="66" customFormat="1" x14ac:dyDescent="0.2">
      <c r="A83" s="320" t="s">
        <v>116</v>
      </c>
      <c r="B83" s="362" t="s">
        <v>214</v>
      </c>
      <c r="C83" s="78" t="s">
        <v>87</v>
      </c>
    </row>
    <row r="84" spans="1:3" s="66" customFormat="1" x14ac:dyDescent="0.2">
      <c r="A84" s="321"/>
      <c r="B84" s="362"/>
      <c r="C84" s="79" t="s">
        <v>69</v>
      </c>
    </row>
    <row r="85" spans="1:3" s="66" customFormat="1" ht="24" x14ac:dyDescent="0.2">
      <c r="A85" s="321"/>
      <c r="B85" s="362" t="s">
        <v>215</v>
      </c>
      <c r="C85" s="78" t="s">
        <v>159</v>
      </c>
    </row>
    <row r="86" spans="1:3" s="66" customFormat="1" ht="12" customHeight="1" x14ac:dyDescent="0.2">
      <c r="A86" s="321"/>
      <c r="B86" s="362"/>
      <c r="C86" s="84" t="s">
        <v>160</v>
      </c>
    </row>
    <row r="87" spans="1:3" s="66" customFormat="1" x14ac:dyDescent="0.2">
      <c r="A87" s="321"/>
      <c r="B87" s="362"/>
      <c r="C87" s="84" t="s">
        <v>70</v>
      </c>
    </row>
    <row r="88" spans="1:3" s="66" customFormat="1" x14ac:dyDescent="0.2">
      <c r="A88" s="322"/>
      <c r="B88" s="362"/>
      <c r="C88" s="79" t="s">
        <v>21</v>
      </c>
    </row>
    <row r="89" spans="1:3" s="66" customFormat="1" ht="6" customHeight="1" x14ac:dyDescent="0.2"/>
    <row r="90" spans="1:3" x14ac:dyDescent="0.2">
      <c r="A90" s="332" t="s">
        <v>115</v>
      </c>
      <c r="B90" s="374" t="s">
        <v>217</v>
      </c>
      <c r="C90" s="91" t="s">
        <v>147</v>
      </c>
    </row>
    <row r="91" spans="1:3" ht="12" customHeight="1" x14ac:dyDescent="0.2">
      <c r="A91" s="333"/>
      <c r="B91" s="375"/>
      <c r="C91" s="92" t="s">
        <v>150</v>
      </c>
    </row>
    <row r="92" spans="1:3" x14ac:dyDescent="0.2">
      <c r="A92" s="333"/>
      <c r="B92" s="375"/>
      <c r="C92" s="92" t="s">
        <v>153</v>
      </c>
    </row>
    <row r="93" spans="1:3" x14ac:dyDescent="0.2">
      <c r="A93" s="333"/>
      <c r="B93" s="375"/>
      <c r="C93" s="92" t="s">
        <v>152</v>
      </c>
    </row>
    <row r="94" spans="1:3" ht="12" customHeight="1" x14ac:dyDescent="0.2">
      <c r="A94" s="333"/>
      <c r="B94" s="375"/>
      <c r="C94" s="92" t="s">
        <v>149</v>
      </c>
    </row>
    <row r="95" spans="1:3" ht="24" x14ac:dyDescent="0.2">
      <c r="A95" s="333"/>
      <c r="B95" s="376"/>
      <c r="C95" s="93" t="s">
        <v>148</v>
      </c>
    </row>
    <row r="96" spans="1:3" ht="24.75" customHeight="1" x14ac:dyDescent="0.2">
      <c r="A96" s="334"/>
      <c r="B96" s="94" t="s">
        <v>216</v>
      </c>
      <c r="C96" s="75" t="s">
        <v>151</v>
      </c>
    </row>
    <row r="97" spans="1:3" ht="6" customHeight="1" x14ac:dyDescent="0.2"/>
    <row r="98" spans="1:3" ht="24" x14ac:dyDescent="0.2">
      <c r="A98" s="323" t="s">
        <v>119</v>
      </c>
      <c r="B98" s="329"/>
      <c r="C98" s="67" t="s">
        <v>131</v>
      </c>
    </row>
    <row r="99" spans="1:3" s="71" customFormat="1" ht="24" x14ac:dyDescent="0.2">
      <c r="A99" s="325"/>
      <c r="B99" s="331"/>
      <c r="C99" s="67" t="s">
        <v>71</v>
      </c>
    </row>
    <row r="100" spans="1:3" s="71" customFormat="1" ht="6" customHeight="1" x14ac:dyDescent="0.2">
      <c r="A100" s="68"/>
      <c r="B100" s="69"/>
      <c r="C100" s="70"/>
    </row>
    <row r="101" spans="1:3" s="71" customFormat="1" ht="12" customHeight="1" x14ac:dyDescent="0.2">
      <c r="A101" s="335" t="s">
        <v>112</v>
      </c>
      <c r="B101" s="351"/>
      <c r="C101" s="83" t="s">
        <v>75</v>
      </c>
    </row>
    <row r="102" spans="1:3" s="71" customFormat="1" ht="12" customHeight="1" x14ac:dyDescent="0.2">
      <c r="A102" s="336"/>
      <c r="B102" s="352"/>
      <c r="C102" s="83" t="s">
        <v>74</v>
      </c>
    </row>
    <row r="103" spans="1:3" s="66" customFormat="1" x14ac:dyDescent="0.2">
      <c r="A103" s="336"/>
      <c r="B103" s="352"/>
      <c r="C103" s="83" t="s">
        <v>76</v>
      </c>
    </row>
    <row r="104" spans="1:3" s="66" customFormat="1" ht="24" x14ac:dyDescent="0.2">
      <c r="A104" s="336"/>
      <c r="B104" s="352"/>
      <c r="C104" s="83" t="s">
        <v>73</v>
      </c>
    </row>
    <row r="105" spans="1:3" s="66" customFormat="1" ht="12.75" customHeight="1" x14ac:dyDescent="0.2">
      <c r="A105" s="337"/>
      <c r="B105" s="353"/>
      <c r="C105" s="83" t="s">
        <v>72</v>
      </c>
    </row>
    <row r="106" spans="1:3" s="66" customFormat="1" ht="6" customHeight="1" x14ac:dyDescent="0.2"/>
    <row r="107" spans="1:3" s="66" customFormat="1" x14ac:dyDescent="0.2">
      <c r="A107" s="339" t="s">
        <v>117</v>
      </c>
      <c r="B107" s="354" t="s">
        <v>218</v>
      </c>
      <c r="C107" s="88" t="s">
        <v>161</v>
      </c>
    </row>
    <row r="108" spans="1:3" s="66" customFormat="1" ht="24" x14ac:dyDescent="0.2">
      <c r="A108" s="340"/>
      <c r="B108" s="355"/>
      <c r="C108" s="89" t="s">
        <v>162</v>
      </c>
    </row>
    <row r="109" spans="1:3" s="66" customFormat="1" x14ac:dyDescent="0.2">
      <c r="A109" s="340"/>
      <c r="B109" s="355"/>
      <c r="C109" s="89" t="s">
        <v>163</v>
      </c>
    </row>
    <row r="110" spans="1:3" s="66" customFormat="1" x14ac:dyDescent="0.2">
      <c r="A110" s="340"/>
      <c r="B110" s="355"/>
      <c r="C110" s="89" t="s">
        <v>164</v>
      </c>
    </row>
    <row r="111" spans="1:3" s="66" customFormat="1" x14ac:dyDescent="0.2">
      <c r="A111" s="340"/>
      <c r="B111" s="356"/>
      <c r="C111" s="90" t="s">
        <v>165</v>
      </c>
    </row>
    <row r="112" spans="1:3" s="66" customFormat="1" x14ac:dyDescent="0.2">
      <c r="A112" s="340"/>
      <c r="B112" s="354" t="s">
        <v>219</v>
      </c>
      <c r="C112" s="88" t="s">
        <v>147</v>
      </c>
    </row>
    <row r="113" spans="1:3" s="66" customFormat="1" x14ac:dyDescent="0.2">
      <c r="A113" s="340"/>
      <c r="B113" s="355"/>
      <c r="C113" s="89" t="s">
        <v>166</v>
      </c>
    </row>
    <row r="114" spans="1:3" s="66" customFormat="1" ht="24" x14ac:dyDescent="0.2">
      <c r="A114" s="340"/>
      <c r="B114" s="355"/>
      <c r="C114" s="89" t="s">
        <v>225</v>
      </c>
    </row>
    <row r="115" spans="1:3" s="66" customFormat="1" x14ac:dyDescent="0.2">
      <c r="A115" s="340"/>
      <c r="B115" s="355"/>
      <c r="C115" s="89" t="s">
        <v>167</v>
      </c>
    </row>
    <row r="116" spans="1:3" s="66" customFormat="1" x14ac:dyDescent="0.2">
      <c r="A116" s="340"/>
      <c r="B116" s="355"/>
      <c r="C116" s="89" t="s">
        <v>168</v>
      </c>
    </row>
    <row r="117" spans="1:3" s="66" customFormat="1" x14ac:dyDescent="0.2">
      <c r="A117" s="340"/>
      <c r="B117" s="355"/>
      <c r="C117" s="89" t="s">
        <v>169</v>
      </c>
    </row>
    <row r="118" spans="1:3" s="66" customFormat="1" ht="24" x14ac:dyDescent="0.2">
      <c r="A118" s="341"/>
      <c r="B118" s="356"/>
      <c r="C118" s="90" t="s">
        <v>170</v>
      </c>
    </row>
    <row r="119" spans="1:3" s="69" customFormat="1" ht="12.75" customHeight="1" x14ac:dyDescent="0.2">
      <c r="A119" s="63" t="s">
        <v>124</v>
      </c>
      <c r="B119" s="63" t="s">
        <v>259</v>
      </c>
      <c r="C119" s="63" t="s">
        <v>128</v>
      </c>
    </row>
    <row r="120" spans="1:3" s="66" customFormat="1" x14ac:dyDescent="0.2"/>
    <row r="121" spans="1:3" s="66" customFormat="1" x14ac:dyDescent="0.2">
      <c r="A121" s="342" t="s">
        <v>89</v>
      </c>
      <c r="B121" s="377" t="s">
        <v>220</v>
      </c>
      <c r="C121" s="77" t="s">
        <v>87</v>
      </c>
    </row>
    <row r="122" spans="1:3" s="66" customFormat="1" x14ac:dyDescent="0.2">
      <c r="A122" s="343"/>
      <c r="B122" s="377"/>
      <c r="C122" s="95" t="s">
        <v>154</v>
      </c>
    </row>
    <row r="123" spans="1:3" s="66" customFormat="1" x14ac:dyDescent="0.2">
      <c r="A123" s="343"/>
      <c r="B123" s="377"/>
      <c r="C123" s="95" t="s">
        <v>324</v>
      </c>
    </row>
    <row r="124" spans="1:3" s="66" customFormat="1" x14ac:dyDescent="0.2">
      <c r="A124" s="343"/>
      <c r="B124" s="377"/>
      <c r="C124" s="96" t="s">
        <v>157</v>
      </c>
    </row>
    <row r="125" spans="1:3" s="66" customFormat="1" x14ac:dyDescent="0.2">
      <c r="A125" s="343"/>
      <c r="B125" s="377" t="s">
        <v>221</v>
      </c>
      <c r="C125" s="77" t="s">
        <v>156</v>
      </c>
    </row>
    <row r="126" spans="1:3" s="66" customFormat="1" x14ac:dyDescent="0.2">
      <c r="A126" s="343"/>
      <c r="B126" s="377"/>
      <c r="C126" s="95" t="s">
        <v>158</v>
      </c>
    </row>
    <row r="127" spans="1:3" s="66" customFormat="1" x14ac:dyDescent="0.2">
      <c r="A127" s="343"/>
      <c r="B127" s="377"/>
      <c r="C127" s="95" t="s">
        <v>77</v>
      </c>
    </row>
    <row r="128" spans="1:3" s="66" customFormat="1" x14ac:dyDescent="0.2">
      <c r="A128" s="344"/>
      <c r="B128" s="377"/>
      <c r="C128" s="96" t="s">
        <v>155</v>
      </c>
    </row>
    <row r="129" spans="1:3" s="66" customFormat="1" x14ac:dyDescent="0.2"/>
    <row r="130" spans="1:3" s="66" customFormat="1" ht="12" customHeight="1" x14ac:dyDescent="0.2">
      <c r="A130" s="317" t="s">
        <v>111</v>
      </c>
      <c r="B130" s="348"/>
      <c r="C130" s="97" t="s">
        <v>29</v>
      </c>
    </row>
    <row r="131" spans="1:3" s="66" customFormat="1" x14ac:dyDescent="0.2">
      <c r="A131" s="318"/>
      <c r="B131" s="349"/>
      <c r="C131" s="97" t="s">
        <v>28</v>
      </c>
    </row>
    <row r="132" spans="1:3" s="66" customFormat="1" ht="12" customHeight="1" x14ac:dyDescent="0.2">
      <c r="A132" s="318"/>
      <c r="B132" s="349"/>
      <c r="C132" s="97" t="s">
        <v>27</v>
      </c>
    </row>
    <row r="133" spans="1:3" s="66" customFormat="1" ht="12" customHeight="1" x14ac:dyDescent="0.2">
      <c r="A133" s="318"/>
      <c r="B133" s="349"/>
      <c r="C133" s="97" t="s">
        <v>337</v>
      </c>
    </row>
    <row r="134" spans="1:3" ht="12" customHeight="1" x14ac:dyDescent="0.2">
      <c r="A134" s="319"/>
      <c r="B134" s="350"/>
      <c r="C134" s="97" t="s">
        <v>122</v>
      </c>
    </row>
    <row r="135" spans="1:3" ht="12" customHeight="1" x14ac:dyDescent="0.2"/>
    <row r="136" spans="1:3" ht="12.75" customHeight="1" x14ac:dyDescent="0.2">
      <c r="A136" s="98" t="s">
        <v>90</v>
      </c>
      <c r="B136" s="99"/>
      <c r="C136" s="100" t="s">
        <v>78</v>
      </c>
    </row>
    <row r="137" spans="1:3" ht="12.75" customHeight="1" x14ac:dyDescent="0.2"/>
    <row r="138" spans="1:3" ht="12.75" customHeight="1" x14ac:dyDescent="0.2">
      <c r="A138" s="320" t="s">
        <v>123</v>
      </c>
      <c r="B138" s="371"/>
      <c r="C138" s="81" t="s">
        <v>196</v>
      </c>
    </row>
    <row r="139" spans="1:3" ht="12.75" customHeight="1" x14ac:dyDescent="0.2">
      <c r="A139" s="321"/>
      <c r="B139" s="372"/>
      <c r="C139" s="81" t="s">
        <v>197</v>
      </c>
    </row>
    <row r="140" spans="1:3" ht="12.75" customHeight="1" x14ac:dyDescent="0.2">
      <c r="A140" s="321"/>
      <c r="B140" s="373"/>
      <c r="C140" s="81" t="s">
        <v>198</v>
      </c>
    </row>
    <row r="141" spans="1:3" ht="12.75" customHeight="1" x14ac:dyDescent="0.2">
      <c r="A141" s="321"/>
      <c r="B141" s="363" t="s">
        <v>199</v>
      </c>
      <c r="C141" s="78" t="s">
        <v>199</v>
      </c>
    </row>
    <row r="142" spans="1:3" x14ac:dyDescent="0.2">
      <c r="A142" s="321"/>
      <c r="B142" s="364"/>
      <c r="C142" s="79" t="s">
        <v>23</v>
      </c>
    </row>
    <row r="143" spans="1:3" ht="12" customHeight="1" x14ac:dyDescent="0.2">
      <c r="A143" s="321"/>
      <c r="B143" s="371"/>
      <c r="C143" s="81" t="s">
        <v>200</v>
      </c>
    </row>
    <row r="144" spans="1:3" ht="24" x14ac:dyDescent="0.2">
      <c r="A144" s="322"/>
      <c r="B144" s="373"/>
      <c r="C144" s="81" t="s">
        <v>201</v>
      </c>
    </row>
    <row r="150" spans="2:2" s="71" customFormat="1" ht="12" customHeight="1" x14ac:dyDescent="0.2"/>
    <row r="151" spans="2:2" ht="12.75" customHeight="1" x14ac:dyDescent="0.2"/>
    <row r="152" spans="2:2" ht="12.75" customHeight="1" x14ac:dyDescent="0.2"/>
    <row r="153" spans="2:2" ht="12.75" customHeight="1" x14ac:dyDescent="0.2">
      <c r="B153" s="62"/>
    </row>
    <row r="154" spans="2:2" ht="11.25" customHeight="1" x14ac:dyDescent="0.2">
      <c r="B154" s="62"/>
    </row>
    <row r="155" spans="2:2" ht="11.25" customHeight="1" x14ac:dyDescent="0.2">
      <c r="B155" s="62"/>
    </row>
    <row r="156" spans="2:2" ht="11.25" customHeight="1" x14ac:dyDescent="0.2">
      <c r="B156" s="62"/>
    </row>
    <row r="157" spans="2:2" ht="11.25" customHeight="1" x14ac:dyDescent="0.2">
      <c r="B157" s="62"/>
    </row>
    <row r="158" spans="2:2" ht="11.25" customHeight="1" x14ac:dyDescent="0.2">
      <c r="B158" s="62"/>
    </row>
    <row r="159" spans="2:2" ht="11.25" customHeight="1" x14ac:dyDescent="0.2">
      <c r="B159" s="62"/>
    </row>
    <row r="162" spans="1:3" x14ac:dyDescent="0.2">
      <c r="A162" s="65"/>
    </row>
    <row r="163" spans="1:3" s="66" customFormat="1" x14ac:dyDescent="0.2">
      <c r="A163" s="62"/>
      <c r="C163" s="62"/>
    </row>
    <row r="164" spans="1:3" s="66" customFormat="1" x14ac:dyDescent="0.2">
      <c r="A164" s="62"/>
      <c r="C164" s="62"/>
    </row>
    <row r="165" spans="1:3" s="66" customFormat="1" x14ac:dyDescent="0.2">
      <c r="A165" s="62"/>
      <c r="C165" s="62"/>
    </row>
    <row r="166" spans="1:3" s="66" customFormat="1" x14ac:dyDescent="0.2">
      <c r="A166" s="62"/>
      <c r="C166" s="62"/>
    </row>
    <row r="167" spans="1:3" s="66" customFormat="1" x14ac:dyDescent="0.2">
      <c r="A167" s="62"/>
      <c r="C167" s="62"/>
    </row>
    <row r="168" spans="1:3" s="66" customFormat="1" x14ac:dyDescent="0.2">
      <c r="A168" s="62"/>
      <c r="C168" s="62"/>
    </row>
    <row r="169" spans="1:3" s="66" customFormat="1" x14ac:dyDescent="0.2">
      <c r="A169" s="62"/>
      <c r="C169" s="62"/>
    </row>
    <row r="170" spans="1:3" s="66" customFormat="1" x14ac:dyDescent="0.2">
      <c r="A170" s="62"/>
      <c r="C170" s="62"/>
    </row>
    <row r="171" spans="1:3" s="66" customFormat="1" x14ac:dyDescent="0.2">
      <c r="A171" s="62"/>
      <c r="C171" s="62"/>
    </row>
    <row r="172" spans="1:3" s="66" customFormat="1" x14ac:dyDescent="0.2">
      <c r="A172" s="62"/>
      <c r="C172" s="62"/>
    </row>
    <row r="173" spans="1:3" s="66" customFormat="1" x14ac:dyDescent="0.2">
      <c r="A173" s="62"/>
      <c r="C173" s="62"/>
    </row>
    <row r="174" spans="1:3" s="66" customFormat="1" x14ac:dyDescent="0.2">
      <c r="A174" s="62"/>
      <c r="C174" s="62"/>
    </row>
    <row r="175" spans="1:3" s="66" customFormat="1" x14ac:dyDescent="0.2">
      <c r="A175" s="62"/>
      <c r="C175" s="62"/>
    </row>
    <row r="176" spans="1:3" s="66" customFormat="1" x14ac:dyDescent="0.2">
      <c r="A176" s="62"/>
      <c r="C176" s="62"/>
    </row>
    <row r="177" spans="1:3" s="66" customFormat="1" x14ac:dyDescent="0.2">
      <c r="A177" s="62"/>
      <c r="C177" s="62"/>
    </row>
    <row r="178" spans="1:3" s="66" customFormat="1" x14ac:dyDescent="0.2">
      <c r="A178" s="62"/>
      <c r="C178" s="62"/>
    </row>
    <row r="179" spans="1:3" s="66" customFormat="1" x14ac:dyDescent="0.2">
      <c r="A179" s="62"/>
      <c r="C179" s="62"/>
    </row>
    <row r="180" spans="1:3" s="66" customFormat="1" x14ac:dyDescent="0.2">
      <c r="A180" s="62"/>
      <c r="C180" s="62"/>
    </row>
    <row r="181" spans="1:3" s="66" customFormat="1" x14ac:dyDescent="0.2">
      <c r="A181" s="62"/>
      <c r="C181" s="62"/>
    </row>
    <row r="182" spans="1:3" s="66" customFormat="1" x14ac:dyDescent="0.2">
      <c r="A182" s="62"/>
      <c r="C182" s="62"/>
    </row>
    <row r="183" spans="1:3" s="66" customFormat="1" x14ac:dyDescent="0.2">
      <c r="A183" s="62"/>
      <c r="C183" s="62"/>
    </row>
    <row r="184" spans="1:3" s="66" customFormat="1" x14ac:dyDescent="0.2">
      <c r="A184" s="62"/>
      <c r="C184" s="62"/>
    </row>
    <row r="185" spans="1:3" s="66" customFormat="1" x14ac:dyDescent="0.2">
      <c r="A185" s="62"/>
      <c r="C185" s="62"/>
    </row>
    <row r="186" spans="1:3" s="66" customFormat="1" x14ac:dyDescent="0.2">
      <c r="A186" s="62"/>
      <c r="C186" s="62"/>
    </row>
    <row r="187" spans="1:3" s="66" customFormat="1" x14ac:dyDescent="0.2">
      <c r="A187" s="62"/>
      <c r="C187" s="62"/>
    </row>
    <row r="188" spans="1:3" s="66" customFormat="1" x14ac:dyDescent="0.2">
      <c r="A188" s="62"/>
      <c r="C188" s="62"/>
    </row>
    <row r="189" spans="1:3" s="66" customFormat="1" x14ac:dyDescent="0.2">
      <c r="A189" s="62"/>
      <c r="C189" s="62"/>
    </row>
    <row r="190" spans="1:3" s="66" customFormat="1" x14ac:dyDescent="0.2">
      <c r="A190" s="62"/>
      <c r="C190" s="62"/>
    </row>
    <row r="191" spans="1:3" s="66" customFormat="1" x14ac:dyDescent="0.2">
      <c r="A191" s="62"/>
      <c r="C191" s="62"/>
    </row>
    <row r="192" spans="1:3" s="66" customFormat="1" x14ac:dyDescent="0.2">
      <c r="A192" s="62"/>
      <c r="C192" s="62"/>
    </row>
    <row r="193" spans="1:3" s="66" customFormat="1" x14ac:dyDescent="0.2">
      <c r="A193" s="62"/>
      <c r="C193" s="62"/>
    </row>
    <row r="194" spans="1:3" s="66" customFormat="1" x14ac:dyDescent="0.2">
      <c r="A194" s="62"/>
      <c r="C194" s="62"/>
    </row>
    <row r="195" spans="1:3" s="66" customFormat="1" x14ac:dyDescent="0.2">
      <c r="A195" s="62"/>
      <c r="C195" s="62"/>
    </row>
    <row r="196" spans="1:3" s="66" customFormat="1" x14ac:dyDescent="0.2">
      <c r="A196" s="62"/>
      <c r="C196" s="62"/>
    </row>
    <row r="197" spans="1:3" s="66" customFormat="1" x14ac:dyDescent="0.2">
      <c r="A197" s="62"/>
      <c r="C197" s="62"/>
    </row>
    <row r="198" spans="1:3" s="66" customFormat="1" x14ac:dyDescent="0.2">
      <c r="A198" s="62"/>
      <c r="C198" s="62"/>
    </row>
    <row r="199" spans="1:3" s="66" customFormat="1" x14ac:dyDescent="0.2">
      <c r="A199" s="62"/>
      <c r="C199" s="62"/>
    </row>
  </sheetData>
  <sheetProtection selectLockedCells="1" selectUnlockedCells="1"/>
  <mergeCells count="45">
    <mergeCell ref="B141:B142"/>
    <mergeCell ref="B138:B140"/>
    <mergeCell ref="B143:B144"/>
    <mergeCell ref="B90:B95"/>
    <mergeCell ref="B121:B124"/>
    <mergeCell ref="B125:B128"/>
    <mergeCell ref="B5:B7"/>
    <mergeCell ref="B40:B41"/>
    <mergeCell ref="B98:B99"/>
    <mergeCell ref="B8:B9"/>
    <mergeCell ref="B10:B13"/>
    <mergeCell ref="B83:B84"/>
    <mergeCell ref="B85:B88"/>
    <mergeCell ref="B15:B16"/>
    <mergeCell ref="B17:B18"/>
    <mergeCell ref="B21:B24"/>
    <mergeCell ref="B33:B38"/>
    <mergeCell ref="B66:B70"/>
    <mergeCell ref="B43:B44"/>
    <mergeCell ref="B45:B57"/>
    <mergeCell ref="B58:B63"/>
    <mergeCell ref="A83:A88"/>
    <mergeCell ref="B72:B81"/>
    <mergeCell ref="B130:B134"/>
    <mergeCell ref="B101:B105"/>
    <mergeCell ref="B107:B111"/>
    <mergeCell ref="B112:B118"/>
    <mergeCell ref="A130:A134"/>
    <mergeCell ref="A101:A105"/>
    <mergeCell ref="B1:C1"/>
    <mergeCell ref="A43:A63"/>
    <mergeCell ref="A66:A70"/>
    <mergeCell ref="A138:A144"/>
    <mergeCell ref="A26:A31"/>
    <mergeCell ref="A5:A13"/>
    <mergeCell ref="B26:B31"/>
    <mergeCell ref="A90:A96"/>
    <mergeCell ref="A33:A38"/>
    <mergeCell ref="A15:A19"/>
    <mergeCell ref="A21:A24"/>
    <mergeCell ref="A107:A118"/>
    <mergeCell ref="A40:A41"/>
    <mergeCell ref="A98:A99"/>
    <mergeCell ref="A72:A81"/>
    <mergeCell ref="A121:A128"/>
  </mergeCells>
  <hyperlinks>
    <hyperlink ref="A1" location="Sommaire!A1" display="Retour au sommaire"/>
  </hyperlinks>
  <pageMargins left="0.59055118110236215" right="0.59055118110236215" top="0.59055118110236215" bottom="0.59055118110236215" header="0.31496062992125984" footer="0.31496062992125984"/>
  <pageSetup paperSize="9" firstPageNumber="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L57"/>
  <sheetViews>
    <sheetView showGridLines="0" zoomScale="85" zoomScaleNormal="85" workbookViewId="0">
      <selection sqref="A1:XFD1048576"/>
    </sheetView>
  </sheetViews>
  <sheetFormatPr baseColWidth="10" defaultRowHeight="15" x14ac:dyDescent="0.2"/>
  <cols>
    <col min="1" max="1" width="16.5703125" style="109" customWidth="1"/>
    <col min="2" max="3" width="16.85546875" style="109" customWidth="1"/>
    <col min="4" max="4" width="22.85546875" style="109" customWidth="1"/>
    <col min="5" max="5" width="10.85546875" style="109" customWidth="1"/>
    <col min="6" max="6" width="10.85546875" style="112" customWidth="1"/>
    <col min="7" max="8" width="3.7109375" style="112" customWidth="1"/>
    <col min="9" max="12" width="23.42578125" style="109" customWidth="1"/>
    <col min="13" max="16384" width="11.42578125" style="109"/>
  </cols>
  <sheetData>
    <row r="1" spans="1:12" ht="27" x14ac:dyDescent="0.2">
      <c r="A1" s="314" t="s">
        <v>295</v>
      </c>
      <c r="B1" s="314"/>
      <c r="C1" s="314"/>
      <c r="D1" s="314"/>
      <c r="E1" s="314"/>
      <c r="F1" s="314"/>
      <c r="G1" s="314"/>
      <c r="H1" s="314"/>
      <c r="I1" s="314"/>
      <c r="J1" s="314"/>
      <c r="K1" s="314"/>
      <c r="L1" s="314"/>
    </row>
    <row r="3" spans="1:12" ht="23.25" customHeight="1" x14ac:dyDescent="0.2">
      <c r="A3" s="315" t="s">
        <v>296</v>
      </c>
      <c r="B3" s="315"/>
      <c r="C3" s="315"/>
      <c r="D3" s="315"/>
      <c r="E3" s="315"/>
      <c r="F3" s="315"/>
      <c r="G3" s="315"/>
      <c r="H3" s="315"/>
      <c r="I3" s="315"/>
      <c r="J3" s="315"/>
      <c r="K3" s="315"/>
      <c r="L3" s="315"/>
    </row>
    <row r="5" spans="1:12" ht="36" customHeight="1" x14ac:dyDescent="0.2">
      <c r="A5" s="381" t="s">
        <v>297</v>
      </c>
      <c r="B5" s="381"/>
      <c r="C5" s="381"/>
      <c r="D5" s="381"/>
      <c r="E5" s="381"/>
      <c r="F5" s="381"/>
      <c r="G5" s="381"/>
      <c r="H5" s="381"/>
      <c r="I5" s="381"/>
      <c r="J5" s="381"/>
      <c r="K5" s="381"/>
      <c r="L5" s="381"/>
    </row>
    <row r="6" spans="1:12" ht="15.75" customHeight="1" x14ac:dyDescent="0.2">
      <c r="A6" s="383" t="s">
        <v>298</v>
      </c>
      <c r="B6" s="383"/>
      <c r="C6" s="383"/>
      <c r="D6" s="384"/>
      <c r="F6" s="133"/>
      <c r="G6" s="133"/>
      <c r="H6" s="133"/>
      <c r="I6" s="135"/>
      <c r="J6" s="382" t="s">
        <v>299</v>
      </c>
      <c r="K6" s="382"/>
      <c r="L6" s="382"/>
    </row>
    <row r="7" spans="1:12" ht="107.25" customHeight="1" x14ac:dyDescent="0.2">
      <c r="A7" s="378" t="s">
        <v>300</v>
      </c>
      <c r="B7" s="379"/>
      <c r="C7" s="379"/>
      <c r="D7" s="380"/>
      <c r="F7" s="134"/>
      <c r="G7" s="134"/>
      <c r="H7" s="134"/>
      <c r="I7" s="136"/>
      <c r="J7" s="390" t="s">
        <v>301</v>
      </c>
      <c r="K7" s="390"/>
      <c r="L7" s="390"/>
    </row>
    <row r="8" spans="1:12" s="130" customFormat="1" ht="13.5" customHeight="1" x14ac:dyDescent="0.2">
      <c r="A8" s="131"/>
      <c r="B8" s="131"/>
      <c r="C8" s="131"/>
      <c r="D8" s="131"/>
      <c r="E8" s="129"/>
      <c r="F8" s="129"/>
      <c r="G8" s="129"/>
      <c r="H8" s="129"/>
      <c r="I8" s="129"/>
      <c r="J8" s="126"/>
      <c r="K8" s="126"/>
      <c r="L8" s="126"/>
    </row>
    <row r="9" spans="1:12" ht="104.25" customHeight="1" x14ac:dyDescent="0.2">
      <c r="A9" s="137" t="s">
        <v>303</v>
      </c>
      <c r="B9" s="385" t="s">
        <v>947</v>
      </c>
      <c r="C9" s="386"/>
      <c r="D9" s="386"/>
      <c r="E9" s="386"/>
      <c r="F9" s="386"/>
      <c r="G9" s="386"/>
      <c r="H9" s="386"/>
      <c r="I9" s="386"/>
      <c r="J9" s="386"/>
      <c r="K9" s="386"/>
      <c r="L9" s="387"/>
    </row>
    <row r="10" spans="1:12" ht="12.75" customHeight="1" x14ac:dyDescent="0.2">
      <c r="A10" s="127"/>
      <c r="B10" s="128"/>
      <c r="C10" s="128"/>
      <c r="D10" s="128"/>
      <c r="E10" s="128"/>
      <c r="F10" s="128"/>
      <c r="G10" s="128"/>
      <c r="H10" s="128"/>
      <c r="I10" s="128"/>
      <c r="J10" s="128"/>
      <c r="K10" s="128"/>
      <c r="L10" s="128"/>
    </row>
    <row r="11" spans="1:12" ht="50.25" customHeight="1" x14ac:dyDescent="0.2">
      <c r="A11" s="381" t="s">
        <v>948</v>
      </c>
      <c r="B11" s="381"/>
      <c r="C11" s="381"/>
      <c r="D11" s="381"/>
      <c r="E11" s="381"/>
      <c r="F11" s="381"/>
      <c r="G11" s="381"/>
      <c r="H11" s="381"/>
      <c r="I11" s="381"/>
      <c r="J11" s="381"/>
      <c r="K11" s="381"/>
      <c r="L11" s="381"/>
    </row>
    <row r="12" spans="1:12" ht="10.5" customHeight="1" x14ac:dyDescent="0.2"/>
    <row r="13" spans="1:12" ht="23.25" customHeight="1" x14ac:dyDescent="0.2">
      <c r="A13" s="315" t="s">
        <v>302</v>
      </c>
      <c r="B13" s="315"/>
      <c r="C13" s="315"/>
      <c r="D13" s="315"/>
      <c r="E13" s="315"/>
      <c r="F13" s="315"/>
      <c r="G13" s="315"/>
      <c r="H13" s="315"/>
      <c r="I13" s="315"/>
      <c r="J13" s="315"/>
      <c r="K13" s="315"/>
      <c r="L13" s="315"/>
    </row>
    <row r="14" spans="1:12" ht="10.5" customHeight="1" x14ac:dyDescent="0.2">
      <c r="A14" s="110"/>
      <c r="B14" s="110"/>
      <c r="C14" s="110"/>
      <c r="D14" s="110"/>
      <c r="E14" s="110"/>
      <c r="F14" s="111"/>
      <c r="G14" s="111"/>
      <c r="H14" s="111"/>
      <c r="I14" s="110"/>
      <c r="J14" s="110"/>
      <c r="K14" s="110"/>
      <c r="L14" s="110"/>
    </row>
    <row r="15" spans="1:12" ht="110.25" customHeight="1" x14ac:dyDescent="0.2">
      <c r="A15" s="311" t="s">
        <v>766</v>
      </c>
      <c r="B15" s="311"/>
      <c r="C15" s="311"/>
      <c r="D15" s="311"/>
      <c r="E15" s="311"/>
      <c r="F15" s="311"/>
      <c r="G15" s="311"/>
      <c r="H15" s="311"/>
      <c r="I15" s="311"/>
      <c r="J15" s="311"/>
      <c r="K15" s="311"/>
      <c r="L15" s="311"/>
    </row>
    <row r="16" spans="1:12" ht="66" customHeight="1" x14ac:dyDescent="0.2">
      <c r="A16" s="311" t="s">
        <v>767</v>
      </c>
      <c r="B16" s="311"/>
      <c r="C16" s="311"/>
      <c r="D16" s="311"/>
      <c r="E16" s="311"/>
      <c r="F16" s="311"/>
      <c r="G16" s="311"/>
      <c r="H16" s="311"/>
      <c r="I16" s="311"/>
      <c r="J16" s="311"/>
      <c r="K16" s="311"/>
      <c r="L16" s="311"/>
    </row>
    <row r="17" spans="1:12" ht="35.25" customHeight="1" x14ac:dyDescent="0.2">
      <c r="A17" s="311" t="s">
        <v>768</v>
      </c>
      <c r="B17" s="311"/>
      <c r="C17" s="311"/>
      <c r="D17" s="311"/>
      <c r="E17" s="311"/>
      <c r="F17" s="311"/>
      <c r="G17" s="311"/>
      <c r="H17" s="311"/>
      <c r="I17" s="311"/>
      <c r="J17" s="311"/>
      <c r="K17" s="311"/>
      <c r="L17" s="311"/>
    </row>
    <row r="18" spans="1:12" ht="46.5" customHeight="1" x14ac:dyDescent="0.2">
      <c r="A18" s="311" t="s">
        <v>328</v>
      </c>
      <c r="B18" s="311"/>
      <c r="C18" s="311"/>
      <c r="D18" s="311"/>
      <c r="E18" s="311"/>
      <c r="F18" s="311"/>
      <c r="G18" s="311"/>
      <c r="H18" s="311"/>
      <c r="I18" s="311"/>
      <c r="J18" s="311"/>
      <c r="K18" s="311"/>
      <c r="L18" s="311"/>
    </row>
    <row r="19" spans="1:12" x14ac:dyDescent="0.2">
      <c r="A19" s="306" t="s">
        <v>329</v>
      </c>
      <c r="B19" s="306"/>
      <c r="C19" s="306"/>
      <c r="D19" s="306"/>
      <c r="E19" s="306"/>
      <c r="F19" s="306"/>
      <c r="G19" s="306"/>
      <c r="H19" s="306"/>
      <c r="I19" s="306"/>
      <c r="J19" s="306"/>
      <c r="K19" s="306"/>
      <c r="L19" s="306"/>
    </row>
    <row r="20" spans="1:12" x14ac:dyDescent="0.2">
      <c r="A20" s="393" t="s">
        <v>330</v>
      </c>
      <c r="B20" s="393"/>
      <c r="C20" s="393"/>
      <c r="D20" s="393"/>
      <c r="E20" s="393"/>
      <c r="F20" s="393"/>
      <c r="G20" s="393"/>
      <c r="H20" s="393"/>
      <c r="I20" s="393"/>
      <c r="J20" s="393"/>
      <c r="K20" s="393"/>
      <c r="L20" s="393"/>
    </row>
    <row r="21" spans="1:12" x14ac:dyDescent="0.2">
      <c r="A21" s="306" t="s">
        <v>331</v>
      </c>
      <c r="B21" s="306"/>
      <c r="C21" s="306"/>
      <c r="D21" s="306"/>
      <c r="E21" s="306"/>
      <c r="F21" s="306"/>
      <c r="G21" s="306"/>
      <c r="H21" s="306"/>
      <c r="I21" s="306"/>
      <c r="J21" s="306"/>
      <c r="K21" s="306"/>
      <c r="L21" s="306"/>
    </row>
    <row r="22" spans="1:12" x14ac:dyDescent="0.2">
      <c r="A22" s="306" t="s">
        <v>332</v>
      </c>
      <c r="B22" s="306"/>
      <c r="C22" s="306"/>
      <c r="D22" s="306"/>
      <c r="E22" s="306"/>
      <c r="F22" s="306"/>
      <c r="G22" s="306"/>
      <c r="H22" s="306"/>
      <c r="I22" s="306"/>
      <c r="J22" s="306"/>
      <c r="K22" s="306"/>
      <c r="L22" s="306"/>
    </row>
    <row r="23" spans="1:12" ht="10.5" customHeight="1" x14ac:dyDescent="0.2">
      <c r="A23" s="110"/>
      <c r="B23" s="110"/>
      <c r="C23" s="110"/>
      <c r="D23" s="110"/>
      <c r="E23" s="110"/>
      <c r="F23" s="111"/>
      <c r="G23" s="111"/>
      <c r="H23" s="111"/>
      <c r="I23" s="110"/>
      <c r="J23" s="110"/>
      <c r="K23" s="110"/>
      <c r="L23" s="110"/>
    </row>
    <row r="24" spans="1:12" ht="23.25" customHeight="1" x14ac:dyDescent="0.2">
      <c r="A24" s="315" t="s">
        <v>202</v>
      </c>
      <c r="B24" s="315"/>
      <c r="C24" s="315"/>
      <c r="D24" s="315"/>
      <c r="E24" s="315"/>
      <c r="F24" s="315"/>
      <c r="G24" s="315"/>
      <c r="H24" s="315"/>
      <c r="I24" s="315"/>
      <c r="J24" s="315"/>
      <c r="K24" s="315"/>
      <c r="L24" s="315"/>
    </row>
    <row r="25" spans="1:12" ht="10.5" customHeight="1" x14ac:dyDescent="0.2">
      <c r="A25" s="110"/>
      <c r="B25" s="110"/>
      <c r="C25" s="110"/>
      <c r="D25" s="110"/>
      <c r="E25" s="110"/>
      <c r="F25" s="111"/>
      <c r="G25" s="111"/>
      <c r="H25" s="111"/>
      <c r="I25" s="110"/>
      <c r="J25" s="110"/>
      <c r="K25" s="110"/>
      <c r="L25" s="110"/>
    </row>
    <row r="26" spans="1:12" ht="19.5" customHeight="1" x14ac:dyDescent="0.2">
      <c r="A26" s="394" t="s">
        <v>335</v>
      </c>
      <c r="B26" s="394"/>
      <c r="C26" s="394"/>
      <c r="D26" s="394"/>
      <c r="E26" s="394"/>
      <c r="F26" s="394"/>
      <c r="G26" s="394"/>
      <c r="H26" s="394"/>
      <c r="I26" s="394"/>
      <c r="J26" s="394"/>
      <c r="K26" s="394"/>
      <c r="L26" s="394"/>
    </row>
    <row r="28" spans="1:12" ht="15.75" x14ac:dyDescent="0.2">
      <c r="A28" s="392" t="s">
        <v>304</v>
      </c>
      <c r="B28" s="392"/>
      <c r="C28" s="392"/>
      <c r="D28" s="392"/>
      <c r="E28" s="392"/>
      <c r="F28" s="392"/>
      <c r="G28" s="392"/>
      <c r="H28" s="392"/>
      <c r="I28" s="392"/>
      <c r="J28" s="392"/>
      <c r="K28" s="392"/>
      <c r="L28" s="392"/>
    </row>
    <row r="29" spans="1:12" x14ac:dyDescent="0.2">
      <c r="A29" s="388" t="s">
        <v>305</v>
      </c>
      <c r="B29" s="388"/>
      <c r="C29" s="388"/>
      <c r="D29" s="388"/>
      <c r="E29" s="388"/>
      <c r="F29" s="388"/>
      <c r="G29" s="388"/>
      <c r="H29" s="388"/>
      <c r="I29" s="388"/>
      <c r="J29" s="388"/>
      <c r="K29" s="388"/>
      <c r="L29" s="388"/>
    </row>
    <row r="30" spans="1:12" ht="15.75" x14ac:dyDescent="0.2">
      <c r="A30" s="389" t="s">
        <v>306</v>
      </c>
      <c r="B30" s="389"/>
      <c r="C30" s="389"/>
      <c r="D30" s="389"/>
      <c r="E30" s="389"/>
      <c r="F30" s="389"/>
      <c r="G30" s="389"/>
      <c r="H30" s="389"/>
      <c r="I30" s="389"/>
      <c r="J30" s="389"/>
      <c r="K30" s="389"/>
      <c r="L30" s="389"/>
    </row>
    <row r="31" spans="1:12" ht="34.5" customHeight="1" x14ac:dyDescent="0.2">
      <c r="A31" s="391" t="s">
        <v>336</v>
      </c>
      <c r="B31" s="391"/>
      <c r="C31" s="391"/>
      <c r="D31" s="391"/>
      <c r="E31" s="391"/>
      <c r="F31" s="391"/>
      <c r="G31" s="391"/>
      <c r="H31" s="391"/>
      <c r="I31" s="391"/>
      <c r="J31" s="391"/>
      <c r="K31" s="391"/>
      <c r="L31" s="391"/>
    </row>
    <row r="32" spans="1:12" ht="10.5" customHeight="1" x14ac:dyDescent="0.2">
      <c r="A32" s="173"/>
      <c r="B32" s="173"/>
      <c r="C32" s="173"/>
      <c r="D32" s="173"/>
      <c r="E32" s="173"/>
      <c r="F32" s="173"/>
      <c r="G32" s="173"/>
      <c r="H32" s="173"/>
      <c r="I32" s="173"/>
      <c r="J32" s="173"/>
      <c r="K32" s="173"/>
      <c r="L32" s="173"/>
    </row>
    <row r="33" spans="1:12" ht="23.25" customHeight="1" x14ac:dyDescent="0.2">
      <c r="A33" s="315" t="s">
        <v>307</v>
      </c>
      <c r="B33" s="315"/>
      <c r="C33" s="315"/>
      <c r="D33" s="315"/>
      <c r="E33" s="315"/>
      <c r="F33" s="315"/>
      <c r="G33" s="315"/>
      <c r="H33" s="315"/>
      <c r="I33" s="315"/>
      <c r="J33" s="315"/>
      <c r="K33" s="315"/>
      <c r="L33" s="315"/>
    </row>
    <row r="34" spans="1:12" ht="10.5" customHeight="1" x14ac:dyDescent="0.2">
      <c r="A34" s="110"/>
      <c r="B34" s="110"/>
      <c r="C34" s="110"/>
      <c r="D34" s="110"/>
      <c r="E34" s="110"/>
      <c r="F34" s="111"/>
      <c r="G34" s="111"/>
      <c r="H34" s="111"/>
      <c r="I34" s="110"/>
      <c r="J34" s="110"/>
      <c r="K34" s="110"/>
      <c r="L34" s="110"/>
    </row>
    <row r="35" spans="1:12" ht="32.25" customHeight="1" x14ac:dyDescent="0.2">
      <c r="A35" s="311" t="s">
        <v>309</v>
      </c>
      <c r="B35" s="311"/>
      <c r="C35" s="311"/>
      <c r="D35" s="311"/>
      <c r="E35" s="311"/>
      <c r="F35" s="311"/>
      <c r="G35" s="311"/>
      <c r="H35" s="311"/>
      <c r="I35" s="311"/>
      <c r="J35" s="311"/>
      <c r="K35" s="311"/>
      <c r="L35" s="311"/>
    </row>
    <row r="36" spans="1:12" x14ac:dyDescent="0.2">
      <c r="A36" s="132"/>
      <c r="B36" s="132"/>
      <c r="C36" s="132"/>
      <c r="D36" s="132"/>
      <c r="E36" s="132"/>
      <c r="F36" s="132"/>
      <c r="G36" s="132"/>
      <c r="H36" s="132"/>
      <c r="I36" s="132"/>
      <c r="J36" s="132"/>
      <c r="K36" s="132"/>
      <c r="L36" s="132"/>
    </row>
    <row r="37" spans="1:12" x14ac:dyDescent="0.2">
      <c r="A37" s="306" t="s">
        <v>310</v>
      </c>
      <c r="B37" s="306"/>
      <c r="C37" s="306"/>
      <c r="D37" s="306"/>
      <c r="E37" s="306"/>
      <c r="F37" s="306"/>
      <c r="G37" s="306"/>
      <c r="H37" s="306"/>
      <c r="I37" s="306"/>
      <c r="J37" s="306"/>
      <c r="K37" s="306"/>
      <c r="L37" s="306"/>
    </row>
    <row r="38" spans="1:12" ht="15.75" customHeight="1" x14ac:dyDescent="0.2">
      <c r="A38" s="388" t="s">
        <v>769</v>
      </c>
      <c r="B38" s="388"/>
      <c r="C38" s="388"/>
      <c r="D38" s="388"/>
      <c r="E38" s="388"/>
      <c r="F38" s="388"/>
      <c r="G38" s="388"/>
      <c r="H38" s="388"/>
      <c r="I38" s="388"/>
      <c r="J38" s="388"/>
      <c r="K38" s="388"/>
      <c r="L38" s="388"/>
    </row>
    <row r="39" spans="1:12" ht="65.25" customHeight="1" x14ac:dyDescent="0.2">
      <c r="B39" s="306" t="s">
        <v>333</v>
      </c>
      <c r="C39" s="306"/>
      <c r="D39" s="306"/>
      <c r="E39" s="306"/>
      <c r="F39" s="306"/>
      <c r="G39" s="306"/>
      <c r="H39" s="306"/>
      <c r="I39" s="306"/>
      <c r="J39" s="306"/>
      <c r="K39" s="306"/>
      <c r="L39" s="306"/>
    </row>
    <row r="40" spans="1:12" x14ac:dyDescent="0.2">
      <c r="A40" s="138"/>
      <c r="B40" s="138"/>
      <c r="C40" s="138"/>
      <c r="D40" s="138"/>
      <c r="E40" s="138"/>
      <c r="F40" s="138"/>
      <c r="G40" s="138"/>
      <c r="H40" s="138"/>
      <c r="I40" s="138"/>
      <c r="J40" s="138"/>
      <c r="K40" s="138"/>
      <c r="L40" s="138"/>
    </row>
    <row r="41" spans="1:12" ht="15" customHeight="1" x14ac:dyDescent="0.2">
      <c r="A41" s="306" t="s">
        <v>311</v>
      </c>
      <c r="B41" s="306"/>
      <c r="C41" s="306"/>
      <c r="D41" s="306"/>
      <c r="E41" s="306"/>
      <c r="F41" s="306"/>
      <c r="G41" s="306"/>
      <c r="H41" s="306"/>
      <c r="I41" s="306"/>
      <c r="J41" s="306"/>
      <c r="K41" s="306"/>
      <c r="L41" s="306"/>
    </row>
    <row r="42" spans="1:12" ht="15" customHeight="1" x14ac:dyDescent="0.2">
      <c r="A42" s="388" t="s">
        <v>312</v>
      </c>
      <c r="B42" s="388"/>
      <c r="C42" s="388"/>
      <c r="D42" s="388"/>
      <c r="E42" s="388"/>
      <c r="F42" s="388"/>
      <c r="G42" s="388"/>
      <c r="H42" s="388"/>
      <c r="I42" s="388"/>
      <c r="J42" s="388"/>
      <c r="K42" s="388"/>
      <c r="L42" s="388"/>
    </row>
    <row r="43" spans="1:12" ht="50.25" customHeight="1" x14ac:dyDescent="0.2">
      <c r="A43" s="391" t="s">
        <v>313</v>
      </c>
      <c r="B43" s="391"/>
      <c r="C43" s="391"/>
      <c r="D43" s="391"/>
      <c r="E43" s="391"/>
      <c r="F43" s="391"/>
      <c r="G43" s="391"/>
      <c r="H43" s="391"/>
      <c r="I43" s="391"/>
      <c r="J43" s="391"/>
      <c r="K43" s="391"/>
      <c r="L43" s="391"/>
    </row>
    <row r="45" spans="1:12" ht="34.5" customHeight="1" x14ac:dyDescent="0.2">
      <c r="A45" s="381" t="s">
        <v>315</v>
      </c>
      <c r="B45" s="381"/>
      <c r="C45" s="381"/>
      <c r="D45" s="381"/>
      <c r="E45" s="381"/>
      <c r="F45" s="381"/>
      <c r="G45" s="381"/>
      <c r="H45" s="381"/>
      <c r="I45" s="381"/>
      <c r="J45" s="381"/>
      <c r="K45" s="381"/>
      <c r="L45" s="381"/>
    </row>
    <row r="46" spans="1:12" ht="15" customHeight="1" x14ac:dyDescent="0.2">
      <c r="A46" s="306" t="s">
        <v>316</v>
      </c>
      <c r="B46" s="306"/>
      <c r="C46" s="306"/>
      <c r="D46" s="306"/>
      <c r="E46" s="306"/>
      <c r="F46" s="306"/>
      <c r="G46" s="306"/>
      <c r="H46" s="306"/>
      <c r="I46" s="306"/>
      <c r="J46" s="306"/>
      <c r="K46" s="306"/>
      <c r="L46" s="306"/>
    </row>
    <row r="47" spans="1:12" ht="15" customHeight="1" x14ac:dyDescent="0.2">
      <c r="A47" s="306" t="s">
        <v>317</v>
      </c>
      <c r="B47" s="306"/>
      <c r="C47" s="306"/>
      <c r="D47" s="306"/>
      <c r="E47" s="306"/>
      <c r="F47" s="306"/>
      <c r="G47" s="306"/>
      <c r="H47" s="306"/>
      <c r="I47" s="306"/>
      <c r="J47" s="306"/>
      <c r="K47" s="306"/>
      <c r="L47" s="306"/>
    </row>
    <row r="48" spans="1:12" ht="15" customHeight="1" x14ac:dyDescent="0.2">
      <c r="A48" s="306" t="s">
        <v>318</v>
      </c>
      <c r="B48" s="306"/>
      <c r="C48" s="306"/>
      <c r="D48" s="306"/>
      <c r="E48" s="306"/>
      <c r="F48" s="306"/>
      <c r="G48" s="306"/>
      <c r="H48" s="306"/>
      <c r="I48" s="306"/>
      <c r="J48" s="306"/>
      <c r="K48" s="306"/>
      <c r="L48" s="306"/>
    </row>
    <row r="49" spans="1:12" ht="15" customHeight="1" x14ac:dyDescent="0.2">
      <c r="A49" s="306" t="s">
        <v>319</v>
      </c>
      <c r="B49" s="306"/>
      <c r="C49" s="306"/>
      <c r="D49" s="306"/>
      <c r="E49" s="306"/>
      <c r="F49" s="306"/>
      <c r="G49" s="306"/>
      <c r="H49" s="306"/>
      <c r="I49" s="306"/>
      <c r="J49" s="306"/>
      <c r="K49" s="306"/>
      <c r="L49" s="306"/>
    </row>
    <row r="50" spans="1:12" ht="10.5" customHeight="1" x14ac:dyDescent="0.2"/>
    <row r="51" spans="1:12" ht="23.25" x14ac:dyDescent="0.2">
      <c r="A51" s="315" t="s">
        <v>314</v>
      </c>
      <c r="B51" s="315"/>
      <c r="C51" s="315"/>
      <c r="D51" s="315"/>
      <c r="E51" s="315"/>
      <c r="F51" s="315"/>
      <c r="G51" s="315"/>
      <c r="H51" s="315"/>
      <c r="I51" s="315"/>
      <c r="J51" s="315"/>
      <c r="K51" s="315"/>
      <c r="L51" s="315"/>
    </row>
    <row r="52" spans="1:12" ht="10.5" customHeight="1" x14ac:dyDescent="0.2">
      <c r="C52" s="133"/>
    </row>
    <row r="53" spans="1:12" ht="49.5" customHeight="1" x14ac:dyDescent="0.2">
      <c r="A53" s="381" t="s">
        <v>322</v>
      </c>
      <c r="B53" s="381"/>
      <c r="C53" s="381"/>
      <c r="D53" s="381"/>
      <c r="E53" s="381"/>
      <c r="F53" s="381"/>
      <c r="G53" s="381"/>
      <c r="H53" s="381"/>
      <c r="I53" s="381"/>
      <c r="J53" s="381"/>
      <c r="K53" s="381"/>
      <c r="L53" s="381"/>
    </row>
    <row r="54" spans="1:12" ht="10.5" customHeight="1" x14ac:dyDescent="0.2">
      <c r="A54" s="381"/>
      <c r="B54" s="381"/>
      <c r="C54" s="381"/>
      <c r="D54" s="381"/>
      <c r="E54" s="381"/>
      <c r="F54" s="381"/>
      <c r="G54" s="381"/>
      <c r="H54" s="381"/>
      <c r="I54" s="381"/>
      <c r="J54" s="381"/>
      <c r="K54" s="381"/>
      <c r="L54" s="381"/>
    </row>
    <row r="55" spans="1:12" x14ac:dyDescent="0.2">
      <c r="A55" s="381" t="s">
        <v>320</v>
      </c>
      <c r="B55" s="381"/>
      <c r="C55" s="381"/>
      <c r="D55" s="381"/>
      <c r="E55" s="381"/>
      <c r="F55" s="381"/>
      <c r="G55" s="381"/>
      <c r="H55" s="381"/>
      <c r="I55" s="381"/>
      <c r="J55" s="381"/>
      <c r="K55" s="381"/>
      <c r="L55" s="381"/>
    </row>
    <row r="56" spans="1:12" ht="33.75" customHeight="1" x14ac:dyDescent="0.2">
      <c r="A56" s="381" t="s">
        <v>321</v>
      </c>
      <c r="B56" s="381"/>
      <c r="C56" s="381"/>
      <c r="D56" s="381"/>
      <c r="E56" s="381"/>
      <c r="F56" s="381"/>
      <c r="G56" s="381"/>
      <c r="H56" s="381"/>
      <c r="I56" s="381"/>
      <c r="J56" s="381"/>
      <c r="K56" s="381"/>
      <c r="L56" s="381"/>
    </row>
    <row r="57" spans="1:12" ht="33.75" customHeight="1" x14ac:dyDescent="0.2">
      <c r="A57" s="381" t="s">
        <v>323</v>
      </c>
      <c r="B57" s="381"/>
      <c r="C57" s="381"/>
      <c r="D57" s="381"/>
      <c r="E57" s="381"/>
      <c r="F57" s="381"/>
      <c r="G57" s="381"/>
      <c r="H57" s="381"/>
      <c r="I57" s="381"/>
      <c r="J57" s="381"/>
      <c r="K57" s="381"/>
      <c r="L57" s="381"/>
    </row>
  </sheetData>
  <sheetProtection selectLockedCells="1" selectUnlockedCells="1"/>
  <mergeCells count="43">
    <mergeCell ref="A41:L41"/>
    <mergeCell ref="A42:L42"/>
    <mergeCell ref="A49:L49"/>
    <mergeCell ref="A53:L53"/>
    <mergeCell ref="A55:L55"/>
    <mergeCell ref="A48:L48"/>
    <mergeCell ref="A57:L57"/>
    <mergeCell ref="A43:L43"/>
    <mergeCell ref="A45:L45"/>
    <mergeCell ref="A51:L51"/>
    <mergeCell ref="A54:L54"/>
    <mergeCell ref="A56:L56"/>
    <mergeCell ref="A47:L47"/>
    <mergeCell ref="A46:L46"/>
    <mergeCell ref="A35:L35"/>
    <mergeCell ref="B39:L39"/>
    <mergeCell ref="A29:L29"/>
    <mergeCell ref="A30:L30"/>
    <mergeCell ref="J7:L7"/>
    <mergeCell ref="A37:L37"/>
    <mergeCell ref="A38:L38"/>
    <mergeCell ref="A31:L31"/>
    <mergeCell ref="A18:L18"/>
    <mergeCell ref="A11:L11"/>
    <mergeCell ref="A33:L33"/>
    <mergeCell ref="A19:L19"/>
    <mergeCell ref="A28:L28"/>
    <mergeCell ref="A20:L20"/>
    <mergeCell ref="A22:L22"/>
    <mergeCell ref="A26:L26"/>
    <mergeCell ref="A1:L1"/>
    <mergeCell ref="A13:L13"/>
    <mergeCell ref="A15:L15"/>
    <mergeCell ref="A16:L16"/>
    <mergeCell ref="A24:L24"/>
    <mergeCell ref="A7:D7"/>
    <mergeCell ref="A5:L5"/>
    <mergeCell ref="A21:L21"/>
    <mergeCell ref="A17:L17"/>
    <mergeCell ref="A3:L3"/>
    <mergeCell ref="J6:L6"/>
    <mergeCell ref="A6:D6"/>
    <mergeCell ref="B9:L9"/>
  </mergeCells>
  <pageMargins left="0.23622047244094491" right="0.23622047244094491" top="0.31496062992125984" bottom="0.23622047244094491" header="0.31496062992125984" footer="0.31496062992125984"/>
  <pageSetup paperSize="8" scale="54"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BI107"/>
  <sheetViews>
    <sheetView showGridLines="0" showZeros="0" zoomScaleNormal="100" workbookViewId="0">
      <selection activeCell="BJ1" sqref="BJ1:DS1048576"/>
    </sheetView>
  </sheetViews>
  <sheetFormatPr baseColWidth="10" defaultRowHeight="12.75" x14ac:dyDescent="0.2"/>
  <cols>
    <col min="1" max="1" width="25.28515625" style="230" customWidth="1"/>
    <col min="2" max="2" width="2.28515625" style="230" customWidth="1"/>
    <col min="3" max="3" width="55.85546875" style="230" customWidth="1"/>
    <col min="4" max="61" width="4.7109375" style="231" customWidth="1"/>
    <col min="62" max="16384" width="11.42578125" style="231"/>
  </cols>
  <sheetData>
    <row r="1" spans="1:61" ht="13.5" thickBot="1" x14ac:dyDescent="0.25">
      <c r="D1" s="231" t="s">
        <v>230</v>
      </c>
      <c r="E1" s="232" t="s">
        <v>946</v>
      </c>
      <c r="F1" s="231" t="s">
        <v>231</v>
      </c>
      <c r="G1" s="232" t="s">
        <v>946</v>
      </c>
      <c r="H1" s="231" t="s">
        <v>232</v>
      </c>
      <c r="I1" s="232" t="s">
        <v>946</v>
      </c>
      <c r="J1" s="231" t="s">
        <v>233</v>
      </c>
      <c r="K1" s="232" t="s">
        <v>946</v>
      </c>
      <c r="L1" s="231" t="s">
        <v>234</v>
      </c>
      <c r="M1" s="232" t="s">
        <v>946</v>
      </c>
      <c r="N1" s="231" t="s">
        <v>235</v>
      </c>
      <c r="O1" s="232" t="s">
        <v>946</v>
      </c>
      <c r="P1" s="231" t="s">
        <v>236</v>
      </c>
      <c r="Q1" s="232" t="s">
        <v>946</v>
      </c>
      <c r="R1" s="231" t="s">
        <v>237</v>
      </c>
      <c r="S1" s="232" t="s">
        <v>946</v>
      </c>
      <c r="T1" s="231" t="s">
        <v>238</v>
      </c>
      <c r="U1" s="232" t="s">
        <v>946</v>
      </c>
      <c r="V1" s="231" t="s">
        <v>239</v>
      </c>
      <c r="W1" s="232" t="s">
        <v>946</v>
      </c>
      <c r="X1" s="231" t="s">
        <v>240</v>
      </c>
      <c r="Y1" s="232" t="s">
        <v>946</v>
      </c>
      <c r="Z1" s="231" t="s">
        <v>241</v>
      </c>
      <c r="AA1" s="232" t="s">
        <v>946</v>
      </c>
      <c r="AB1" s="231" t="s">
        <v>242</v>
      </c>
      <c r="AC1" s="232" t="s">
        <v>946</v>
      </c>
      <c r="AD1" s="231" t="s">
        <v>243</v>
      </c>
      <c r="AE1" s="232" t="s">
        <v>946</v>
      </c>
      <c r="AF1" s="231" t="s">
        <v>244</v>
      </c>
      <c r="AG1" s="232" t="s">
        <v>946</v>
      </c>
      <c r="AH1" s="231" t="s">
        <v>245</v>
      </c>
      <c r="AI1" s="232" t="s">
        <v>946</v>
      </c>
      <c r="AJ1" s="231" t="s">
        <v>246</v>
      </c>
      <c r="AK1" s="232" t="s">
        <v>946</v>
      </c>
      <c r="AL1" s="231" t="s">
        <v>247</v>
      </c>
      <c r="AM1" s="232" t="s">
        <v>946</v>
      </c>
      <c r="AN1" s="231" t="s">
        <v>248</v>
      </c>
      <c r="AO1" s="232" t="s">
        <v>946</v>
      </c>
      <c r="AP1" s="231" t="s">
        <v>249</v>
      </c>
      <c r="AQ1" s="232" t="s">
        <v>946</v>
      </c>
      <c r="AR1" s="231" t="s">
        <v>250</v>
      </c>
      <c r="AS1" s="232" t="s">
        <v>946</v>
      </c>
      <c r="AT1" s="231" t="s">
        <v>251</v>
      </c>
      <c r="AU1" s="232" t="s">
        <v>946</v>
      </c>
      <c r="AV1" s="231" t="s">
        <v>252</v>
      </c>
      <c r="AW1" s="232" t="s">
        <v>946</v>
      </c>
      <c r="AX1" s="231" t="s">
        <v>253</v>
      </c>
      <c r="AY1" s="232" t="s">
        <v>946</v>
      </c>
      <c r="AZ1" s="231" t="s">
        <v>863</v>
      </c>
      <c r="BA1" s="232" t="s">
        <v>946</v>
      </c>
      <c r="BB1" s="231" t="s">
        <v>864</v>
      </c>
      <c r="BC1" s="232" t="s">
        <v>946</v>
      </c>
      <c r="BD1" s="231" t="s">
        <v>865</v>
      </c>
      <c r="BE1" s="232" t="s">
        <v>946</v>
      </c>
      <c r="BF1" s="231" t="s">
        <v>866</v>
      </c>
      <c r="BG1" s="232" t="s">
        <v>946</v>
      </c>
      <c r="BH1" s="231" t="s">
        <v>867</v>
      </c>
      <c r="BI1" s="232" t="s">
        <v>946</v>
      </c>
    </row>
    <row r="2" spans="1:61" s="238" customFormat="1" ht="22.5" customHeight="1" thickBot="1" x14ac:dyDescent="0.25">
      <c r="A2" s="233" t="s">
        <v>127</v>
      </c>
      <c r="B2" s="234"/>
      <c r="C2" s="235" t="str">
        <f>Sommaire!$B$10 &amp; " par Unité de Travail."</f>
        <v>Statistiques par Unité de Travail.</v>
      </c>
      <c r="D2" s="236"/>
      <c r="E2" s="236"/>
      <c r="F2" s="236"/>
      <c r="G2" s="236"/>
      <c r="H2" s="236"/>
      <c r="I2" s="236"/>
      <c r="J2" s="236"/>
      <c r="K2" s="236"/>
      <c r="L2" s="236"/>
      <c r="M2" s="236"/>
      <c r="N2" s="236"/>
      <c r="O2" s="236"/>
      <c r="P2" s="236"/>
      <c r="Q2" s="236"/>
      <c r="R2" s="236"/>
      <c r="S2" s="236"/>
      <c r="T2" s="236"/>
      <c r="U2" s="236"/>
      <c r="V2" s="236"/>
      <c r="W2" s="236"/>
      <c r="X2" s="236"/>
      <c r="Y2" s="236"/>
      <c r="Z2" s="236"/>
      <c r="AA2" s="236"/>
      <c r="AB2" s="236"/>
      <c r="AC2" s="236"/>
      <c r="AD2" s="237"/>
      <c r="AE2" s="237"/>
      <c r="AF2" s="237"/>
      <c r="AG2" s="237"/>
      <c r="AH2" s="237"/>
      <c r="AI2" s="237"/>
      <c r="AJ2" s="237"/>
      <c r="AK2" s="237"/>
      <c r="AL2" s="237"/>
      <c r="AM2" s="237"/>
      <c r="AN2" s="237"/>
      <c r="AO2" s="237"/>
      <c r="AP2" s="237"/>
      <c r="AQ2" s="237"/>
      <c r="AR2" s="237"/>
      <c r="AS2" s="237"/>
      <c r="AT2" s="237"/>
      <c r="AU2" s="237"/>
      <c r="AV2" s="237"/>
      <c r="AW2" s="237"/>
      <c r="AX2" s="237"/>
      <c r="AY2" s="237"/>
      <c r="AZ2" s="237"/>
      <c r="BA2" s="237"/>
      <c r="BB2" s="237"/>
      <c r="BC2" s="237"/>
      <c r="BD2" s="237"/>
      <c r="BE2" s="237"/>
      <c r="BF2" s="237"/>
      <c r="BG2" s="237"/>
      <c r="BH2" s="237"/>
      <c r="BI2" s="237"/>
    </row>
    <row r="3" spans="1:61" s="238" customFormat="1" ht="10.5" customHeight="1" thickTop="1" x14ac:dyDescent="0.2">
      <c r="A3" s="239"/>
      <c r="B3" s="239"/>
      <c r="C3" s="240"/>
      <c r="D3" s="240"/>
      <c r="E3" s="240"/>
      <c r="F3" s="240"/>
      <c r="G3" s="240"/>
      <c r="H3" s="240"/>
      <c r="I3" s="240"/>
      <c r="J3" s="240"/>
      <c r="K3" s="240"/>
      <c r="L3" s="240"/>
      <c r="M3" s="240"/>
      <c r="N3" s="240"/>
      <c r="O3" s="240"/>
      <c r="P3" s="240"/>
      <c r="Q3" s="240"/>
      <c r="R3" s="240"/>
      <c r="S3" s="240"/>
      <c r="T3" s="240"/>
      <c r="U3" s="240"/>
    </row>
    <row r="4" spans="1:61" s="238" customFormat="1" ht="69" customHeight="1" x14ac:dyDescent="0.2">
      <c r="A4" s="241"/>
      <c r="B4" s="242"/>
      <c r="C4" s="242"/>
      <c r="D4" s="242"/>
      <c r="E4" s="242"/>
      <c r="F4" s="242"/>
      <c r="G4" s="242"/>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2"/>
      <c r="AG4" s="242"/>
      <c r="AH4" s="242"/>
      <c r="AI4" s="242"/>
      <c r="AJ4" s="242"/>
      <c r="AK4" s="242"/>
      <c r="AL4" s="242"/>
      <c r="AM4" s="242"/>
      <c r="AN4" s="242"/>
      <c r="AO4" s="242"/>
      <c r="AP4" s="242"/>
      <c r="AQ4" s="242"/>
      <c r="AR4" s="242"/>
      <c r="AS4" s="242"/>
      <c r="AT4" s="242"/>
      <c r="AU4" s="242"/>
      <c r="AV4" s="242"/>
      <c r="AW4" s="242"/>
      <c r="AX4" s="242"/>
      <c r="AY4" s="242"/>
      <c r="AZ4" s="242"/>
      <c r="BA4" s="242"/>
      <c r="BB4" s="242"/>
      <c r="BC4" s="242"/>
      <c r="BD4" s="242"/>
      <c r="BE4" s="242"/>
      <c r="BF4" s="242"/>
      <c r="BG4" s="242"/>
      <c r="BH4" s="242"/>
      <c r="BI4" s="242"/>
    </row>
    <row r="5" spans="1:61" s="238" customFormat="1" ht="10.5" customHeight="1" x14ac:dyDescent="0.2">
      <c r="A5" s="239"/>
      <c r="B5" s="239"/>
      <c r="C5" s="240"/>
      <c r="D5" s="240"/>
      <c r="E5" s="240"/>
      <c r="F5" s="240"/>
      <c r="G5" s="240"/>
      <c r="H5" s="240"/>
      <c r="I5" s="240"/>
      <c r="J5" s="240"/>
      <c r="K5" s="240"/>
      <c r="L5" s="240"/>
      <c r="M5" s="240"/>
      <c r="N5" s="240"/>
      <c r="O5" s="240"/>
      <c r="P5" s="240"/>
      <c r="Q5" s="240"/>
      <c r="R5" s="240"/>
      <c r="S5" s="240"/>
      <c r="T5" s="240"/>
      <c r="U5" s="240"/>
    </row>
    <row r="6" spans="1:61" s="245" customFormat="1" ht="12" customHeight="1" x14ac:dyDescent="0.2">
      <c r="A6" s="513" t="s">
        <v>203</v>
      </c>
      <c r="B6" s="512" t="s">
        <v>222</v>
      </c>
      <c r="C6" s="512"/>
      <c r="D6" s="243" t="s">
        <v>226</v>
      </c>
      <c r="E6" s="244"/>
      <c r="F6" s="244"/>
      <c r="G6" s="244"/>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4"/>
      <c r="AG6" s="244"/>
      <c r="AH6" s="244"/>
      <c r="AI6" s="244"/>
      <c r="AJ6" s="244"/>
      <c r="AK6" s="244"/>
      <c r="AL6" s="244"/>
      <c r="AM6" s="244"/>
      <c r="AN6" s="244"/>
      <c r="AO6" s="244"/>
      <c r="AP6" s="244"/>
      <c r="AQ6" s="244"/>
      <c r="AR6" s="244"/>
      <c r="AS6" s="244"/>
      <c r="AT6" s="244"/>
      <c r="AU6" s="244"/>
      <c r="AV6" s="244"/>
      <c r="AW6" s="244"/>
      <c r="AX6" s="244"/>
      <c r="AY6" s="244"/>
      <c r="AZ6" s="244"/>
      <c r="BA6" s="244"/>
      <c r="BB6" s="244"/>
      <c r="BC6" s="244"/>
      <c r="BD6" s="244"/>
      <c r="BE6" s="244"/>
      <c r="BF6" s="244"/>
      <c r="BG6" s="244"/>
      <c r="BH6" s="244"/>
      <c r="BI6" s="244"/>
    </row>
    <row r="7" spans="1:61" ht="120" customHeight="1" x14ac:dyDescent="0.2">
      <c r="A7" s="513"/>
      <c r="B7" s="512"/>
      <c r="C7" s="512"/>
      <c r="D7" s="404" t="str">
        <f>Sommaire!$B$13</f>
        <v>Bureau DDFPT</v>
      </c>
      <c r="E7" s="404"/>
      <c r="F7" s="404" t="str">
        <f>Sommaire!$B$14</f>
        <v>Atelier BTS MS</v>
      </c>
      <c r="G7" s="404"/>
      <c r="H7" s="404" t="str">
        <f>Sommaire!$B$15</f>
        <v>Atelier BTS ET</v>
      </c>
      <c r="I7" s="404"/>
      <c r="J7" s="404" t="str">
        <f>Sommaire!$B$16</f>
        <v>Atelier SI/CIT</v>
      </c>
      <c r="K7" s="404"/>
      <c r="L7" s="404" t="str">
        <f>Sommaire!$B$17</f>
        <v>Atelier ITEC</v>
      </c>
      <c r="M7" s="404"/>
      <c r="N7" s="404" t="str">
        <f>Sommaire!$B$18</f>
        <v>Atelier EE</v>
      </c>
      <c r="O7" s="404"/>
      <c r="P7" s="404" t="str">
        <f>Sommaire!$B$19</f>
        <v>Atelier SIN</v>
      </c>
      <c r="Q7" s="404"/>
      <c r="R7" s="404" t="str">
        <f>Sommaire!$B$20</f>
        <v>Atelier TCI - Bâtiment C</v>
      </c>
      <c r="S7" s="404"/>
      <c r="T7" s="404" t="str">
        <f>Sommaire!$B$21</f>
        <v>Atelier MEI</v>
      </c>
      <c r="U7" s="404"/>
      <c r="V7" s="395" t="str">
        <f>Sommaire!$B$22</f>
        <v>Atelier TU - Bâtiment C</v>
      </c>
      <c r="W7" s="395"/>
      <c r="X7" s="395" t="str">
        <f>Sommaire!$B$23</f>
        <v>Atelier SN</v>
      </c>
      <c r="Y7" s="395"/>
      <c r="Z7" s="395" t="str">
        <f>Sommaire!$B24</f>
        <v>Atelier MELEC</v>
      </c>
      <c r="AA7" s="395"/>
      <c r="AB7" s="395" t="str">
        <f>Sommaire!$B25</f>
        <v>Salles Construction</v>
      </c>
      <c r="AC7" s="395"/>
      <c r="AD7" s="395" t="str">
        <f>Sommaire!$B26</f>
        <v>Salle 14</v>
      </c>
      <c r="AE7" s="395"/>
      <c r="AF7" s="395" t="str">
        <f>Sommaire!$B27</f>
        <v>Salle 15</v>
      </c>
      <c r="AG7" s="395"/>
      <c r="AH7" s="395" t="str">
        <f>Sommaire!$B28</f>
        <v>Salle 16</v>
      </c>
      <c r="AI7" s="395"/>
      <c r="AJ7" s="395" t="str">
        <f>Sommaire!$B29</f>
        <v>Salle 17</v>
      </c>
      <c r="AK7" s="395"/>
      <c r="AL7" s="395" t="str">
        <f>Sommaire!$B30</f>
        <v>Salle 18</v>
      </c>
      <c r="AM7" s="395"/>
      <c r="AN7" s="395" t="str">
        <f>Sommaire!$B31</f>
        <v>Salle 19</v>
      </c>
      <c r="AO7" s="395"/>
      <c r="AP7" s="395" t="str">
        <f>Sommaire!$B32</f>
        <v>Salle 20</v>
      </c>
      <c r="AQ7" s="395"/>
      <c r="AR7" s="395" t="str">
        <f>Sommaire!$B33</f>
        <v>Salle 21</v>
      </c>
      <c r="AS7" s="395"/>
      <c r="AT7" s="395" t="str">
        <f>Sommaire!$B34</f>
        <v>Salle 22</v>
      </c>
      <c r="AU7" s="395"/>
      <c r="AV7" s="395" t="str">
        <f>Sommaire!$B35</f>
        <v>Salle 23</v>
      </c>
      <c r="AW7" s="395"/>
      <c r="AX7" s="395" t="str">
        <f>Sommaire!$B36</f>
        <v>Salle 24</v>
      </c>
      <c r="AY7" s="395"/>
      <c r="AZ7" s="395" t="str">
        <f>Sommaire!$B37</f>
        <v>Salle 25</v>
      </c>
      <c r="BA7" s="395"/>
      <c r="BB7" s="395" t="str">
        <f>Sommaire!$B38</f>
        <v>Salle 26</v>
      </c>
      <c r="BC7" s="395"/>
      <c r="BD7" s="395" t="str">
        <f>Sommaire!$B39</f>
        <v>Salle 27</v>
      </c>
      <c r="BE7" s="395"/>
      <c r="BF7" s="395" t="str">
        <f>Sommaire!$B40</f>
        <v>Salle 28</v>
      </c>
      <c r="BG7" s="395"/>
      <c r="BH7" s="395" t="str">
        <f>Sommaire!$B41</f>
        <v>Salle 29</v>
      </c>
      <c r="BI7" s="395"/>
    </row>
    <row r="8" spans="1:61" s="248" customFormat="1" ht="16.5" customHeight="1" x14ac:dyDescent="0.2">
      <c r="A8" s="399" t="s">
        <v>108</v>
      </c>
      <c r="B8" s="402" t="s">
        <v>204</v>
      </c>
      <c r="C8" s="403"/>
      <c r="D8" s="246">
        <f ca="1">(COUNTIF(INDIRECT(D$1&amp;"!$Q$4:$Q$203"),'Risques-Dangers-Dommages'!$B$164)+COUNTIF(INDIRECT(D$1&amp;"!$Q$4:$Q$203"),'Risques-Dangers-Dommages'!$B$165)+COUNTIF(INDIRECT(D$1&amp;"!$Q$4:$Q$203"),'Risques-Dangers-Dommages'!$B$169))/IF(COUNTA(INDIRECT(D$1&amp;"!$D$4:$D$203"))=0,1,COUNTA(INDIRECT(D$1&amp;"!$D$4:$D$203"))-COUNTA(INDIRECT(D$1&amp;"!$N$4:$N$203")))</f>
        <v>0</v>
      </c>
      <c r="E8" s="247"/>
      <c r="F8" s="246">
        <f ca="1">(COUNTIF(INDIRECT(F$1&amp;"!$Q$4:$Q$203"),'Risques-Dangers-Dommages'!$B$164)+COUNTIF(INDIRECT(F$1&amp;"!$Q$4:$Q$203"),'Risques-Dangers-Dommages'!$B$165)+COUNTIF(INDIRECT(F$1&amp;"!$Q$4:$Q$203"),'Risques-Dangers-Dommages'!$B$169))/IF(COUNTA(INDIRECT(F$1&amp;"!$D$4:$D$203"))=0,1,COUNTA(INDIRECT(F$1&amp;"!$D$4:$D$203"))-COUNTA(INDIRECT(F$1&amp;"!$N$4:$N$203")))</f>
        <v>0</v>
      </c>
      <c r="G8" s="247"/>
      <c r="H8" s="246">
        <f ca="1">(COUNTIF(INDIRECT(H$1&amp;"!$Q$4:$Q$203"),'Risques-Dangers-Dommages'!$B$164)+COUNTIF(INDIRECT(H$1&amp;"!$Q$4:$Q$203"),'Risques-Dangers-Dommages'!$B$165)+COUNTIF(INDIRECT(H$1&amp;"!$Q$4:$Q$203"),'Risques-Dangers-Dommages'!$B$169))/IF(COUNTA(INDIRECT(H$1&amp;"!$D$4:$D$203"))=0,1,COUNTA(INDIRECT(H$1&amp;"!$D$4:$D$203"))-COUNTA(INDIRECT(H$1&amp;"!$N$4:$N$203")))</f>
        <v>0</v>
      </c>
      <c r="I8" s="247"/>
      <c r="J8" s="246">
        <f ca="1">(COUNTIF(INDIRECT(J$1&amp;"!$Q$4:$Q$203"),'Risques-Dangers-Dommages'!$B$164)+COUNTIF(INDIRECT(J$1&amp;"!$Q$4:$Q$203"),'Risques-Dangers-Dommages'!$B$165)+COUNTIF(INDIRECT(J$1&amp;"!$Q$4:$Q$203"),'Risques-Dangers-Dommages'!$B$169))/IF(COUNTA(INDIRECT(J$1&amp;"!$D$4:$D$203"))=0,1,COUNTA(INDIRECT(J$1&amp;"!$D$4:$D$203"))-COUNTA(INDIRECT(J$1&amp;"!$N$4:$N$203")))</f>
        <v>0</v>
      </c>
      <c r="K8" s="247"/>
      <c r="L8" s="246">
        <f ca="1">(COUNTIF(INDIRECT(L$1&amp;"!$Q$4:$Q$203"),'Risques-Dangers-Dommages'!$B$164)+COUNTIF(INDIRECT(L$1&amp;"!$Q$4:$Q$203"),'Risques-Dangers-Dommages'!$B$165)+COUNTIF(INDIRECT(L$1&amp;"!$Q$4:$Q$203"),'Risques-Dangers-Dommages'!$B$169))/IF(COUNTA(INDIRECT(L$1&amp;"!$D$4:$D$203"))=0,1,COUNTA(INDIRECT(L$1&amp;"!$D$4:$D$203"))-COUNTA(INDIRECT(L$1&amp;"!$N$4:$N$203")))</f>
        <v>0</v>
      </c>
      <c r="M8" s="247"/>
      <c r="N8" s="246">
        <f ca="1">(COUNTIF(INDIRECT(N$1&amp;"!$Q$4:$Q$203"),'Risques-Dangers-Dommages'!$B$164)+COUNTIF(INDIRECT(N$1&amp;"!$Q$4:$Q$203"),'Risques-Dangers-Dommages'!$B$165)+COUNTIF(INDIRECT(N$1&amp;"!$Q$4:$Q$203"),'Risques-Dangers-Dommages'!$B$169))/IF(COUNTA(INDIRECT(N$1&amp;"!$D$4:$D$203"))=0,1,COUNTA(INDIRECT(N$1&amp;"!$D$4:$D$203"))-COUNTA(INDIRECT(N$1&amp;"!$N$4:$N$203")))</f>
        <v>0</v>
      </c>
      <c r="O8" s="247"/>
      <c r="P8" s="246">
        <f ca="1">(COUNTIF(INDIRECT(P$1&amp;"!$Q$4:$Q$203"),'Risques-Dangers-Dommages'!$B$164)+COUNTIF(INDIRECT(P$1&amp;"!$Q$4:$Q$203"),'Risques-Dangers-Dommages'!$B$165)+COUNTIF(INDIRECT(P$1&amp;"!$Q$4:$Q$203"),'Risques-Dangers-Dommages'!$B$169))/IF(COUNTA(INDIRECT(P$1&amp;"!$D$4:$D$203"))=0,1,COUNTA(INDIRECT(P$1&amp;"!$D$4:$D$203"))-COUNTA(INDIRECT(P$1&amp;"!$N$4:$N$203")))</f>
        <v>0</v>
      </c>
      <c r="Q8" s="247"/>
      <c r="R8" s="246">
        <f ca="1">(COUNTIF(INDIRECT(R$1&amp;"!$Q$4:$Q$203"),'Risques-Dangers-Dommages'!$B$164)+COUNTIF(INDIRECT(R$1&amp;"!$Q$4:$Q$203"),'Risques-Dangers-Dommages'!$B$165)+COUNTIF(INDIRECT(R$1&amp;"!$Q$4:$Q$203"),'Risques-Dangers-Dommages'!$B$169))/IF(COUNTA(INDIRECT(R$1&amp;"!$D$4:$D$203"))=0,1,COUNTA(INDIRECT(R$1&amp;"!$D$4:$D$203"))-COUNTA(INDIRECT(R$1&amp;"!$N$4:$N$203")))</f>
        <v>0</v>
      </c>
      <c r="S8" s="247"/>
      <c r="T8" s="246">
        <f ca="1">(COUNTIF(INDIRECT(T$1&amp;"!$Q$4:$Q$203"),'Risques-Dangers-Dommages'!$B$164)+COUNTIF(INDIRECT(T$1&amp;"!$Q$4:$Q$203"),'Risques-Dangers-Dommages'!$B$165)+COUNTIF(INDIRECT(T$1&amp;"!$Q$4:$Q$203"),'Risques-Dangers-Dommages'!$B$169))/IF(COUNTA(INDIRECT(T$1&amp;"!$D$4:$D$203"))=0,1,COUNTA(INDIRECT(T$1&amp;"!$D$4:$D$203"))-COUNTA(INDIRECT(T$1&amp;"!$N$4:$N$203")))</f>
        <v>0</v>
      </c>
      <c r="U8" s="247"/>
      <c r="V8" s="246">
        <f ca="1">(COUNTIF(INDIRECT(V$1&amp;"!$Q$4:$Q$203"),'Risques-Dangers-Dommages'!$B$164)+COUNTIF(INDIRECT(V$1&amp;"!$Q$4:$Q$203"),'Risques-Dangers-Dommages'!$B$165)+COUNTIF(INDIRECT(V$1&amp;"!$Q$4:$Q$203"),'Risques-Dangers-Dommages'!$B$169))/IF(COUNTA(INDIRECT(V$1&amp;"!$D$4:$D$203"))=0,1,COUNTA(INDIRECT(V$1&amp;"!$D$4:$D$203"))-COUNTA(INDIRECT(V$1&amp;"!$N$4:$N$203")))</f>
        <v>0</v>
      </c>
      <c r="W8" s="247"/>
      <c r="X8" s="246">
        <f ca="1">(COUNTIF(INDIRECT(X$1&amp;"!$Q$4:$Q$203"),'Risques-Dangers-Dommages'!$B$164)+COUNTIF(INDIRECT(X$1&amp;"!$Q$4:$Q$203"),'Risques-Dangers-Dommages'!$B$165)+COUNTIF(INDIRECT(X$1&amp;"!$Q$4:$Q$203"),'Risques-Dangers-Dommages'!$B$169))/IF(COUNTA(INDIRECT(X$1&amp;"!$D$4:$D$203"))=0,1,COUNTA(INDIRECT(X$1&amp;"!$D$4:$D$203"))-COUNTA(INDIRECT(X$1&amp;"!$N$4:$N$203")))</f>
        <v>0</v>
      </c>
      <c r="Y8" s="247"/>
      <c r="Z8" s="246">
        <f ca="1">(COUNTIF(INDIRECT(Z$1&amp;"!$Q$4:$Q$203"),'Risques-Dangers-Dommages'!$B$164)+COUNTIF(INDIRECT(Z$1&amp;"!$Q$4:$Q$203"),'Risques-Dangers-Dommages'!$B$165)+COUNTIF(INDIRECT(Z$1&amp;"!$Q$4:$Q$203"),'Risques-Dangers-Dommages'!$B$169))/IF(COUNTA(INDIRECT(Z$1&amp;"!$D$4:$D$203"))=0,1,COUNTA(INDIRECT(Z$1&amp;"!$D$4:$D$203"))-COUNTA(INDIRECT(Z$1&amp;"!$N$4:$N$203")))</f>
        <v>0</v>
      </c>
      <c r="AA8" s="247"/>
      <c r="AB8" s="246">
        <f ca="1">(COUNTIF(INDIRECT(AB$1&amp;"!$Q$4:$Q$203"),'Risques-Dangers-Dommages'!$B$164)+COUNTIF(INDIRECT(AB$1&amp;"!$Q$4:$Q$203"),'Risques-Dangers-Dommages'!$B$165)+COUNTIF(INDIRECT(AB$1&amp;"!$Q$4:$Q$203"),'Risques-Dangers-Dommages'!$B$169))/IF(COUNTA(INDIRECT(AB$1&amp;"!$D$4:$D$203"))=0,1,COUNTA(INDIRECT(AB$1&amp;"!$D$4:$D$203"))-COUNTA(INDIRECT(AB$1&amp;"!$N$4:$N$203")))</f>
        <v>0</v>
      </c>
      <c r="AC8" s="247"/>
      <c r="AD8" s="246">
        <f ca="1">(COUNTIF(INDIRECT(AD$1&amp;"!$Q$4:$Q$203"),'Risques-Dangers-Dommages'!$B$164)+COUNTIF(INDIRECT(AD$1&amp;"!$Q$4:$Q$203"),'Risques-Dangers-Dommages'!$B$165)+COUNTIF(INDIRECT(AD$1&amp;"!$Q$4:$Q$203"),'Risques-Dangers-Dommages'!$B$169))/IF(COUNTA(INDIRECT(AD$1&amp;"!$D$4:$D$203"))=0,1,COUNTA(INDIRECT(AD$1&amp;"!$D$4:$D$203"))-COUNTA(INDIRECT(AD$1&amp;"!$N$4:$N$203")))</f>
        <v>0</v>
      </c>
      <c r="AE8" s="247"/>
      <c r="AF8" s="246">
        <f ca="1">(COUNTIF(INDIRECT(AF$1&amp;"!$Q$4:$Q$203"),'Risques-Dangers-Dommages'!$B$164)+COUNTIF(INDIRECT(AF$1&amp;"!$Q$4:$Q$203"),'Risques-Dangers-Dommages'!$B$165)+COUNTIF(INDIRECT(AF$1&amp;"!$Q$4:$Q$203"),'Risques-Dangers-Dommages'!$B$169))/IF(COUNTA(INDIRECT(AF$1&amp;"!$D$4:$D$203"))=0,1,COUNTA(INDIRECT(AF$1&amp;"!$D$4:$D$203"))-COUNTA(INDIRECT(AF$1&amp;"!$N$4:$N$203")))</f>
        <v>0</v>
      </c>
      <c r="AG8" s="247"/>
      <c r="AH8" s="246">
        <f ca="1">(COUNTIF(INDIRECT(AH$1&amp;"!$Q$4:$Q$203"),'Risques-Dangers-Dommages'!$B$164)+COUNTIF(INDIRECT(AH$1&amp;"!$Q$4:$Q$203"),'Risques-Dangers-Dommages'!$B$165)+COUNTIF(INDIRECT(AH$1&amp;"!$Q$4:$Q$203"),'Risques-Dangers-Dommages'!$B$169))/IF(COUNTA(INDIRECT(AH$1&amp;"!$D$4:$D$203"))=0,1,COUNTA(INDIRECT(AH$1&amp;"!$D$4:$D$203"))-COUNTA(INDIRECT(AH$1&amp;"!$N$4:$N$203")))</f>
        <v>0</v>
      </c>
      <c r="AI8" s="247"/>
      <c r="AJ8" s="246">
        <f ca="1">(COUNTIF(INDIRECT(AJ$1&amp;"!$Q$4:$Q$203"),'Risques-Dangers-Dommages'!$B$164)+COUNTIF(INDIRECT(AJ$1&amp;"!$Q$4:$Q$203"),'Risques-Dangers-Dommages'!$B$165)+COUNTIF(INDIRECT(AJ$1&amp;"!$Q$4:$Q$203"),'Risques-Dangers-Dommages'!$B$169))/IF(COUNTA(INDIRECT(AJ$1&amp;"!$D$4:$D$203"))=0,1,COUNTA(INDIRECT(AJ$1&amp;"!$D$4:$D$203"))-COUNTA(INDIRECT(AJ$1&amp;"!$N$4:$N$203")))</f>
        <v>0</v>
      </c>
      <c r="AK8" s="247"/>
      <c r="AL8" s="246">
        <f ca="1">(COUNTIF(INDIRECT(AL$1&amp;"!$Q$4:$Q$203"),'Risques-Dangers-Dommages'!$B$164)+COUNTIF(INDIRECT(AL$1&amp;"!$Q$4:$Q$203"),'Risques-Dangers-Dommages'!$B$165)+COUNTIF(INDIRECT(AL$1&amp;"!$Q$4:$Q$203"),'Risques-Dangers-Dommages'!$B$169))/IF(COUNTA(INDIRECT(AL$1&amp;"!$D$4:$D$203"))=0,1,COUNTA(INDIRECT(AL$1&amp;"!$D$4:$D$203"))-COUNTA(INDIRECT(AL$1&amp;"!$N$4:$N$203")))</f>
        <v>0</v>
      </c>
      <c r="AM8" s="247"/>
      <c r="AN8" s="246">
        <f ca="1">(COUNTIF(INDIRECT(AN$1&amp;"!$Q$4:$Q$203"),'Risques-Dangers-Dommages'!$B$164)+COUNTIF(INDIRECT(AN$1&amp;"!$Q$4:$Q$203"),'Risques-Dangers-Dommages'!$B$165)+COUNTIF(INDIRECT(AN$1&amp;"!$Q$4:$Q$203"),'Risques-Dangers-Dommages'!$B$169))/IF(COUNTA(INDIRECT(AN$1&amp;"!$D$4:$D$203"))=0,1,COUNTA(INDIRECT(AN$1&amp;"!$D$4:$D$203"))-COUNTA(INDIRECT(AN$1&amp;"!$N$4:$N$203")))</f>
        <v>0</v>
      </c>
      <c r="AO8" s="247"/>
      <c r="AP8" s="246">
        <f ca="1">(COUNTIF(INDIRECT(AP$1&amp;"!$Q$4:$Q$203"),'Risques-Dangers-Dommages'!$B$164)+COUNTIF(INDIRECT(AP$1&amp;"!$Q$4:$Q$203"),'Risques-Dangers-Dommages'!$B$165)+COUNTIF(INDIRECT(AP$1&amp;"!$Q$4:$Q$203"),'Risques-Dangers-Dommages'!$B$169))/IF(COUNTA(INDIRECT(AP$1&amp;"!$D$4:$D$203"))=0,1,COUNTA(INDIRECT(AP$1&amp;"!$D$4:$D$203"))-COUNTA(INDIRECT(AP$1&amp;"!$N$4:$N$203")))</f>
        <v>0</v>
      </c>
      <c r="AQ8" s="247"/>
      <c r="AR8" s="246">
        <f ca="1">(COUNTIF(INDIRECT(AR$1&amp;"!$Q$4:$Q$203"),'Risques-Dangers-Dommages'!$B$164)+COUNTIF(INDIRECT(AR$1&amp;"!$Q$4:$Q$203"),'Risques-Dangers-Dommages'!$B$165)+COUNTIF(INDIRECT(AR$1&amp;"!$Q$4:$Q$203"),'Risques-Dangers-Dommages'!$B$169))/IF(COUNTA(INDIRECT(AR$1&amp;"!$D$4:$D$203"))=0,1,COUNTA(INDIRECT(AR$1&amp;"!$D$4:$D$203"))-COUNTA(INDIRECT(AR$1&amp;"!$N$4:$N$203")))</f>
        <v>0</v>
      </c>
      <c r="AS8" s="247"/>
      <c r="AT8" s="246">
        <f ca="1">(COUNTIF(INDIRECT(AT$1&amp;"!$Q$4:$Q$203"),'Risques-Dangers-Dommages'!$B$164)+COUNTIF(INDIRECT(AT$1&amp;"!$Q$4:$Q$203"),'Risques-Dangers-Dommages'!$B$165)+COUNTIF(INDIRECT(AT$1&amp;"!$Q$4:$Q$203"),'Risques-Dangers-Dommages'!$B$169))/IF(COUNTA(INDIRECT(AT$1&amp;"!$D$4:$D$203"))=0,1,COUNTA(INDIRECT(AT$1&amp;"!$D$4:$D$203"))-COUNTA(INDIRECT(AT$1&amp;"!$N$4:$N$203")))</f>
        <v>0</v>
      </c>
      <c r="AU8" s="247"/>
      <c r="AV8" s="246">
        <f ca="1">(COUNTIF(INDIRECT(AV$1&amp;"!$Q$4:$Q$203"),'Risques-Dangers-Dommages'!$B$164)+COUNTIF(INDIRECT(AV$1&amp;"!$Q$4:$Q$203"),'Risques-Dangers-Dommages'!$B$165)+COUNTIF(INDIRECT(AV$1&amp;"!$Q$4:$Q$203"),'Risques-Dangers-Dommages'!$B$169))/IF(COUNTA(INDIRECT(AV$1&amp;"!$D$4:$D$203"))=0,1,COUNTA(INDIRECT(AV$1&amp;"!$D$4:$D$203"))-COUNTA(INDIRECT(AV$1&amp;"!$N$4:$N$203")))</f>
        <v>0</v>
      </c>
      <c r="AW8" s="247"/>
      <c r="AX8" s="246">
        <f ca="1">(COUNTIF(INDIRECT(AX$1&amp;"!$Q$4:$Q$203"),'Risques-Dangers-Dommages'!$B$164)+COUNTIF(INDIRECT(AX$1&amp;"!$Q$4:$Q$203"),'Risques-Dangers-Dommages'!$B$165)+COUNTIF(INDIRECT(AX$1&amp;"!$Q$4:$Q$203"),'Risques-Dangers-Dommages'!$B$169))/IF(COUNTA(INDIRECT(AX$1&amp;"!$D$4:$D$203"))=0,1,COUNTA(INDIRECT(AX$1&amp;"!$D$4:$D$203"))-COUNTA(INDIRECT(AX$1&amp;"!$N$4:$N$203")))</f>
        <v>0</v>
      </c>
      <c r="AY8" s="247"/>
      <c r="AZ8" s="246">
        <f ca="1">(COUNTIF(INDIRECT(AZ$1&amp;"!$Q$4:$Q$203"),'Risques-Dangers-Dommages'!$B$164)+COUNTIF(INDIRECT(AZ$1&amp;"!$Q$4:$Q$203"),'Risques-Dangers-Dommages'!$B$165)+COUNTIF(INDIRECT(AZ$1&amp;"!$Q$4:$Q$203"),'Risques-Dangers-Dommages'!$B$169))/IF(COUNTA(INDIRECT(AZ$1&amp;"!$D$4:$D$203"))=0,1,COUNTA(INDIRECT(AZ$1&amp;"!$D$4:$D$203"))-COUNTA(INDIRECT(AZ$1&amp;"!$N$4:$N$203")))</f>
        <v>0</v>
      </c>
      <c r="BA8" s="247"/>
      <c r="BB8" s="246">
        <f ca="1">(COUNTIF(INDIRECT(BB$1&amp;"!$Q$4:$Q$203"),'Risques-Dangers-Dommages'!$B$164)+COUNTIF(INDIRECT(BB$1&amp;"!$Q$4:$Q$203"),'Risques-Dangers-Dommages'!$B$165)+COUNTIF(INDIRECT(BB$1&amp;"!$Q$4:$Q$203"),'Risques-Dangers-Dommages'!$B$169))/IF(COUNTA(INDIRECT(BB$1&amp;"!$D$4:$D$203"))=0,1,COUNTA(INDIRECT(BB$1&amp;"!$D$4:$D$203"))-COUNTA(INDIRECT(BB$1&amp;"!$N$4:$N$203")))</f>
        <v>0</v>
      </c>
      <c r="BC8" s="247"/>
      <c r="BD8" s="246">
        <f ca="1">(COUNTIF(INDIRECT(BD$1&amp;"!$Q$4:$Q$203"),'Risques-Dangers-Dommages'!$B$164)+COUNTIF(INDIRECT(BD$1&amp;"!$Q$4:$Q$203"),'Risques-Dangers-Dommages'!$B$165)+COUNTIF(INDIRECT(BD$1&amp;"!$Q$4:$Q$203"),'Risques-Dangers-Dommages'!$B$169))/IF(COUNTA(INDIRECT(BD$1&amp;"!$D$4:$D$203"))=0,1,COUNTA(INDIRECT(BD$1&amp;"!$D$4:$D$203"))-COUNTA(INDIRECT(BD$1&amp;"!$N$4:$N$203")))</f>
        <v>0</v>
      </c>
      <c r="BE8" s="247"/>
      <c r="BF8" s="246">
        <f ca="1">(COUNTIF(INDIRECT(BF$1&amp;"!$Q$4:$Q$203"),'Risques-Dangers-Dommages'!$B$164)+COUNTIF(INDIRECT(BF$1&amp;"!$Q$4:$Q$203"),'Risques-Dangers-Dommages'!$B$165)+COUNTIF(INDIRECT(BF$1&amp;"!$Q$4:$Q$203"),'Risques-Dangers-Dommages'!$B$169))/IF(COUNTA(INDIRECT(BF$1&amp;"!$D$4:$D$203"))=0,1,COUNTA(INDIRECT(BF$1&amp;"!$D$4:$D$203"))-COUNTA(INDIRECT(BF$1&amp;"!$N$4:$N$203")))</f>
        <v>0</v>
      </c>
      <c r="BG8" s="247"/>
      <c r="BH8" s="246">
        <f ca="1">(COUNTIF(INDIRECT(BH$1&amp;"!$Q$4:$Q$203"),'Risques-Dangers-Dommages'!$B$164)+COUNTIF(INDIRECT(BH$1&amp;"!$Q$4:$Q$203"),'Risques-Dangers-Dommages'!$B$165)+COUNTIF(INDIRECT(BH$1&amp;"!$Q$4:$Q$203"),'Risques-Dangers-Dommages'!$B$169))/IF(COUNTA(INDIRECT(BH$1&amp;"!$D$4:$D$203"))=0,1,COUNTA(INDIRECT(BH$1&amp;"!$D$4:$D$203"))-COUNTA(INDIRECT(BH$1&amp;"!$N$4:$N$203")))</f>
        <v>0</v>
      </c>
      <c r="BI8" s="247"/>
    </row>
    <row r="9" spans="1:61" s="248" customFormat="1" ht="16.5" customHeight="1" x14ac:dyDescent="0.2">
      <c r="A9" s="399"/>
      <c r="B9" s="405" t="s">
        <v>205</v>
      </c>
      <c r="C9" s="406"/>
      <c r="D9" s="249">
        <f ca="1">(COUNTIF(INDIRECT(D$1&amp;"!$Q$4:$Q$203"),'Risques-Dangers-Dommages'!$B$166)+COUNTIF(INDIRECT(D$1&amp;"!$Q$4:$Q$203"),'Risques-Dangers-Dommages'!$B$167))/IF(COUNTA(INDIRECT(D$1&amp;"!$D$4:$D$203"))=0,1,COUNTA(INDIRECT(D$1&amp;"!$D$4:$D$203"))-COUNTA(INDIRECT(D$1&amp;"!$N$4:$N$203")))</f>
        <v>0</v>
      </c>
      <c r="E9" s="250">
        <f ca="1">COUNTIF(INDIRECT(D$1&amp;"!$P$4:$P$203"),'Risques-Dangers-Dommages'!$D$18)/IF(COUNTA(INDIRECT(D$1&amp;"!$D$4:$D$203"))=0,1,COUNTA(INDIRECT(D$1&amp;"!$D$4:$D$203"))-COUNTA(INDIRECT(D$1&amp;"!$N$4:$N$203")))</f>
        <v>0</v>
      </c>
      <c r="F9" s="249">
        <f ca="1">(COUNTIF(INDIRECT(F$1&amp;"!$Q$4:$Q$203"),'Risques-Dangers-Dommages'!$B$166)+COUNTIF(INDIRECT(F$1&amp;"!$Q$4:$Q$203"),'Risques-Dangers-Dommages'!$B$167))/IF(COUNTA(INDIRECT(F$1&amp;"!$D$4:$D$203"))=0,1,COUNTA(INDIRECT(F$1&amp;"!$D$4:$D$203"))-COUNTA(INDIRECT(F$1&amp;"!$N$4:$N$203")))</f>
        <v>0</v>
      </c>
      <c r="G9" s="250">
        <f ca="1">COUNTIF(INDIRECT(F$1&amp;"!$P$4:$P$203"),'Risques-Dangers-Dommages'!$D$18)/IF(COUNTA(INDIRECT(F$1&amp;"!$D$4:$D$203"))=0,1,COUNTA(INDIRECT(F$1&amp;"!$D$4:$D$203"))-COUNTA(INDIRECT(F$1&amp;"!$N$4:$N$203")))</f>
        <v>0</v>
      </c>
      <c r="H9" s="249">
        <f ca="1">(COUNTIF(INDIRECT(H$1&amp;"!$Q$4:$Q$203"),'Risques-Dangers-Dommages'!$B$166)+COUNTIF(INDIRECT(H$1&amp;"!$Q$4:$Q$203"),'Risques-Dangers-Dommages'!$B$167))/IF(COUNTA(INDIRECT(H$1&amp;"!$D$4:$D$203"))=0,1,COUNTA(INDIRECT(H$1&amp;"!$D$4:$D$203"))-COUNTA(INDIRECT(H$1&amp;"!$N$4:$N$203")))</f>
        <v>0</v>
      </c>
      <c r="I9" s="250">
        <f ca="1">COUNTIF(INDIRECT(H$1&amp;"!$P$4:$P$203"),'Risques-Dangers-Dommages'!$D$18)/IF(COUNTA(INDIRECT(H$1&amp;"!$D$4:$D$203"))=0,1,COUNTA(INDIRECT(H$1&amp;"!$D$4:$D$203"))-COUNTA(INDIRECT(H$1&amp;"!$N$4:$N$203")))</f>
        <v>0</v>
      </c>
      <c r="J9" s="249">
        <f ca="1">(COUNTIF(INDIRECT(J$1&amp;"!$Q$4:$Q$203"),'Risques-Dangers-Dommages'!$B$166)+COUNTIF(INDIRECT(J$1&amp;"!$Q$4:$Q$203"),'Risques-Dangers-Dommages'!$B$167))/IF(COUNTA(INDIRECT(J$1&amp;"!$D$4:$D$203"))=0,1,COUNTA(INDIRECT(J$1&amp;"!$D$4:$D$203"))-COUNTA(INDIRECT(J$1&amp;"!$N$4:$N$203")))</f>
        <v>0</v>
      </c>
      <c r="K9" s="250">
        <f ca="1">COUNTIF(INDIRECT(J$1&amp;"!$P$4:$P$203"),'Risques-Dangers-Dommages'!$D$18)/IF(COUNTA(INDIRECT(J$1&amp;"!$D$4:$D$203"))=0,1,COUNTA(INDIRECT(J$1&amp;"!$D$4:$D$203"))-COUNTA(INDIRECT(J$1&amp;"!$N$4:$N$203")))</f>
        <v>0</v>
      </c>
      <c r="L9" s="249">
        <f ca="1">(COUNTIF(INDIRECT(L$1&amp;"!$Q$4:$Q$203"),'Risques-Dangers-Dommages'!$B$166)+COUNTIF(INDIRECT(L$1&amp;"!$Q$4:$Q$203"),'Risques-Dangers-Dommages'!$B$167))/IF(COUNTA(INDIRECT(L$1&amp;"!$D$4:$D$203"))=0,1,COUNTA(INDIRECT(L$1&amp;"!$D$4:$D$203"))-COUNTA(INDIRECT(L$1&amp;"!$N$4:$N$203")))</f>
        <v>0</v>
      </c>
      <c r="M9" s="250">
        <f ca="1">COUNTIF(INDIRECT(L$1&amp;"!$P$4:$P$203"),'Risques-Dangers-Dommages'!$D$18)/IF(COUNTA(INDIRECT(L$1&amp;"!$D$4:$D$203"))=0,1,COUNTA(INDIRECT(L$1&amp;"!$D$4:$D$203"))-COUNTA(INDIRECT(L$1&amp;"!$N$4:$N$203")))</f>
        <v>0</v>
      </c>
      <c r="N9" s="249">
        <f ca="1">(COUNTIF(INDIRECT(N$1&amp;"!$Q$4:$Q$203"),'Risques-Dangers-Dommages'!$B$166)+COUNTIF(INDIRECT(N$1&amp;"!$Q$4:$Q$203"),'Risques-Dangers-Dommages'!$B$167))/IF(COUNTA(INDIRECT(N$1&amp;"!$D$4:$D$203"))=0,1,COUNTA(INDIRECT(N$1&amp;"!$D$4:$D$203"))-COUNTA(INDIRECT(N$1&amp;"!$N$4:$N$203")))</f>
        <v>0</v>
      </c>
      <c r="O9" s="250">
        <f ca="1">COUNTIF(INDIRECT(N$1&amp;"!$P$4:$P$203"),'Risques-Dangers-Dommages'!$D$18)/IF(COUNTA(INDIRECT(N$1&amp;"!$D$4:$D$203"))=0,1,COUNTA(INDIRECT(N$1&amp;"!$D$4:$D$203"))-COUNTA(INDIRECT(N$1&amp;"!$N$4:$N$203")))</f>
        <v>0</v>
      </c>
      <c r="P9" s="249">
        <f ca="1">(COUNTIF(INDIRECT(P$1&amp;"!$Q$4:$Q$203"),'Risques-Dangers-Dommages'!$B$166)+COUNTIF(INDIRECT(P$1&amp;"!$Q$4:$Q$203"),'Risques-Dangers-Dommages'!$B$167))/IF(COUNTA(INDIRECT(P$1&amp;"!$D$4:$D$203"))=0,1,COUNTA(INDIRECT(P$1&amp;"!$D$4:$D$203"))-COUNTA(INDIRECT(P$1&amp;"!$N$4:$N$203")))</f>
        <v>0</v>
      </c>
      <c r="Q9" s="250">
        <f ca="1">COUNTIF(INDIRECT(P$1&amp;"!$P$4:$P$203"),'Risques-Dangers-Dommages'!$D$18)/IF(COUNTA(INDIRECT(P$1&amp;"!$D$4:$D$203"))=0,1,COUNTA(INDIRECT(P$1&amp;"!$D$4:$D$203"))-COUNTA(INDIRECT(P$1&amp;"!$N$4:$N$203")))</f>
        <v>0</v>
      </c>
      <c r="R9" s="249">
        <f ca="1">(COUNTIF(INDIRECT(R$1&amp;"!$Q$4:$Q$203"),'Risques-Dangers-Dommages'!$B$166)+COUNTIF(INDIRECT(R$1&amp;"!$Q$4:$Q$203"),'Risques-Dangers-Dommages'!$B$167))/IF(COUNTA(INDIRECT(R$1&amp;"!$D$4:$D$203"))=0,1,COUNTA(INDIRECT(R$1&amp;"!$D$4:$D$203"))-COUNTA(INDIRECT(R$1&amp;"!$N$4:$N$203")))</f>
        <v>0</v>
      </c>
      <c r="S9" s="250">
        <f ca="1">COUNTIF(INDIRECT(R$1&amp;"!$P$4:$P$203"),'Risques-Dangers-Dommages'!$D$18)/IF(COUNTA(INDIRECT(R$1&amp;"!$D$4:$D$203"))=0,1,COUNTA(INDIRECT(R$1&amp;"!$D$4:$D$203"))-COUNTA(INDIRECT(R$1&amp;"!$N$4:$N$203")))</f>
        <v>0</v>
      </c>
      <c r="T9" s="249">
        <f ca="1">(COUNTIF(INDIRECT(T$1&amp;"!$Q$4:$Q$203"),'Risques-Dangers-Dommages'!$B$166)+COUNTIF(INDIRECT(T$1&amp;"!$Q$4:$Q$203"),'Risques-Dangers-Dommages'!$B$167))/IF(COUNTA(INDIRECT(T$1&amp;"!$D$4:$D$203"))=0,1,COUNTA(INDIRECT(T$1&amp;"!$D$4:$D$203"))-COUNTA(INDIRECT(T$1&amp;"!$N$4:$N$203")))</f>
        <v>0</v>
      </c>
      <c r="U9" s="250">
        <f ca="1">COUNTIF(INDIRECT(T$1&amp;"!$P$4:$P$203"),'Risques-Dangers-Dommages'!$D$18)/IF(COUNTA(INDIRECT(T$1&amp;"!$D$4:$D$203"))=0,1,COUNTA(INDIRECT(T$1&amp;"!$D$4:$D$203"))-COUNTA(INDIRECT(T$1&amp;"!$N$4:$N$203")))</f>
        <v>0</v>
      </c>
      <c r="V9" s="249">
        <f ca="1">(COUNTIF(INDIRECT(V$1&amp;"!$Q$4:$Q$203"),'Risques-Dangers-Dommages'!$B$166)+COUNTIF(INDIRECT(V$1&amp;"!$Q$4:$Q$203"),'Risques-Dangers-Dommages'!$B$167))/IF(COUNTA(INDIRECT(V$1&amp;"!$D$4:$D$203"))=0,1,COUNTA(INDIRECT(V$1&amp;"!$D$4:$D$203"))-COUNTA(INDIRECT(V$1&amp;"!$N$4:$N$203")))</f>
        <v>0</v>
      </c>
      <c r="W9" s="250">
        <f ca="1">COUNTIF(INDIRECT(V$1&amp;"!$P$4:$P$203"),'Risques-Dangers-Dommages'!$D$18)/IF(COUNTA(INDIRECT(V$1&amp;"!$D$4:$D$203"))=0,1,COUNTA(INDIRECT(V$1&amp;"!$D$4:$D$203"))-COUNTA(INDIRECT(V$1&amp;"!$N$4:$N$203")))</f>
        <v>0</v>
      </c>
      <c r="X9" s="249">
        <f ca="1">(COUNTIF(INDIRECT(X$1&amp;"!$Q$4:$Q$203"),'Risques-Dangers-Dommages'!$B$166)+COUNTIF(INDIRECT(X$1&amp;"!$Q$4:$Q$203"),'Risques-Dangers-Dommages'!$B$167))/IF(COUNTA(INDIRECT(X$1&amp;"!$D$4:$D$203"))=0,1,COUNTA(INDIRECT(X$1&amp;"!$D$4:$D$203"))-COUNTA(INDIRECT(X$1&amp;"!$N$4:$N$203")))</f>
        <v>0</v>
      </c>
      <c r="Y9" s="250">
        <f ca="1">COUNTIF(INDIRECT(X$1&amp;"!$P$4:$P$203"),'Risques-Dangers-Dommages'!$D$18)/IF(COUNTA(INDIRECT(X$1&amp;"!$D$4:$D$203"))=0,1,COUNTA(INDIRECT(X$1&amp;"!$D$4:$D$203"))-COUNTA(INDIRECT(X$1&amp;"!$N$4:$N$203")))</f>
        <v>0</v>
      </c>
      <c r="Z9" s="249">
        <f ca="1">(COUNTIF(INDIRECT(Z$1&amp;"!$Q$4:$Q$203"),'Risques-Dangers-Dommages'!$B$166)+COUNTIF(INDIRECT(Z$1&amp;"!$Q$4:$Q$203"),'Risques-Dangers-Dommages'!$B$167))/IF(COUNTA(INDIRECT(Z$1&amp;"!$D$4:$D$203"))=0,1,COUNTA(INDIRECT(Z$1&amp;"!$D$4:$D$203"))-COUNTA(INDIRECT(Z$1&amp;"!$N$4:$N$203")))</f>
        <v>0</v>
      </c>
      <c r="AA9" s="250">
        <f ca="1">COUNTIF(INDIRECT(Z$1&amp;"!$P$4:$P$203"),'Risques-Dangers-Dommages'!$D$18)/IF(COUNTA(INDIRECT(Z$1&amp;"!$D$4:$D$203"))=0,1,COUNTA(INDIRECT(Z$1&amp;"!$D$4:$D$203"))-COUNTA(INDIRECT(Z$1&amp;"!$N$4:$N$203")))</f>
        <v>0</v>
      </c>
      <c r="AB9" s="249">
        <f ca="1">(COUNTIF(INDIRECT(AB$1&amp;"!$Q$4:$Q$203"),'Risques-Dangers-Dommages'!$B$166)+COUNTIF(INDIRECT(AB$1&amp;"!$Q$4:$Q$203"),'Risques-Dangers-Dommages'!$B$167))/IF(COUNTA(INDIRECT(AB$1&amp;"!$D$4:$D$203"))=0,1,COUNTA(INDIRECT(AB$1&amp;"!$D$4:$D$203"))-COUNTA(INDIRECT(AB$1&amp;"!$N$4:$N$203")))</f>
        <v>0</v>
      </c>
      <c r="AC9" s="250">
        <f ca="1">COUNTIF(INDIRECT(AB$1&amp;"!$P$4:$P$203"),'Risques-Dangers-Dommages'!$D$18)/IF(COUNTA(INDIRECT(AB$1&amp;"!$D$4:$D$203"))=0,1,COUNTA(INDIRECT(AB$1&amp;"!$D$4:$D$203"))-COUNTA(INDIRECT(AB$1&amp;"!$N$4:$N$203")))</f>
        <v>0</v>
      </c>
      <c r="AD9" s="249">
        <f ca="1">(COUNTIF(INDIRECT(AD$1&amp;"!$Q$4:$Q$203"),'Risques-Dangers-Dommages'!$B$166)+COUNTIF(INDIRECT(AD$1&amp;"!$Q$4:$Q$203"),'Risques-Dangers-Dommages'!$B$167))/IF(COUNTA(INDIRECT(AD$1&amp;"!$D$4:$D$203"))=0,1,COUNTA(INDIRECT(AD$1&amp;"!$D$4:$D$203"))-COUNTA(INDIRECT(AD$1&amp;"!$N$4:$N$203")))</f>
        <v>0</v>
      </c>
      <c r="AE9" s="250">
        <f ca="1">COUNTIF(INDIRECT(AD$1&amp;"!$P$4:$P$203"),'Risques-Dangers-Dommages'!$D$18)/IF(COUNTA(INDIRECT(AD$1&amp;"!$D$4:$D$203"))=0,1,COUNTA(INDIRECT(AD$1&amp;"!$D$4:$D$203"))-COUNTA(INDIRECT(AD$1&amp;"!$N$4:$N$203")))</f>
        <v>0</v>
      </c>
      <c r="AF9" s="249">
        <f ca="1">(COUNTIF(INDIRECT(AF$1&amp;"!$Q$4:$Q$203"),'Risques-Dangers-Dommages'!$B$166)+COUNTIF(INDIRECT(AF$1&amp;"!$Q$4:$Q$203"),'Risques-Dangers-Dommages'!$B$167))/IF(COUNTA(INDIRECT(AF$1&amp;"!$D$4:$D$203"))=0,1,COUNTA(INDIRECT(AF$1&amp;"!$D$4:$D$203"))-COUNTA(INDIRECT(AF$1&amp;"!$N$4:$N$203")))</f>
        <v>0</v>
      </c>
      <c r="AG9" s="250">
        <f ca="1">COUNTIF(INDIRECT(AF$1&amp;"!$P$4:$P$203"),'Risques-Dangers-Dommages'!$D$18)/IF(COUNTA(INDIRECT(AF$1&amp;"!$D$4:$D$203"))=0,1,COUNTA(INDIRECT(AF$1&amp;"!$D$4:$D$203"))-COUNTA(INDIRECT(AF$1&amp;"!$N$4:$N$203")))</f>
        <v>0</v>
      </c>
      <c r="AH9" s="249">
        <f ca="1">(COUNTIF(INDIRECT(AH$1&amp;"!$Q$4:$Q$203"),'Risques-Dangers-Dommages'!$B$166)+COUNTIF(INDIRECT(AH$1&amp;"!$Q$4:$Q$203"),'Risques-Dangers-Dommages'!$B$167))/IF(COUNTA(INDIRECT(AH$1&amp;"!$D$4:$D$203"))=0,1,COUNTA(INDIRECT(AH$1&amp;"!$D$4:$D$203"))-COUNTA(INDIRECT(AH$1&amp;"!$N$4:$N$203")))</f>
        <v>0</v>
      </c>
      <c r="AI9" s="250">
        <f ca="1">COUNTIF(INDIRECT(AH$1&amp;"!$P$4:$P$203"),'Risques-Dangers-Dommages'!$D$18)/IF(COUNTA(INDIRECT(AH$1&amp;"!$D$4:$D$203"))=0,1,COUNTA(INDIRECT(AH$1&amp;"!$D$4:$D$203"))-COUNTA(INDIRECT(AH$1&amp;"!$N$4:$N$203")))</f>
        <v>0</v>
      </c>
      <c r="AJ9" s="249">
        <f ca="1">(COUNTIF(INDIRECT(AJ$1&amp;"!$Q$4:$Q$203"),'Risques-Dangers-Dommages'!$B$166)+COUNTIF(INDIRECT(AJ$1&amp;"!$Q$4:$Q$203"),'Risques-Dangers-Dommages'!$B$167))/IF(COUNTA(INDIRECT(AJ$1&amp;"!$D$4:$D$203"))=0,1,COUNTA(INDIRECT(AJ$1&amp;"!$D$4:$D$203"))-COUNTA(INDIRECT(AJ$1&amp;"!$N$4:$N$203")))</f>
        <v>0</v>
      </c>
      <c r="AK9" s="250">
        <f ca="1">COUNTIF(INDIRECT(AJ$1&amp;"!$P$4:$P$203"),'Risques-Dangers-Dommages'!$D$18)/IF(COUNTA(INDIRECT(AJ$1&amp;"!$D$4:$D$203"))=0,1,COUNTA(INDIRECT(AJ$1&amp;"!$D$4:$D$203"))-COUNTA(INDIRECT(AJ$1&amp;"!$N$4:$N$203")))</f>
        <v>0</v>
      </c>
      <c r="AL9" s="249">
        <f ca="1">(COUNTIF(INDIRECT(AL$1&amp;"!$Q$4:$Q$203"),'Risques-Dangers-Dommages'!$B$166)+COUNTIF(INDIRECT(AL$1&amp;"!$Q$4:$Q$203"),'Risques-Dangers-Dommages'!$B$167))/IF(COUNTA(INDIRECT(AL$1&amp;"!$D$4:$D$203"))=0,1,COUNTA(INDIRECT(AL$1&amp;"!$D$4:$D$203"))-COUNTA(INDIRECT(AL$1&amp;"!$N$4:$N$203")))</f>
        <v>0</v>
      </c>
      <c r="AM9" s="250">
        <f ca="1">COUNTIF(INDIRECT(AL$1&amp;"!$P$4:$P$203"),'Risques-Dangers-Dommages'!$D$18)/IF(COUNTA(INDIRECT(AL$1&amp;"!$D$4:$D$203"))=0,1,COUNTA(INDIRECT(AL$1&amp;"!$D$4:$D$203"))-COUNTA(INDIRECT(AL$1&amp;"!$N$4:$N$203")))</f>
        <v>0</v>
      </c>
      <c r="AN9" s="249">
        <f ca="1">(COUNTIF(INDIRECT(AN$1&amp;"!$Q$4:$Q$203"),'Risques-Dangers-Dommages'!$B$166)+COUNTIF(INDIRECT(AN$1&amp;"!$Q$4:$Q$203"),'Risques-Dangers-Dommages'!$B$167))/IF(COUNTA(INDIRECT(AN$1&amp;"!$D$4:$D$203"))=0,1,COUNTA(INDIRECT(AN$1&amp;"!$D$4:$D$203"))-COUNTA(INDIRECT(AN$1&amp;"!$N$4:$N$203")))</f>
        <v>0</v>
      </c>
      <c r="AO9" s="250">
        <f ca="1">COUNTIF(INDIRECT(AN$1&amp;"!$P$4:$P$203"),'Risques-Dangers-Dommages'!$D$18)/IF(COUNTA(INDIRECT(AN$1&amp;"!$D$4:$D$203"))=0,1,COUNTA(INDIRECT(AN$1&amp;"!$D$4:$D$203"))-COUNTA(INDIRECT(AN$1&amp;"!$N$4:$N$203")))</f>
        <v>0</v>
      </c>
      <c r="AP9" s="249">
        <f ca="1">(COUNTIF(INDIRECT(AP$1&amp;"!$Q$4:$Q$203"),'Risques-Dangers-Dommages'!$B$166)+COUNTIF(INDIRECT(AP$1&amp;"!$Q$4:$Q$203"),'Risques-Dangers-Dommages'!$B$167))/IF(COUNTA(INDIRECT(AP$1&amp;"!$D$4:$D$203"))=0,1,COUNTA(INDIRECT(AP$1&amp;"!$D$4:$D$203"))-COUNTA(INDIRECT(AP$1&amp;"!$N$4:$N$203")))</f>
        <v>0</v>
      </c>
      <c r="AQ9" s="250">
        <f ca="1">COUNTIF(INDIRECT(AP$1&amp;"!$P$4:$P$203"),'Risques-Dangers-Dommages'!$D$18)/IF(COUNTA(INDIRECT(AP$1&amp;"!$D$4:$D$203"))=0,1,COUNTA(INDIRECT(AP$1&amp;"!$D$4:$D$203"))-COUNTA(INDIRECT(AP$1&amp;"!$N$4:$N$203")))</f>
        <v>0</v>
      </c>
      <c r="AR9" s="249">
        <f ca="1">(COUNTIF(INDIRECT(AR$1&amp;"!$Q$4:$Q$203"),'Risques-Dangers-Dommages'!$B$166)+COUNTIF(INDIRECT(AR$1&amp;"!$Q$4:$Q$203"),'Risques-Dangers-Dommages'!$B$167))/IF(COUNTA(INDIRECT(AR$1&amp;"!$D$4:$D$203"))=0,1,COUNTA(INDIRECT(AR$1&amp;"!$D$4:$D$203"))-COUNTA(INDIRECT(AR$1&amp;"!$N$4:$N$203")))</f>
        <v>0</v>
      </c>
      <c r="AS9" s="250">
        <f ca="1">COUNTIF(INDIRECT(AR$1&amp;"!$P$4:$P$203"),'Risques-Dangers-Dommages'!$D$18)/IF(COUNTA(INDIRECT(AR$1&amp;"!$D$4:$D$203"))=0,1,COUNTA(INDIRECT(AR$1&amp;"!$D$4:$D$203"))-COUNTA(INDIRECT(AR$1&amp;"!$N$4:$N$203")))</f>
        <v>0</v>
      </c>
      <c r="AT9" s="249">
        <f ca="1">(COUNTIF(INDIRECT(AT$1&amp;"!$Q$4:$Q$203"),'Risques-Dangers-Dommages'!$B$166)+COUNTIF(INDIRECT(AT$1&amp;"!$Q$4:$Q$203"),'Risques-Dangers-Dommages'!$B$167))/IF(COUNTA(INDIRECT(AT$1&amp;"!$D$4:$D$203"))=0,1,COUNTA(INDIRECT(AT$1&amp;"!$D$4:$D$203"))-COUNTA(INDIRECT(AT$1&amp;"!$N$4:$N$203")))</f>
        <v>0</v>
      </c>
      <c r="AU9" s="250">
        <f ca="1">COUNTIF(INDIRECT(AT$1&amp;"!$P$4:$P$203"),'Risques-Dangers-Dommages'!$D$18)/IF(COUNTA(INDIRECT(AT$1&amp;"!$D$4:$D$203"))=0,1,COUNTA(INDIRECT(AT$1&amp;"!$D$4:$D$203"))-COUNTA(INDIRECT(AT$1&amp;"!$N$4:$N$203")))</f>
        <v>0</v>
      </c>
      <c r="AV9" s="249">
        <f ca="1">(COUNTIF(INDIRECT(AV$1&amp;"!$Q$4:$Q$203"),'Risques-Dangers-Dommages'!$B$166)+COUNTIF(INDIRECT(AV$1&amp;"!$Q$4:$Q$203"),'Risques-Dangers-Dommages'!$B$167))/IF(COUNTA(INDIRECT(AV$1&amp;"!$D$4:$D$203"))=0,1,COUNTA(INDIRECT(AV$1&amp;"!$D$4:$D$203"))-COUNTA(INDIRECT(AV$1&amp;"!$N$4:$N$203")))</f>
        <v>0</v>
      </c>
      <c r="AW9" s="250">
        <f ca="1">COUNTIF(INDIRECT(AV$1&amp;"!$P$4:$P$203"),'Risques-Dangers-Dommages'!$D$18)/IF(COUNTA(INDIRECT(AV$1&amp;"!$D$4:$D$203"))=0,1,COUNTA(INDIRECT(AV$1&amp;"!$D$4:$D$203"))-COUNTA(INDIRECT(AV$1&amp;"!$N$4:$N$203")))</f>
        <v>0</v>
      </c>
      <c r="AX9" s="249">
        <f ca="1">(COUNTIF(INDIRECT(AX$1&amp;"!$Q$4:$Q$203"),'Risques-Dangers-Dommages'!$B$166)+COUNTIF(INDIRECT(AX$1&amp;"!$Q$4:$Q$203"),'Risques-Dangers-Dommages'!$B$167))/IF(COUNTA(INDIRECT(AX$1&amp;"!$D$4:$D$203"))=0,1,COUNTA(INDIRECT(AX$1&amp;"!$D$4:$D$203"))-COUNTA(INDIRECT(AX$1&amp;"!$N$4:$N$203")))</f>
        <v>0</v>
      </c>
      <c r="AY9" s="250">
        <f ca="1">COUNTIF(INDIRECT(AX$1&amp;"!$P$4:$P$203"),'Risques-Dangers-Dommages'!$D$18)/IF(COUNTA(INDIRECT(AX$1&amp;"!$D$4:$D$203"))=0,1,COUNTA(INDIRECT(AX$1&amp;"!$D$4:$D$203"))-COUNTA(INDIRECT(AX$1&amp;"!$N$4:$N$203")))</f>
        <v>0</v>
      </c>
      <c r="AZ9" s="249">
        <f ca="1">(COUNTIF(INDIRECT(AZ$1&amp;"!$Q$4:$Q$203"),'Risques-Dangers-Dommages'!$B$166)+COUNTIF(INDIRECT(AZ$1&amp;"!$Q$4:$Q$203"),'Risques-Dangers-Dommages'!$B$167))/IF(COUNTA(INDIRECT(AZ$1&amp;"!$D$4:$D$203"))=0,1,COUNTA(INDIRECT(AZ$1&amp;"!$D$4:$D$203"))-COUNTA(INDIRECT(AZ$1&amp;"!$N$4:$N$203")))</f>
        <v>0</v>
      </c>
      <c r="BA9" s="250">
        <f ca="1">COUNTIF(INDIRECT(AZ$1&amp;"!$P$4:$P$203"),'Risques-Dangers-Dommages'!$D$18)/IF(COUNTA(INDIRECT(AZ$1&amp;"!$D$4:$D$203"))=0,1,COUNTA(INDIRECT(AZ$1&amp;"!$D$4:$D$203"))-COUNTA(INDIRECT(AZ$1&amp;"!$N$4:$N$203")))</f>
        <v>0</v>
      </c>
      <c r="BB9" s="249">
        <f ca="1">(COUNTIF(INDIRECT(BB$1&amp;"!$Q$4:$Q$203"),'Risques-Dangers-Dommages'!$B$166)+COUNTIF(INDIRECT(BB$1&amp;"!$Q$4:$Q$203"),'Risques-Dangers-Dommages'!$B$167))/IF(COUNTA(INDIRECT(BB$1&amp;"!$D$4:$D$203"))=0,1,COUNTA(INDIRECT(BB$1&amp;"!$D$4:$D$203"))-COUNTA(INDIRECT(BB$1&amp;"!$N$4:$N$203")))</f>
        <v>0</v>
      </c>
      <c r="BC9" s="250">
        <f ca="1">COUNTIF(INDIRECT(BB$1&amp;"!$P$4:$P$203"),'Risques-Dangers-Dommages'!$D$18)/IF(COUNTA(INDIRECT(BB$1&amp;"!$D$4:$D$203"))=0,1,COUNTA(INDIRECT(BB$1&amp;"!$D$4:$D$203"))-COUNTA(INDIRECT(BB$1&amp;"!$N$4:$N$203")))</f>
        <v>0</v>
      </c>
      <c r="BD9" s="249">
        <f ca="1">(COUNTIF(INDIRECT(BD$1&amp;"!$Q$4:$Q$203"),'Risques-Dangers-Dommages'!$B$166)+COUNTIF(INDIRECT(BD$1&amp;"!$Q$4:$Q$203"),'Risques-Dangers-Dommages'!$B$167))/IF(COUNTA(INDIRECT(BD$1&amp;"!$D$4:$D$203"))=0,1,COUNTA(INDIRECT(BD$1&amp;"!$D$4:$D$203"))-COUNTA(INDIRECT(BD$1&amp;"!$N$4:$N$203")))</f>
        <v>0</v>
      </c>
      <c r="BE9" s="250">
        <f ca="1">COUNTIF(INDIRECT(BD$1&amp;"!$P$4:$P$203"),'Risques-Dangers-Dommages'!$D$18)/IF(COUNTA(INDIRECT(BD$1&amp;"!$D$4:$D$203"))=0,1,COUNTA(INDIRECT(BD$1&amp;"!$D$4:$D$203"))-COUNTA(INDIRECT(BD$1&amp;"!$N$4:$N$203")))</f>
        <v>0</v>
      </c>
      <c r="BF9" s="249">
        <f ca="1">(COUNTIF(INDIRECT(BF$1&amp;"!$Q$4:$Q$203"),'Risques-Dangers-Dommages'!$B$166)+COUNTIF(INDIRECT(BF$1&amp;"!$Q$4:$Q$203"),'Risques-Dangers-Dommages'!$B$167))/IF(COUNTA(INDIRECT(BF$1&amp;"!$D$4:$D$203"))=0,1,COUNTA(INDIRECT(BF$1&amp;"!$D$4:$D$203"))-COUNTA(INDIRECT(BF$1&amp;"!$N$4:$N$203")))</f>
        <v>0</v>
      </c>
      <c r="BG9" s="250">
        <f ca="1">COUNTIF(INDIRECT(BF$1&amp;"!$P$4:$P$203"),'Risques-Dangers-Dommages'!$D$18)/IF(COUNTA(INDIRECT(BF$1&amp;"!$D$4:$D$203"))=0,1,COUNTA(INDIRECT(BF$1&amp;"!$D$4:$D$203"))-COUNTA(INDIRECT(BF$1&amp;"!$N$4:$N$203")))</f>
        <v>0</v>
      </c>
      <c r="BH9" s="249">
        <f ca="1">(COUNTIF(INDIRECT(BH$1&amp;"!$Q$4:$Q$203"),'Risques-Dangers-Dommages'!$B$166)+COUNTIF(INDIRECT(BH$1&amp;"!$Q$4:$Q$203"),'Risques-Dangers-Dommages'!$B$167))/IF(COUNTA(INDIRECT(BH$1&amp;"!$D$4:$D$203"))=0,1,COUNTA(INDIRECT(BH$1&amp;"!$D$4:$D$203"))-COUNTA(INDIRECT(BH$1&amp;"!$N$4:$N$203")))</f>
        <v>0</v>
      </c>
      <c r="BI9" s="250">
        <f ca="1">COUNTIF(INDIRECT(BH$1&amp;"!$P$4:$P$203"),'Risques-Dangers-Dommages'!$D$18)/IF(COUNTA(INDIRECT(BH$1&amp;"!$D$4:$D$203"))=0,1,COUNTA(INDIRECT(BH$1&amp;"!$D$4:$D$203"))-COUNTA(INDIRECT(BH$1&amp;"!$N$4:$N$203")))</f>
        <v>0</v>
      </c>
    </row>
    <row r="10" spans="1:61" s="248" customFormat="1" ht="16.5" customHeight="1" x14ac:dyDescent="0.2">
      <c r="A10" s="399"/>
      <c r="B10" s="400" t="s">
        <v>206</v>
      </c>
      <c r="C10" s="401"/>
      <c r="D10" s="251">
        <f ca="1">(COUNTIF(INDIRECT(D$1&amp;"!$Q$4:$Q$203"),'Risques-Dangers-Dommages'!$B$168)+COUNTIF(INDIRECT(D$1&amp;"!$Q$4:$Q$203"),'Risques-Dangers-Dommages'!$B$170)+COUNTIF(INDIRECT(D$1&amp;"!$Q$4:$Q$203"),'Risques-Dangers-Dommages'!$B$171)+COUNTIF(INDIRECT(D$1&amp;"!$Q$4:$Q$203"),'Risques-Dangers-Dommages'!$B$172))/IF(COUNTA(INDIRECT(D$1&amp;"!$D$4:$D$203"))=0,1,COUNTA(INDIRECT(D$1&amp;"!$D$4:$D$203"))-COUNTA(INDIRECT(D$1&amp;"!$N$4:$N$203")))</f>
        <v>0</v>
      </c>
      <c r="E10" s="252"/>
      <c r="F10" s="251">
        <f ca="1">(COUNTIF(INDIRECT(F$1&amp;"!$Q$4:$Q$203"),'Risques-Dangers-Dommages'!$B$168)+COUNTIF(INDIRECT(F$1&amp;"!$Q$4:$Q$203"),'Risques-Dangers-Dommages'!$B$170)+COUNTIF(INDIRECT(F$1&amp;"!$Q$4:$Q$203"),'Risques-Dangers-Dommages'!$B$171)+COUNTIF(INDIRECT(F$1&amp;"!$Q$4:$Q$203"),'Risques-Dangers-Dommages'!$B$172))/IF(COUNTA(INDIRECT(F$1&amp;"!$D$4:$D$203"))=0,1,COUNTA(INDIRECT(F$1&amp;"!$D$4:$D$203"))-COUNTA(INDIRECT(F$1&amp;"!$N$4:$N$203")))</f>
        <v>0</v>
      </c>
      <c r="G10" s="252"/>
      <c r="H10" s="251">
        <f ca="1">(COUNTIF(INDIRECT(H$1&amp;"!$Q$4:$Q$203"),'Risques-Dangers-Dommages'!$B$168)+COUNTIF(INDIRECT(H$1&amp;"!$Q$4:$Q$203"),'Risques-Dangers-Dommages'!$B$170)+COUNTIF(INDIRECT(H$1&amp;"!$Q$4:$Q$203"),'Risques-Dangers-Dommages'!$B$171)+COUNTIF(INDIRECT(H$1&amp;"!$Q$4:$Q$203"),'Risques-Dangers-Dommages'!$B$172))/IF(COUNTA(INDIRECT(H$1&amp;"!$D$4:$D$203"))=0,1,COUNTA(INDIRECT(H$1&amp;"!$D$4:$D$203"))-COUNTA(INDIRECT(H$1&amp;"!$N$4:$N$203")))</f>
        <v>0</v>
      </c>
      <c r="I10" s="252"/>
      <c r="J10" s="251">
        <f ca="1">(COUNTIF(INDIRECT(J$1&amp;"!$Q$4:$Q$203"),'Risques-Dangers-Dommages'!$B$168)+COUNTIF(INDIRECT(J$1&amp;"!$Q$4:$Q$203"),'Risques-Dangers-Dommages'!$B$170)+COUNTIF(INDIRECT(J$1&amp;"!$Q$4:$Q$203"),'Risques-Dangers-Dommages'!$B$171)+COUNTIF(INDIRECT(J$1&amp;"!$Q$4:$Q$203"),'Risques-Dangers-Dommages'!$B$172))/IF(COUNTA(INDIRECT(J$1&amp;"!$D$4:$D$203"))=0,1,COUNTA(INDIRECT(J$1&amp;"!$D$4:$D$203"))-COUNTA(INDIRECT(J$1&amp;"!$N$4:$N$203")))</f>
        <v>0</v>
      </c>
      <c r="K10" s="252"/>
      <c r="L10" s="251">
        <f ca="1">(COUNTIF(INDIRECT(L$1&amp;"!$Q$4:$Q$203"),'Risques-Dangers-Dommages'!$B$168)+COUNTIF(INDIRECT(L$1&amp;"!$Q$4:$Q$203"),'Risques-Dangers-Dommages'!$B$170)+COUNTIF(INDIRECT(L$1&amp;"!$Q$4:$Q$203"),'Risques-Dangers-Dommages'!$B$171)+COUNTIF(INDIRECT(L$1&amp;"!$Q$4:$Q$203"),'Risques-Dangers-Dommages'!$B$172))/IF(COUNTA(INDIRECT(L$1&amp;"!$D$4:$D$203"))=0,1,COUNTA(INDIRECT(L$1&amp;"!$D$4:$D$203"))-COUNTA(INDIRECT(L$1&amp;"!$N$4:$N$203")))</f>
        <v>0</v>
      </c>
      <c r="M10" s="252"/>
      <c r="N10" s="251">
        <f ca="1">(COUNTIF(INDIRECT(N$1&amp;"!$Q$4:$Q$203"),'Risques-Dangers-Dommages'!$B$168)+COUNTIF(INDIRECT(N$1&amp;"!$Q$4:$Q$203"),'Risques-Dangers-Dommages'!$B$170)+COUNTIF(INDIRECT(N$1&amp;"!$Q$4:$Q$203"),'Risques-Dangers-Dommages'!$B$171)+COUNTIF(INDIRECT(N$1&amp;"!$Q$4:$Q$203"),'Risques-Dangers-Dommages'!$B$172))/IF(COUNTA(INDIRECT(N$1&amp;"!$D$4:$D$203"))=0,1,COUNTA(INDIRECT(N$1&amp;"!$D$4:$D$203"))-COUNTA(INDIRECT(N$1&amp;"!$N$4:$N$203")))</f>
        <v>0</v>
      </c>
      <c r="O10" s="252"/>
      <c r="P10" s="251">
        <f ca="1">(COUNTIF(INDIRECT(P$1&amp;"!$Q$4:$Q$203"),'Risques-Dangers-Dommages'!$B$168)+COUNTIF(INDIRECT(P$1&amp;"!$Q$4:$Q$203"),'Risques-Dangers-Dommages'!$B$170)+COUNTIF(INDIRECT(P$1&amp;"!$Q$4:$Q$203"),'Risques-Dangers-Dommages'!$B$171)+COUNTIF(INDIRECT(P$1&amp;"!$Q$4:$Q$203"),'Risques-Dangers-Dommages'!$B$172))/IF(COUNTA(INDIRECT(P$1&amp;"!$D$4:$D$203"))=0,1,COUNTA(INDIRECT(P$1&amp;"!$D$4:$D$203"))-COUNTA(INDIRECT(P$1&amp;"!$N$4:$N$203")))</f>
        <v>0</v>
      </c>
      <c r="Q10" s="252"/>
      <c r="R10" s="251">
        <f ca="1">(COUNTIF(INDIRECT(R$1&amp;"!$Q$4:$Q$203"),'Risques-Dangers-Dommages'!$B$168)+COUNTIF(INDIRECT(R$1&amp;"!$Q$4:$Q$203"),'Risques-Dangers-Dommages'!$B$170)+COUNTIF(INDIRECT(R$1&amp;"!$Q$4:$Q$203"),'Risques-Dangers-Dommages'!$B$171)+COUNTIF(INDIRECT(R$1&amp;"!$Q$4:$Q$203"),'Risques-Dangers-Dommages'!$B$172))/IF(COUNTA(INDIRECT(R$1&amp;"!$D$4:$D$203"))=0,1,COUNTA(INDIRECT(R$1&amp;"!$D$4:$D$203"))-COUNTA(INDIRECT(R$1&amp;"!$N$4:$N$203")))</f>
        <v>0</v>
      </c>
      <c r="S10" s="252"/>
      <c r="T10" s="251">
        <f ca="1">(COUNTIF(INDIRECT(T$1&amp;"!$Q$4:$Q$203"),'Risques-Dangers-Dommages'!$B$168)+COUNTIF(INDIRECT(T$1&amp;"!$Q$4:$Q$203"),'Risques-Dangers-Dommages'!$B$170)+COUNTIF(INDIRECT(T$1&amp;"!$Q$4:$Q$203"),'Risques-Dangers-Dommages'!$B$171)+COUNTIF(INDIRECT(T$1&amp;"!$Q$4:$Q$203"),'Risques-Dangers-Dommages'!$B$172))/IF(COUNTA(INDIRECT(T$1&amp;"!$D$4:$D$203"))=0,1,COUNTA(INDIRECT(T$1&amp;"!$D$4:$D$203"))-COUNTA(INDIRECT(T$1&amp;"!$N$4:$N$203")))</f>
        <v>0</v>
      </c>
      <c r="U10" s="252"/>
      <c r="V10" s="251">
        <f ca="1">(COUNTIF(INDIRECT(V$1&amp;"!$Q$4:$Q$203"),'Risques-Dangers-Dommages'!$B$168)+COUNTIF(INDIRECT(V$1&amp;"!$Q$4:$Q$203"),'Risques-Dangers-Dommages'!$B$170)+COUNTIF(INDIRECT(V$1&amp;"!$Q$4:$Q$203"),'Risques-Dangers-Dommages'!$B$171)+COUNTIF(INDIRECT(V$1&amp;"!$Q$4:$Q$203"),'Risques-Dangers-Dommages'!$B$172))/IF(COUNTA(INDIRECT(V$1&amp;"!$D$4:$D$203"))=0,1,COUNTA(INDIRECT(V$1&amp;"!$D$4:$D$203"))-COUNTA(INDIRECT(V$1&amp;"!$N$4:$N$203")))</f>
        <v>0</v>
      </c>
      <c r="W10" s="252"/>
      <c r="X10" s="251">
        <f ca="1">(COUNTIF(INDIRECT(X$1&amp;"!$Q$4:$Q$203"),'Risques-Dangers-Dommages'!$B$168)+COUNTIF(INDIRECT(X$1&amp;"!$Q$4:$Q$203"),'Risques-Dangers-Dommages'!$B$170)+COUNTIF(INDIRECT(X$1&amp;"!$Q$4:$Q$203"),'Risques-Dangers-Dommages'!$B$171)+COUNTIF(INDIRECT(X$1&amp;"!$Q$4:$Q$203"),'Risques-Dangers-Dommages'!$B$172))/IF(COUNTA(INDIRECT(X$1&amp;"!$D$4:$D$203"))=0,1,COUNTA(INDIRECT(X$1&amp;"!$D$4:$D$203"))-COUNTA(INDIRECT(X$1&amp;"!$N$4:$N$203")))</f>
        <v>0</v>
      </c>
      <c r="Y10" s="252"/>
      <c r="Z10" s="251">
        <f ca="1">(COUNTIF(INDIRECT(Z$1&amp;"!$Q$4:$Q$203"),'Risques-Dangers-Dommages'!$B$168)+COUNTIF(INDIRECT(Z$1&amp;"!$Q$4:$Q$203"),'Risques-Dangers-Dommages'!$B$170)+COUNTIF(INDIRECT(Z$1&amp;"!$Q$4:$Q$203"),'Risques-Dangers-Dommages'!$B$171)+COUNTIF(INDIRECT(Z$1&amp;"!$Q$4:$Q$203"),'Risques-Dangers-Dommages'!$B$172))/IF(COUNTA(INDIRECT(Z$1&amp;"!$D$4:$D$203"))=0,1,COUNTA(INDIRECT(Z$1&amp;"!$D$4:$D$203"))-COUNTA(INDIRECT(Z$1&amp;"!$N$4:$N$203")))</f>
        <v>0</v>
      </c>
      <c r="AA10" s="252"/>
      <c r="AB10" s="251">
        <f ca="1">(COUNTIF(INDIRECT(AB$1&amp;"!$Q$4:$Q$203"),'Risques-Dangers-Dommages'!$B$168)+COUNTIF(INDIRECT(AB$1&amp;"!$Q$4:$Q$203"),'Risques-Dangers-Dommages'!$B$170)+COUNTIF(INDIRECT(AB$1&amp;"!$Q$4:$Q$203"),'Risques-Dangers-Dommages'!$B$171)+COUNTIF(INDIRECT(AB$1&amp;"!$Q$4:$Q$203"),'Risques-Dangers-Dommages'!$B$172))/IF(COUNTA(INDIRECT(AB$1&amp;"!$D$4:$D$203"))=0,1,COUNTA(INDIRECT(AB$1&amp;"!$D$4:$D$203"))-COUNTA(INDIRECT(AB$1&amp;"!$N$4:$N$203")))</f>
        <v>0</v>
      </c>
      <c r="AC10" s="252"/>
      <c r="AD10" s="251">
        <f ca="1">(COUNTIF(INDIRECT(AD$1&amp;"!$Q$4:$Q$203"),'Risques-Dangers-Dommages'!$B$168)+COUNTIF(INDIRECT(AD$1&amp;"!$Q$4:$Q$203"),'Risques-Dangers-Dommages'!$B$170)+COUNTIF(INDIRECT(AD$1&amp;"!$Q$4:$Q$203"),'Risques-Dangers-Dommages'!$B$171)+COUNTIF(INDIRECT(AD$1&amp;"!$Q$4:$Q$203"),'Risques-Dangers-Dommages'!$B$172))/IF(COUNTA(INDIRECT(AD$1&amp;"!$D$4:$D$203"))=0,1,COUNTA(INDIRECT(AD$1&amp;"!$D$4:$D$203"))-COUNTA(INDIRECT(AD$1&amp;"!$N$4:$N$203")))</f>
        <v>0</v>
      </c>
      <c r="AE10" s="252"/>
      <c r="AF10" s="251">
        <f ca="1">(COUNTIF(INDIRECT(AF$1&amp;"!$Q$4:$Q$203"),'Risques-Dangers-Dommages'!$B$168)+COUNTIF(INDIRECT(AF$1&amp;"!$Q$4:$Q$203"),'Risques-Dangers-Dommages'!$B$170)+COUNTIF(INDIRECT(AF$1&amp;"!$Q$4:$Q$203"),'Risques-Dangers-Dommages'!$B$171)+COUNTIF(INDIRECT(AF$1&amp;"!$Q$4:$Q$203"),'Risques-Dangers-Dommages'!$B$172))/IF(COUNTA(INDIRECT(AF$1&amp;"!$D$4:$D$203"))=0,1,COUNTA(INDIRECT(AF$1&amp;"!$D$4:$D$203"))-COUNTA(INDIRECT(AF$1&amp;"!$N$4:$N$203")))</f>
        <v>0</v>
      </c>
      <c r="AG10" s="252"/>
      <c r="AH10" s="251">
        <f ca="1">(COUNTIF(INDIRECT(AH$1&amp;"!$Q$4:$Q$203"),'Risques-Dangers-Dommages'!$B$168)+COUNTIF(INDIRECT(AH$1&amp;"!$Q$4:$Q$203"),'Risques-Dangers-Dommages'!$B$170)+COUNTIF(INDIRECT(AH$1&amp;"!$Q$4:$Q$203"),'Risques-Dangers-Dommages'!$B$171)+COUNTIF(INDIRECT(AH$1&amp;"!$Q$4:$Q$203"),'Risques-Dangers-Dommages'!$B$172))/IF(COUNTA(INDIRECT(AH$1&amp;"!$D$4:$D$203"))=0,1,COUNTA(INDIRECT(AH$1&amp;"!$D$4:$D$203"))-COUNTA(INDIRECT(AH$1&amp;"!$N$4:$N$203")))</f>
        <v>0</v>
      </c>
      <c r="AI10" s="252"/>
      <c r="AJ10" s="251">
        <f ca="1">(COUNTIF(INDIRECT(AJ$1&amp;"!$Q$4:$Q$203"),'Risques-Dangers-Dommages'!$B$168)+COUNTIF(INDIRECT(AJ$1&amp;"!$Q$4:$Q$203"),'Risques-Dangers-Dommages'!$B$170)+COUNTIF(INDIRECT(AJ$1&amp;"!$Q$4:$Q$203"),'Risques-Dangers-Dommages'!$B$171)+COUNTIF(INDIRECT(AJ$1&amp;"!$Q$4:$Q$203"),'Risques-Dangers-Dommages'!$B$172))/IF(COUNTA(INDIRECT(AJ$1&amp;"!$D$4:$D$203"))=0,1,COUNTA(INDIRECT(AJ$1&amp;"!$D$4:$D$203"))-COUNTA(INDIRECT(AJ$1&amp;"!$N$4:$N$203")))</f>
        <v>0</v>
      </c>
      <c r="AK10" s="252"/>
      <c r="AL10" s="251">
        <f ca="1">(COUNTIF(INDIRECT(AL$1&amp;"!$Q$4:$Q$203"),'Risques-Dangers-Dommages'!$B$168)+COUNTIF(INDIRECT(AL$1&amp;"!$Q$4:$Q$203"),'Risques-Dangers-Dommages'!$B$170)+COUNTIF(INDIRECT(AL$1&amp;"!$Q$4:$Q$203"),'Risques-Dangers-Dommages'!$B$171)+COUNTIF(INDIRECT(AL$1&amp;"!$Q$4:$Q$203"),'Risques-Dangers-Dommages'!$B$172))/IF(COUNTA(INDIRECT(AL$1&amp;"!$D$4:$D$203"))=0,1,COUNTA(INDIRECT(AL$1&amp;"!$D$4:$D$203"))-COUNTA(INDIRECT(AL$1&amp;"!$N$4:$N$203")))</f>
        <v>0</v>
      </c>
      <c r="AM10" s="252"/>
      <c r="AN10" s="251">
        <f ca="1">(COUNTIF(INDIRECT(AN$1&amp;"!$Q$4:$Q$203"),'Risques-Dangers-Dommages'!$B$168)+COUNTIF(INDIRECT(AN$1&amp;"!$Q$4:$Q$203"),'Risques-Dangers-Dommages'!$B$170)+COUNTIF(INDIRECT(AN$1&amp;"!$Q$4:$Q$203"),'Risques-Dangers-Dommages'!$B$171)+COUNTIF(INDIRECT(AN$1&amp;"!$Q$4:$Q$203"),'Risques-Dangers-Dommages'!$B$172))/IF(COUNTA(INDIRECT(AN$1&amp;"!$D$4:$D$203"))=0,1,COUNTA(INDIRECT(AN$1&amp;"!$D$4:$D$203"))-COUNTA(INDIRECT(AN$1&amp;"!$N$4:$N$203")))</f>
        <v>0</v>
      </c>
      <c r="AO10" s="252"/>
      <c r="AP10" s="251">
        <f ca="1">(COUNTIF(INDIRECT(AP$1&amp;"!$Q$4:$Q$203"),'Risques-Dangers-Dommages'!$B$168)+COUNTIF(INDIRECT(AP$1&amp;"!$Q$4:$Q$203"),'Risques-Dangers-Dommages'!$B$170)+COUNTIF(INDIRECT(AP$1&amp;"!$Q$4:$Q$203"),'Risques-Dangers-Dommages'!$B$171)+COUNTIF(INDIRECT(AP$1&amp;"!$Q$4:$Q$203"),'Risques-Dangers-Dommages'!$B$172))/IF(COUNTA(INDIRECT(AP$1&amp;"!$D$4:$D$203"))=0,1,COUNTA(INDIRECT(AP$1&amp;"!$D$4:$D$203"))-COUNTA(INDIRECT(AP$1&amp;"!$N$4:$N$203")))</f>
        <v>0</v>
      </c>
      <c r="AQ10" s="252"/>
      <c r="AR10" s="251">
        <f ca="1">(COUNTIF(INDIRECT(AR$1&amp;"!$Q$4:$Q$203"),'Risques-Dangers-Dommages'!$B$168)+COUNTIF(INDIRECT(AR$1&amp;"!$Q$4:$Q$203"),'Risques-Dangers-Dommages'!$B$170)+COUNTIF(INDIRECT(AR$1&amp;"!$Q$4:$Q$203"),'Risques-Dangers-Dommages'!$B$171)+COUNTIF(INDIRECT(AR$1&amp;"!$Q$4:$Q$203"),'Risques-Dangers-Dommages'!$B$172))/IF(COUNTA(INDIRECT(AR$1&amp;"!$D$4:$D$203"))=0,1,COUNTA(INDIRECT(AR$1&amp;"!$D$4:$D$203"))-COUNTA(INDIRECT(AR$1&amp;"!$N$4:$N$203")))</f>
        <v>0</v>
      </c>
      <c r="AS10" s="252"/>
      <c r="AT10" s="251">
        <f ca="1">(COUNTIF(INDIRECT(AT$1&amp;"!$Q$4:$Q$203"),'Risques-Dangers-Dommages'!$B$168)+COUNTIF(INDIRECT(AT$1&amp;"!$Q$4:$Q$203"),'Risques-Dangers-Dommages'!$B$170)+COUNTIF(INDIRECT(AT$1&amp;"!$Q$4:$Q$203"),'Risques-Dangers-Dommages'!$B$171)+COUNTIF(INDIRECT(AT$1&amp;"!$Q$4:$Q$203"),'Risques-Dangers-Dommages'!$B$172))/IF(COUNTA(INDIRECT(AT$1&amp;"!$D$4:$D$203"))=0,1,COUNTA(INDIRECT(AT$1&amp;"!$D$4:$D$203"))-COUNTA(INDIRECT(AT$1&amp;"!$N$4:$N$203")))</f>
        <v>0</v>
      </c>
      <c r="AU10" s="252"/>
      <c r="AV10" s="251">
        <f ca="1">(COUNTIF(INDIRECT(AV$1&amp;"!$Q$4:$Q$203"),'Risques-Dangers-Dommages'!$B$168)+COUNTIF(INDIRECT(AV$1&amp;"!$Q$4:$Q$203"),'Risques-Dangers-Dommages'!$B$170)+COUNTIF(INDIRECT(AV$1&amp;"!$Q$4:$Q$203"),'Risques-Dangers-Dommages'!$B$171)+COUNTIF(INDIRECT(AV$1&amp;"!$Q$4:$Q$203"),'Risques-Dangers-Dommages'!$B$172))/IF(COUNTA(INDIRECT(AV$1&amp;"!$D$4:$D$203"))=0,1,COUNTA(INDIRECT(AV$1&amp;"!$D$4:$D$203"))-COUNTA(INDIRECT(AV$1&amp;"!$N$4:$N$203")))</f>
        <v>0</v>
      </c>
      <c r="AW10" s="252"/>
      <c r="AX10" s="251">
        <f ca="1">(COUNTIF(INDIRECT(AX$1&amp;"!$Q$4:$Q$203"),'Risques-Dangers-Dommages'!$B$168)+COUNTIF(INDIRECT(AX$1&amp;"!$Q$4:$Q$203"),'Risques-Dangers-Dommages'!$B$170)+COUNTIF(INDIRECT(AX$1&amp;"!$Q$4:$Q$203"),'Risques-Dangers-Dommages'!$B$171)+COUNTIF(INDIRECT(AX$1&amp;"!$Q$4:$Q$203"),'Risques-Dangers-Dommages'!$B$172))/IF(COUNTA(INDIRECT(AX$1&amp;"!$D$4:$D$203"))=0,1,COUNTA(INDIRECT(AX$1&amp;"!$D$4:$D$203"))-COUNTA(INDIRECT(AX$1&amp;"!$N$4:$N$203")))</f>
        <v>0</v>
      </c>
      <c r="AY10" s="252"/>
      <c r="AZ10" s="251">
        <f ca="1">(COUNTIF(INDIRECT(AZ$1&amp;"!$Q$4:$Q$203"),'Risques-Dangers-Dommages'!$B$168)+COUNTIF(INDIRECT(AZ$1&amp;"!$Q$4:$Q$203"),'Risques-Dangers-Dommages'!$B$170)+COUNTIF(INDIRECT(AZ$1&amp;"!$Q$4:$Q$203"),'Risques-Dangers-Dommages'!$B$171)+COUNTIF(INDIRECT(AZ$1&amp;"!$Q$4:$Q$203"),'Risques-Dangers-Dommages'!$B$172))/IF(COUNTA(INDIRECT(AZ$1&amp;"!$D$4:$D$203"))=0,1,COUNTA(INDIRECT(AZ$1&amp;"!$D$4:$D$203"))-COUNTA(INDIRECT(AZ$1&amp;"!$N$4:$N$203")))</f>
        <v>0</v>
      </c>
      <c r="BA10" s="252"/>
      <c r="BB10" s="251">
        <f ca="1">(COUNTIF(INDIRECT(BB$1&amp;"!$Q$4:$Q$203"),'Risques-Dangers-Dommages'!$B$168)+COUNTIF(INDIRECT(BB$1&amp;"!$Q$4:$Q$203"),'Risques-Dangers-Dommages'!$B$170)+COUNTIF(INDIRECT(BB$1&amp;"!$Q$4:$Q$203"),'Risques-Dangers-Dommages'!$B$171)+COUNTIF(INDIRECT(BB$1&amp;"!$Q$4:$Q$203"),'Risques-Dangers-Dommages'!$B$172))/IF(COUNTA(INDIRECT(BB$1&amp;"!$D$4:$D$203"))=0,1,COUNTA(INDIRECT(BB$1&amp;"!$D$4:$D$203"))-COUNTA(INDIRECT(BB$1&amp;"!$N$4:$N$203")))</f>
        <v>0</v>
      </c>
      <c r="BC10" s="252"/>
      <c r="BD10" s="251">
        <f ca="1">(COUNTIF(INDIRECT(BD$1&amp;"!$Q$4:$Q$203"),'Risques-Dangers-Dommages'!$B$168)+COUNTIF(INDIRECT(BD$1&amp;"!$Q$4:$Q$203"),'Risques-Dangers-Dommages'!$B$170)+COUNTIF(INDIRECT(BD$1&amp;"!$Q$4:$Q$203"),'Risques-Dangers-Dommages'!$B$171)+COUNTIF(INDIRECT(BD$1&amp;"!$Q$4:$Q$203"),'Risques-Dangers-Dommages'!$B$172))/IF(COUNTA(INDIRECT(BD$1&amp;"!$D$4:$D$203"))=0,1,COUNTA(INDIRECT(BD$1&amp;"!$D$4:$D$203"))-COUNTA(INDIRECT(BD$1&amp;"!$N$4:$N$203")))</f>
        <v>0</v>
      </c>
      <c r="BE10" s="252"/>
      <c r="BF10" s="251">
        <f ca="1">(COUNTIF(INDIRECT(BF$1&amp;"!$Q$4:$Q$203"),'Risques-Dangers-Dommages'!$B$168)+COUNTIF(INDIRECT(BF$1&amp;"!$Q$4:$Q$203"),'Risques-Dangers-Dommages'!$B$170)+COUNTIF(INDIRECT(BF$1&amp;"!$Q$4:$Q$203"),'Risques-Dangers-Dommages'!$B$171)+COUNTIF(INDIRECT(BF$1&amp;"!$Q$4:$Q$203"),'Risques-Dangers-Dommages'!$B$172))/IF(COUNTA(INDIRECT(BF$1&amp;"!$D$4:$D$203"))=0,1,COUNTA(INDIRECT(BF$1&amp;"!$D$4:$D$203"))-COUNTA(INDIRECT(BF$1&amp;"!$N$4:$N$203")))</f>
        <v>0</v>
      </c>
      <c r="BG10" s="252"/>
      <c r="BH10" s="251">
        <f ca="1">(COUNTIF(INDIRECT(BH$1&amp;"!$Q$4:$Q$203"),'Risques-Dangers-Dommages'!$B$168)+COUNTIF(INDIRECT(BH$1&amp;"!$Q$4:$Q$203"),'Risques-Dangers-Dommages'!$B$170)+COUNTIF(INDIRECT(BH$1&amp;"!$Q$4:$Q$203"),'Risques-Dangers-Dommages'!$B$171)+COUNTIF(INDIRECT(BH$1&amp;"!$Q$4:$Q$203"),'Risques-Dangers-Dommages'!$B$172))/IF(COUNTA(INDIRECT(BH$1&amp;"!$D$4:$D$203"))=0,1,COUNTA(INDIRECT(BH$1&amp;"!$D$4:$D$203"))-COUNTA(INDIRECT(BH$1&amp;"!$N$4:$N$203")))</f>
        <v>0</v>
      </c>
      <c r="BI10" s="252"/>
    </row>
    <row r="11" spans="1:61" s="248" customFormat="1" ht="16.5" customHeight="1" x14ac:dyDescent="0.2">
      <c r="A11" s="398" t="s">
        <v>109</v>
      </c>
      <c r="B11" s="407" t="s">
        <v>207</v>
      </c>
      <c r="C11" s="408"/>
      <c r="D11" s="253">
        <f ca="1">(COUNTIF(INDIRECT(D$1&amp;"!$Q$4:$Q$203"),'Risques-Dangers-Dommages'!$B$39))/IF(COUNTA(INDIRECT(D$1&amp;"!$D$4:$D$203"))=0,1,COUNTA(INDIRECT(D$1&amp;"!$D$4:$D$203"))-COUNTA(INDIRECT(D$1&amp;"!$N$4:$N$203")))</f>
        <v>0</v>
      </c>
      <c r="E11" s="254"/>
      <c r="F11" s="253">
        <f ca="1">(COUNTIF(INDIRECT(F$1&amp;"!$Q$4:$Q$203"),'Risques-Dangers-Dommages'!$B$39))/IF(COUNTA(INDIRECT(F$1&amp;"!$D$4:$D$203"))=0,1,COUNTA(INDIRECT(F$1&amp;"!$D$4:$D$203"))-COUNTA(INDIRECT(F$1&amp;"!$N$4:$N$203")))</f>
        <v>0</v>
      </c>
      <c r="G11" s="254"/>
      <c r="H11" s="253">
        <f ca="1">(COUNTIF(INDIRECT(H$1&amp;"!$Q$4:$Q$203"),'Risques-Dangers-Dommages'!$B$39))/IF(COUNTA(INDIRECT(H$1&amp;"!$D$4:$D$203"))=0,1,COUNTA(INDIRECT(H$1&amp;"!$D$4:$D$203"))-COUNTA(INDIRECT(H$1&amp;"!$N$4:$N$203")))</f>
        <v>0</v>
      </c>
      <c r="I11" s="254"/>
      <c r="J11" s="253">
        <f ca="1">(COUNTIF(INDIRECT(J$1&amp;"!$Q$4:$Q$203"),'Risques-Dangers-Dommages'!$B$39))/IF(COUNTA(INDIRECT(J$1&amp;"!$D$4:$D$203"))=0,1,COUNTA(INDIRECT(J$1&amp;"!$D$4:$D$203"))-COUNTA(INDIRECT(J$1&amp;"!$N$4:$N$203")))</f>
        <v>0</v>
      </c>
      <c r="K11" s="254"/>
      <c r="L11" s="253">
        <f ca="1">(COUNTIF(INDIRECT(L$1&amp;"!$Q$4:$Q$203"),'Risques-Dangers-Dommages'!$B$39))/IF(COUNTA(INDIRECT(L$1&amp;"!$D$4:$D$203"))=0,1,COUNTA(INDIRECT(L$1&amp;"!$D$4:$D$203"))-COUNTA(INDIRECT(L$1&amp;"!$N$4:$N$203")))</f>
        <v>0</v>
      </c>
      <c r="M11" s="254"/>
      <c r="N11" s="253">
        <f ca="1">(COUNTIF(INDIRECT(N$1&amp;"!$Q$4:$Q$203"),'Risques-Dangers-Dommages'!$B$39))/IF(COUNTA(INDIRECT(N$1&amp;"!$D$4:$D$203"))=0,1,COUNTA(INDIRECT(N$1&amp;"!$D$4:$D$203"))-COUNTA(INDIRECT(N$1&amp;"!$N$4:$N$203")))</f>
        <v>0</v>
      </c>
      <c r="O11" s="254"/>
      <c r="P11" s="253">
        <f ca="1">(COUNTIF(INDIRECT(P$1&amp;"!$Q$4:$Q$203"),'Risques-Dangers-Dommages'!$B$39))/IF(COUNTA(INDIRECT(P$1&amp;"!$D$4:$D$203"))=0,1,COUNTA(INDIRECT(P$1&amp;"!$D$4:$D$203"))-COUNTA(INDIRECT(P$1&amp;"!$N$4:$N$203")))</f>
        <v>0</v>
      </c>
      <c r="Q11" s="254"/>
      <c r="R11" s="253">
        <f ca="1">(COUNTIF(INDIRECT(R$1&amp;"!$Q$4:$Q$203"),'Risques-Dangers-Dommages'!$B$39))/IF(COUNTA(INDIRECT(R$1&amp;"!$D$4:$D$203"))=0,1,COUNTA(INDIRECT(R$1&amp;"!$D$4:$D$203"))-COUNTA(INDIRECT(R$1&amp;"!$N$4:$N$203")))</f>
        <v>0</v>
      </c>
      <c r="S11" s="254"/>
      <c r="T11" s="253">
        <f ca="1">(COUNTIF(INDIRECT(T$1&amp;"!$Q$4:$Q$203"),'Risques-Dangers-Dommages'!$B$39))/IF(COUNTA(INDIRECT(T$1&amp;"!$D$4:$D$203"))=0,1,COUNTA(INDIRECT(T$1&amp;"!$D$4:$D$203"))-COUNTA(INDIRECT(T$1&amp;"!$N$4:$N$203")))</f>
        <v>0</v>
      </c>
      <c r="U11" s="254"/>
      <c r="V11" s="253">
        <f ca="1">(COUNTIF(INDIRECT(V$1&amp;"!$Q$4:$Q$203"),'Risques-Dangers-Dommages'!$B$39))/IF(COUNTA(INDIRECT(V$1&amp;"!$D$4:$D$203"))=0,1,COUNTA(INDIRECT(V$1&amp;"!$D$4:$D$203"))-COUNTA(INDIRECT(V$1&amp;"!$N$4:$N$203")))</f>
        <v>0</v>
      </c>
      <c r="W11" s="254"/>
      <c r="X11" s="253">
        <f ca="1">(COUNTIF(INDIRECT(X$1&amp;"!$Q$4:$Q$203"),'Risques-Dangers-Dommages'!$B$39))/IF(COUNTA(INDIRECT(X$1&amp;"!$D$4:$D$203"))=0,1,COUNTA(INDIRECT(X$1&amp;"!$D$4:$D$203"))-COUNTA(INDIRECT(X$1&amp;"!$N$4:$N$203")))</f>
        <v>0</v>
      </c>
      <c r="Y11" s="254"/>
      <c r="Z11" s="253">
        <f ca="1">(COUNTIF(INDIRECT(Z$1&amp;"!$Q$4:$Q$203"),'Risques-Dangers-Dommages'!$B$39))/IF(COUNTA(INDIRECT(Z$1&amp;"!$D$4:$D$203"))=0,1,COUNTA(INDIRECT(Z$1&amp;"!$D$4:$D$203"))-COUNTA(INDIRECT(Z$1&amp;"!$N$4:$N$203")))</f>
        <v>0</v>
      </c>
      <c r="AA11" s="254"/>
      <c r="AB11" s="253">
        <f ca="1">(COUNTIF(INDIRECT(AB$1&amp;"!$Q$4:$Q$203"),'Risques-Dangers-Dommages'!$B$39))/IF(COUNTA(INDIRECT(AB$1&amp;"!$D$4:$D$203"))=0,1,COUNTA(INDIRECT(AB$1&amp;"!$D$4:$D$203"))-COUNTA(INDIRECT(AB$1&amp;"!$N$4:$N$203")))</f>
        <v>0</v>
      </c>
      <c r="AC11" s="254"/>
      <c r="AD11" s="253">
        <f ca="1">(COUNTIF(INDIRECT(AD$1&amp;"!$Q$4:$Q$203"),'Risques-Dangers-Dommages'!$B$39))/IF(COUNTA(INDIRECT(AD$1&amp;"!$D$4:$D$203"))=0,1,COUNTA(INDIRECT(AD$1&amp;"!$D$4:$D$203"))-COUNTA(INDIRECT(AD$1&amp;"!$N$4:$N$203")))</f>
        <v>0</v>
      </c>
      <c r="AE11" s="254"/>
      <c r="AF11" s="253">
        <f ca="1">(COUNTIF(INDIRECT(AF$1&amp;"!$Q$4:$Q$203"),'Risques-Dangers-Dommages'!$B$39))/IF(COUNTA(INDIRECT(AF$1&amp;"!$D$4:$D$203"))=0,1,COUNTA(INDIRECT(AF$1&amp;"!$D$4:$D$203"))-COUNTA(INDIRECT(AF$1&amp;"!$N$4:$N$203")))</f>
        <v>0</v>
      </c>
      <c r="AG11" s="254"/>
      <c r="AH11" s="253">
        <f ca="1">(COUNTIF(INDIRECT(AH$1&amp;"!$Q$4:$Q$203"),'Risques-Dangers-Dommages'!$B$39))/IF(COUNTA(INDIRECT(AH$1&amp;"!$D$4:$D$203"))=0,1,COUNTA(INDIRECT(AH$1&amp;"!$D$4:$D$203"))-COUNTA(INDIRECT(AH$1&amp;"!$N$4:$N$203")))</f>
        <v>0</v>
      </c>
      <c r="AI11" s="254"/>
      <c r="AJ11" s="253">
        <f ca="1">(COUNTIF(INDIRECT(AJ$1&amp;"!$Q$4:$Q$203"),'Risques-Dangers-Dommages'!$B$39))/IF(COUNTA(INDIRECT(AJ$1&amp;"!$D$4:$D$203"))=0,1,COUNTA(INDIRECT(AJ$1&amp;"!$D$4:$D$203"))-COUNTA(INDIRECT(AJ$1&amp;"!$N$4:$N$203")))</f>
        <v>0</v>
      </c>
      <c r="AK11" s="254"/>
      <c r="AL11" s="253">
        <f ca="1">(COUNTIF(INDIRECT(AL$1&amp;"!$Q$4:$Q$203"),'Risques-Dangers-Dommages'!$B$39))/IF(COUNTA(INDIRECT(AL$1&amp;"!$D$4:$D$203"))=0,1,COUNTA(INDIRECT(AL$1&amp;"!$D$4:$D$203"))-COUNTA(INDIRECT(AL$1&amp;"!$N$4:$N$203")))</f>
        <v>0</v>
      </c>
      <c r="AM11" s="254"/>
      <c r="AN11" s="253">
        <f ca="1">(COUNTIF(INDIRECT(AN$1&amp;"!$Q$4:$Q$203"),'Risques-Dangers-Dommages'!$B$39))/IF(COUNTA(INDIRECT(AN$1&amp;"!$D$4:$D$203"))=0,1,COUNTA(INDIRECT(AN$1&amp;"!$D$4:$D$203"))-COUNTA(INDIRECT(AN$1&amp;"!$N$4:$N$203")))</f>
        <v>0</v>
      </c>
      <c r="AO11" s="254"/>
      <c r="AP11" s="253">
        <f ca="1">(COUNTIF(INDIRECT(AP$1&amp;"!$Q$4:$Q$203"),'Risques-Dangers-Dommages'!$B$39))/IF(COUNTA(INDIRECT(AP$1&amp;"!$D$4:$D$203"))=0,1,COUNTA(INDIRECT(AP$1&amp;"!$D$4:$D$203"))-COUNTA(INDIRECT(AP$1&amp;"!$N$4:$N$203")))</f>
        <v>0</v>
      </c>
      <c r="AQ11" s="254"/>
      <c r="AR11" s="253">
        <f ca="1">(COUNTIF(INDIRECT(AR$1&amp;"!$Q$4:$Q$203"),'Risques-Dangers-Dommages'!$B$39))/IF(COUNTA(INDIRECT(AR$1&amp;"!$D$4:$D$203"))=0,1,COUNTA(INDIRECT(AR$1&amp;"!$D$4:$D$203"))-COUNTA(INDIRECT(AR$1&amp;"!$N$4:$N$203")))</f>
        <v>0</v>
      </c>
      <c r="AS11" s="254"/>
      <c r="AT11" s="253">
        <f ca="1">(COUNTIF(INDIRECT(AT$1&amp;"!$Q$4:$Q$203"),'Risques-Dangers-Dommages'!$B$39))/IF(COUNTA(INDIRECT(AT$1&amp;"!$D$4:$D$203"))=0,1,COUNTA(INDIRECT(AT$1&amp;"!$D$4:$D$203"))-COUNTA(INDIRECT(AT$1&amp;"!$N$4:$N$203")))</f>
        <v>0</v>
      </c>
      <c r="AU11" s="254"/>
      <c r="AV11" s="253">
        <f ca="1">(COUNTIF(INDIRECT(AV$1&amp;"!$Q$4:$Q$203"),'Risques-Dangers-Dommages'!$B$39))/IF(COUNTA(INDIRECT(AV$1&amp;"!$D$4:$D$203"))=0,1,COUNTA(INDIRECT(AV$1&amp;"!$D$4:$D$203"))-COUNTA(INDIRECT(AV$1&amp;"!$N$4:$N$203")))</f>
        <v>0</v>
      </c>
      <c r="AW11" s="254"/>
      <c r="AX11" s="253">
        <f ca="1">(COUNTIF(INDIRECT(AX$1&amp;"!$Q$4:$Q$203"),'Risques-Dangers-Dommages'!$B$39))/IF(COUNTA(INDIRECT(AX$1&amp;"!$D$4:$D$203"))=0,1,COUNTA(INDIRECT(AX$1&amp;"!$D$4:$D$203"))-COUNTA(INDIRECT(AX$1&amp;"!$N$4:$N$203")))</f>
        <v>0</v>
      </c>
      <c r="AY11" s="254"/>
      <c r="AZ11" s="253">
        <f ca="1">(COUNTIF(INDIRECT(AZ$1&amp;"!$Q$4:$Q$203"),'Risques-Dangers-Dommages'!$B$39))/IF(COUNTA(INDIRECT(AZ$1&amp;"!$D$4:$D$203"))=0,1,COUNTA(INDIRECT(AZ$1&amp;"!$D$4:$D$203"))-COUNTA(INDIRECT(AZ$1&amp;"!$N$4:$N$203")))</f>
        <v>0</v>
      </c>
      <c r="BA11" s="254"/>
      <c r="BB11" s="253">
        <f ca="1">(COUNTIF(INDIRECT(BB$1&amp;"!$Q$4:$Q$203"),'Risques-Dangers-Dommages'!$B$39))/IF(COUNTA(INDIRECT(BB$1&amp;"!$D$4:$D$203"))=0,1,COUNTA(INDIRECT(BB$1&amp;"!$D$4:$D$203"))-COUNTA(INDIRECT(BB$1&amp;"!$N$4:$N$203")))</f>
        <v>0</v>
      </c>
      <c r="BC11" s="254"/>
      <c r="BD11" s="253">
        <f ca="1">(COUNTIF(INDIRECT(BD$1&amp;"!$Q$4:$Q$203"),'Risques-Dangers-Dommages'!$B$39))/IF(COUNTA(INDIRECT(BD$1&amp;"!$D$4:$D$203"))=0,1,COUNTA(INDIRECT(BD$1&amp;"!$D$4:$D$203"))-COUNTA(INDIRECT(BD$1&amp;"!$N$4:$N$203")))</f>
        <v>0</v>
      </c>
      <c r="BE11" s="254"/>
      <c r="BF11" s="253">
        <f ca="1">(COUNTIF(INDIRECT(BF$1&amp;"!$Q$4:$Q$203"),'Risques-Dangers-Dommages'!$B$39))/IF(COUNTA(INDIRECT(BF$1&amp;"!$D$4:$D$203"))=0,1,COUNTA(INDIRECT(BF$1&amp;"!$D$4:$D$203"))-COUNTA(INDIRECT(BF$1&amp;"!$N$4:$N$203")))</f>
        <v>0</v>
      </c>
      <c r="BG11" s="254"/>
      <c r="BH11" s="253">
        <f ca="1">(COUNTIF(INDIRECT(BH$1&amp;"!$Q$4:$Q$203"),'Risques-Dangers-Dommages'!$B$39))/IF(COUNTA(INDIRECT(BH$1&amp;"!$D$4:$D$203"))=0,1,COUNTA(INDIRECT(BH$1&amp;"!$D$4:$D$203"))-COUNTA(INDIRECT(BH$1&amp;"!$N$4:$N$203")))</f>
        <v>0</v>
      </c>
      <c r="BI11" s="254"/>
    </row>
    <row r="12" spans="1:61" s="248" customFormat="1" ht="16.5" customHeight="1" x14ac:dyDescent="0.2">
      <c r="A12" s="398"/>
      <c r="B12" s="409" t="s">
        <v>208</v>
      </c>
      <c r="C12" s="410"/>
      <c r="D12" s="255">
        <f ca="1">(COUNTIF(INDIRECT(D$1&amp;"!$Q$4:$Q$203"),'Risques-Dangers-Dommages'!$B$38)+COUNTIF(INDIRECT(D$1&amp;"!$Q$4:$Q$203"),'Risques-Dangers-Dommages'!$B$40))/IF(COUNTA(INDIRECT(D$1&amp;"!$D$4:$D$203"))=0,1,COUNTA(INDIRECT(D$1&amp;"!$D$4:$D$203"))-COUNTA(INDIRECT(D$1&amp;"!$N$4:$N$203")))</f>
        <v>0</v>
      </c>
      <c r="E12" s="256">
        <f ca="1">COUNTIF(INDIRECT(D$1&amp;"!$P$4:$P$203"),'Risques-Dangers-Dommages'!$D$6)/IF(COUNTA(INDIRECT(D$1&amp;"!$D$4:$D$203"))=0,1,COUNTA(INDIRECT(D$1&amp;"!$D$4:$D$203"))-COUNTA(INDIRECT(D$1&amp;"!$N$4:$N$203")))</f>
        <v>0</v>
      </c>
      <c r="F12" s="255">
        <f ca="1">(COUNTIF(INDIRECT(F$1&amp;"!$Q$4:$Q$203"),'Risques-Dangers-Dommages'!$B$38)+COUNTIF(INDIRECT(F$1&amp;"!$Q$4:$Q$203"),'Risques-Dangers-Dommages'!$B$40))/IF(COUNTA(INDIRECT(F$1&amp;"!$D$4:$D$203"))=0,1,COUNTA(INDIRECT(F$1&amp;"!$D$4:$D$203"))-COUNTA(INDIRECT(F$1&amp;"!$N$4:$N$203")))</f>
        <v>0</v>
      </c>
      <c r="G12" s="256">
        <f ca="1">COUNTIF(INDIRECT(F$1&amp;"!$P$4:$P$203"),'Risques-Dangers-Dommages'!$D$6)/IF(COUNTA(INDIRECT(F$1&amp;"!$D$4:$D$203"))=0,1,COUNTA(INDIRECT(F$1&amp;"!$D$4:$D$203"))-COUNTA(INDIRECT(F$1&amp;"!$N$4:$N$203")))</f>
        <v>0</v>
      </c>
      <c r="H12" s="255">
        <f ca="1">(COUNTIF(INDIRECT(H$1&amp;"!$Q$4:$Q$203"),'Risques-Dangers-Dommages'!$B$38)+COUNTIF(INDIRECT(H$1&amp;"!$Q$4:$Q$203"),'Risques-Dangers-Dommages'!$B$40))/IF(COUNTA(INDIRECT(H$1&amp;"!$D$4:$D$203"))=0,1,COUNTA(INDIRECT(H$1&amp;"!$D$4:$D$203"))-COUNTA(INDIRECT(H$1&amp;"!$N$4:$N$203")))</f>
        <v>0</v>
      </c>
      <c r="I12" s="256">
        <f ca="1">COUNTIF(INDIRECT(H$1&amp;"!$P$4:$P$203"),'Risques-Dangers-Dommages'!$D$6)/IF(COUNTA(INDIRECT(H$1&amp;"!$D$4:$D$203"))=0,1,COUNTA(INDIRECT(H$1&amp;"!$D$4:$D$203"))-COUNTA(INDIRECT(H$1&amp;"!$N$4:$N$203")))</f>
        <v>0</v>
      </c>
      <c r="J12" s="255">
        <f ca="1">(COUNTIF(INDIRECT(J$1&amp;"!$Q$4:$Q$203"),'Risques-Dangers-Dommages'!$B$38)+COUNTIF(INDIRECT(J$1&amp;"!$Q$4:$Q$203"),'Risques-Dangers-Dommages'!$B$40))/IF(COUNTA(INDIRECT(J$1&amp;"!$D$4:$D$203"))=0,1,COUNTA(INDIRECT(J$1&amp;"!$D$4:$D$203"))-COUNTA(INDIRECT(J$1&amp;"!$N$4:$N$203")))</f>
        <v>0</v>
      </c>
      <c r="K12" s="256">
        <f ca="1">COUNTIF(INDIRECT(J$1&amp;"!$P$4:$P$203"),'Risques-Dangers-Dommages'!$D$6)/IF(COUNTA(INDIRECT(J$1&amp;"!$D$4:$D$203"))=0,1,COUNTA(INDIRECT(J$1&amp;"!$D$4:$D$203"))-COUNTA(INDIRECT(J$1&amp;"!$N$4:$N$203")))</f>
        <v>0</v>
      </c>
      <c r="L12" s="255">
        <f ca="1">(COUNTIF(INDIRECT(L$1&amp;"!$Q$4:$Q$203"),'Risques-Dangers-Dommages'!$B$38)+COUNTIF(INDIRECT(L$1&amp;"!$Q$4:$Q$203"),'Risques-Dangers-Dommages'!$B$40))/IF(COUNTA(INDIRECT(L$1&amp;"!$D$4:$D$203"))=0,1,COUNTA(INDIRECT(L$1&amp;"!$D$4:$D$203"))-COUNTA(INDIRECT(L$1&amp;"!$N$4:$N$203")))</f>
        <v>0</v>
      </c>
      <c r="M12" s="256">
        <f ca="1">COUNTIF(INDIRECT(L$1&amp;"!$P$4:$P$203"),'Risques-Dangers-Dommages'!$D$6)/IF(COUNTA(INDIRECT(L$1&amp;"!$D$4:$D$203"))=0,1,COUNTA(INDIRECT(L$1&amp;"!$D$4:$D$203"))-COUNTA(INDIRECT(L$1&amp;"!$N$4:$N$203")))</f>
        <v>0</v>
      </c>
      <c r="N12" s="255">
        <f ca="1">(COUNTIF(INDIRECT(N$1&amp;"!$Q$4:$Q$203"),'Risques-Dangers-Dommages'!$B$38)+COUNTIF(INDIRECT(N$1&amp;"!$Q$4:$Q$203"),'Risques-Dangers-Dommages'!$B$40))/IF(COUNTA(INDIRECT(N$1&amp;"!$D$4:$D$203"))=0,1,COUNTA(INDIRECT(N$1&amp;"!$D$4:$D$203"))-COUNTA(INDIRECT(N$1&amp;"!$N$4:$N$203")))</f>
        <v>0</v>
      </c>
      <c r="O12" s="256">
        <f ca="1">COUNTIF(INDIRECT(N$1&amp;"!$P$4:$P$203"),'Risques-Dangers-Dommages'!$D$6)/IF(COUNTA(INDIRECT(N$1&amp;"!$D$4:$D$203"))=0,1,COUNTA(INDIRECT(N$1&amp;"!$D$4:$D$203"))-COUNTA(INDIRECT(N$1&amp;"!$N$4:$N$203")))</f>
        <v>0</v>
      </c>
      <c r="P12" s="255">
        <f ca="1">(COUNTIF(INDIRECT(P$1&amp;"!$Q$4:$Q$203"),'Risques-Dangers-Dommages'!$B$38)+COUNTIF(INDIRECT(P$1&amp;"!$Q$4:$Q$203"),'Risques-Dangers-Dommages'!$B$40))/IF(COUNTA(INDIRECT(P$1&amp;"!$D$4:$D$203"))=0,1,COUNTA(INDIRECT(P$1&amp;"!$D$4:$D$203"))-COUNTA(INDIRECT(P$1&amp;"!$N$4:$N$203")))</f>
        <v>0</v>
      </c>
      <c r="Q12" s="256">
        <f ca="1">COUNTIF(INDIRECT(P$1&amp;"!$P$4:$P$203"),'Risques-Dangers-Dommages'!$D$6)/IF(COUNTA(INDIRECT(P$1&amp;"!$D$4:$D$203"))=0,1,COUNTA(INDIRECT(P$1&amp;"!$D$4:$D$203"))-COUNTA(INDIRECT(P$1&amp;"!$N$4:$N$203")))</f>
        <v>0</v>
      </c>
      <c r="R12" s="255">
        <f ca="1">(COUNTIF(INDIRECT(R$1&amp;"!$Q$4:$Q$203"),'Risques-Dangers-Dommages'!$B$38)+COUNTIF(INDIRECT(R$1&amp;"!$Q$4:$Q$203"),'Risques-Dangers-Dommages'!$B$40))/IF(COUNTA(INDIRECT(R$1&amp;"!$D$4:$D$203"))=0,1,COUNTA(INDIRECT(R$1&amp;"!$D$4:$D$203"))-COUNTA(INDIRECT(R$1&amp;"!$N$4:$N$203")))</f>
        <v>0</v>
      </c>
      <c r="S12" s="256">
        <f ca="1">COUNTIF(INDIRECT(R$1&amp;"!$P$4:$P$203"),'Risques-Dangers-Dommages'!$D$6)/IF(COUNTA(INDIRECT(R$1&amp;"!$D$4:$D$203"))=0,1,COUNTA(INDIRECT(R$1&amp;"!$D$4:$D$203"))-COUNTA(INDIRECT(R$1&amp;"!$N$4:$N$203")))</f>
        <v>0</v>
      </c>
      <c r="T12" s="255">
        <f ca="1">(COUNTIF(INDIRECT(T$1&amp;"!$Q$4:$Q$203"),'Risques-Dangers-Dommages'!$B$38)+COUNTIF(INDIRECT(T$1&amp;"!$Q$4:$Q$203"),'Risques-Dangers-Dommages'!$B$40))/IF(COUNTA(INDIRECT(T$1&amp;"!$D$4:$D$203"))=0,1,COUNTA(INDIRECT(T$1&amp;"!$D$4:$D$203"))-COUNTA(INDIRECT(T$1&amp;"!$N$4:$N$203")))</f>
        <v>0</v>
      </c>
      <c r="U12" s="256">
        <f ca="1">COUNTIF(INDIRECT(T$1&amp;"!$P$4:$P$203"),'Risques-Dangers-Dommages'!$D$6)/IF(COUNTA(INDIRECT(T$1&amp;"!$D$4:$D$203"))=0,1,COUNTA(INDIRECT(T$1&amp;"!$D$4:$D$203"))-COUNTA(INDIRECT(T$1&amp;"!$N$4:$N$203")))</f>
        <v>0</v>
      </c>
      <c r="V12" s="255">
        <f ca="1">(COUNTIF(INDIRECT(V$1&amp;"!$Q$4:$Q$203"),'Risques-Dangers-Dommages'!$B$38)+COUNTIF(INDIRECT(V$1&amp;"!$Q$4:$Q$203"),'Risques-Dangers-Dommages'!$B$40))/IF(COUNTA(INDIRECT(V$1&amp;"!$D$4:$D$203"))=0,1,COUNTA(INDIRECT(V$1&amp;"!$D$4:$D$203"))-COUNTA(INDIRECT(V$1&amp;"!$N$4:$N$203")))</f>
        <v>0</v>
      </c>
      <c r="W12" s="256">
        <f ca="1">COUNTIF(INDIRECT(V$1&amp;"!$P$4:$P$203"),'Risques-Dangers-Dommages'!$D$6)/IF(COUNTA(INDIRECT(V$1&amp;"!$D$4:$D$203"))=0,1,COUNTA(INDIRECT(V$1&amp;"!$D$4:$D$203"))-COUNTA(INDIRECT(V$1&amp;"!$N$4:$N$203")))</f>
        <v>0</v>
      </c>
      <c r="X12" s="255">
        <f ca="1">(COUNTIF(INDIRECT(X$1&amp;"!$Q$4:$Q$203"),'Risques-Dangers-Dommages'!$B$38)+COUNTIF(INDIRECT(X$1&amp;"!$Q$4:$Q$203"),'Risques-Dangers-Dommages'!$B$40))/IF(COUNTA(INDIRECT(X$1&amp;"!$D$4:$D$203"))=0,1,COUNTA(INDIRECT(X$1&amp;"!$D$4:$D$203"))-COUNTA(INDIRECT(X$1&amp;"!$N$4:$N$203")))</f>
        <v>0</v>
      </c>
      <c r="Y12" s="256">
        <f ca="1">COUNTIF(INDIRECT(X$1&amp;"!$P$4:$P$203"),'Risques-Dangers-Dommages'!$D$6)/IF(COUNTA(INDIRECT(X$1&amp;"!$D$4:$D$203"))=0,1,COUNTA(INDIRECT(X$1&amp;"!$D$4:$D$203"))-COUNTA(INDIRECT(X$1&amp;"!$N$4:$N$203")))</f>
        <v>0</v>
      </c>
      <c r="Z12" s="255">
        <f ca="1">(COUNTIF(INDIRECT(Z$1&amp;"!$Q$4:$Q$203"),'Risques-Dangers-Dommages'!$B$38)+COUNTIF(INDIRECT(Z$1&amp;"!$Q$4:$Q$203"),'Risques-Dangers-Dommages'!$B$40))/IF(COUNTA(INDIRECT(Z$1&amp;"!$D$4:$D$203"))=0,1,COUNTA(INDIRECT(Z$1&amp;"!$D$4:$D$203"))-COUNTA(INDIRECT(Z$1&amp;"!$N$4:$N$203")))</f>
        <v>0</v>
      </c>
      <c r="AA12" s="256">
        <f ca="1">COUNTIF(INDIRECT(Z$1&amp;"!$P$4:$P$203"),'Risques-Dangers-Dommages'!$D$6)/IF(COUNTA(INDIRECT(Z$1&amp;"!$D$4:$D$203"))=0,1,COUNTA(INDIRECT(Z$1&amp;"!$D$4:$D$203"))-COUNTA(INDIRECT(Z$1&amp;"!$N$4:$N$203")))</f>
        <v>0</v>
      </c>
      <c r="AB12" s="255">
        <f ca="1">(COUNTIF(INDIRECT(AB$1&amp;"!$Q$4:$Q$203"),'Risques-Dangers-Dommages'!$B$38)+COUNTIF(INDIRECT(AB$1&amp;"!$Q$4:$Q$203"),'Risques-Dangers-Dommages'!$B$40))/IF(COUNTA(INDIRECT(AB$1&amp;"!$D$4:$D$203"))=0,1,COUNTA(INDIRECT(AB$1&amp;"!$D$4:$D$203"))-COUNTA(INDIRECT(AB$1&amp;"!$N$4:$N$203")))</f>
        <v>0</v>
      </c>
      <c r="AC12" s="256">
        <f ca="1">COUNTIF(INDIRECT(AB$1&amp;"!$P$4:$P$203"),'Risques-Dangers-Dommages'!$D$6)/IF(COUNTA(INDIRECT(AB$1&amp;"!$D$4:$D$203"))=0,1,COUNTA(INDIRECT(AB$1&amp;"!$D$4:$D$203"))-COUNTA(INDIRECT(AB$1&amp;"!$N$4:$N$203")))</f>
        <v>0</v>
      </c>
      <c r="AD12" s="255">
        <f ca="1">(COUNTIF(INDIRECT(AD$1&amp;"!$Q$4:$Q$203"),'Risques-Dangers-Dommages'!$B$38)+COUNTIF(INDIRECT(AD$1&amp;"!$Q$4:$Q$203"),'Risques-Dangers-Dommages'!$B$40))/IF(COUNTA(INDIRECT(AD$1&amp;"!$D$4:$D$203"))=0,1,COUNTA(INDIRECT(AD$1&amp;"!$D$4:$D$203"))-COUNTA(INDIRECT(AD$1&amp;"!$N$4:$N$203")))</f>
        <v>0</v>
      </c>
      <c r="AE12" s="256">
        <f ca="1">COUNTIF(INDIRECT(AD$1&amp;"!$P$4:$P$203"),'Risques-Dangers-Dommages'!$D$6)/IF(COUNTA(INDIRECT(AD$1&amp;"!$D$4:$D$203"))=0,1,COUNTA(INDIRECT(AD$1&amp;"!$D$4:$D$203"))-COUNTA(INDIRECT(AD$1&amp;"!$N$4:$N$203")))</f>
        <v>0</v>
      </c>
      <c r="AF12" s="255">
        <f ca="1">(COUNTIF(INDIRECT(AF$1&amp;"!$Q$4:$Q$203"),'Risques-Dangers-Dommages'!$B$38)+COUNTIF(INDIRECT(AF$1&amp;"!$Q$4:$Q$203"),'Risques-Dangers-Dommages'!$B$40))/IF(COUNTA(INDIRECT(AF$1&amp;"!$D$4:$D$203"))=0,1,COUNTA(INDIRECT(AF$1&amp;"!$D$4:$D$203"))-COUNTA(INDIRECT(AF$1&amp;"!$N$4:$N$203")))</f>
        <v>0</v>
      </c>
      <c r="AG12" s="256">
        <f ca="1">COUNTIF(INDIRECT(AF$1&amp;"!$P$4:$P$203"),'Risques-Dangers-Dommages'!$D$6)/IF(COUNTA(INDIRECT(AF$1&amp;"!$D$4:$D$203"))=0,1,COUNTA(INDIRECT(AF$1&amp;"!$D$4:$D$203"))-COUNTA(INDIRECT(AF$1&amp;"!$N$4:$N$203")))</f>
        <v>0</v>
      </c>
      <c r="AH12" s="255">
        <f ca="1">(COUNTIF(INDIRECT(AH$1&amp;"!$Q$4:$Q$203"),'Risques-Dangers-Dommages'!$B$38)+COUNTIF(INDIRECT(AH$1&amp;"!$Q$4:$Q$203"),'Risques-Dangers-Dommages'!$B$40))/IF(COUNTA(INDIRECT(AH$1&amp;"!$D$4:$D$203"))=0,1,COUNTA(INDIRECT(AH$1&amp;"!$D$4:$D$203"))-COUNTA(INDIRECT(AH$1&amp;"!$N$4:$N$203")))</f>
        <v>0</v>
      </c>
      <c r="AI12" s="256">
        <f ca="1">COUNTIF(INDIRECT(AH$1&amp;"!$P$4:$P$203"),'Risques-Dangers-Dommages'!$D$6)/IF(COUNTA(INDIRECT(AH$1&amp;"!$D$4:$D$203"))=0,1,COUNTA(INDIRECT(AH$1&amp;"!$D$4:$D$203"))-COUNTA(INDIRECT(AH$1&amp;"!$N$4:$N$203")))</f>
        <v>0</v>
      </c>
      <c r="AJ12" s="255">
        <f ca="1">(COUNTIF(INDIRECT(AJ$1&amp;"!$Q$4:$Q$203"),'Risques-Dangers-Dommages'!$B$38)+COUNTIF(INDIRECT(AJ$1&amp;"!$Q$4:$Q$203"),'Risques-Dangers-Dommages'!$B$40))/IF(COUNTA(INDIRECT(AJ$1&amp;"!$D$4:$D$203"))=0,1,COUNTA(INDIRECT(AJ$1&amp;"!$D$4:$D$203"))-COUNTA(INDIRECT(AJ$1&amp;"!$N$4:$N$203")))</f>
        <v>0</v>
      </c>
      <c r="AK12" s="256">
        <f ca="1">COUNTIF(INDIRECT(AJ$1&amp;"!$P$4:$P$203"),'Risques-Dangers-Dommages'!$D$6)/IF(COUNTA(INDIRECT(AJ$1&amp;"!$D$4:$D$203"))=0,1,COUNTA(INDIRECT(AJ$1&amp;"!$D$4:$D$203"))-COUNTA(INDIRECT(AJ$1&amp;"!$N$4:$N$203")))</f>
        <v>0</v>
      </c>
      <c r="AL12" s="255">
        <f ca="1">(COUNTIF(INDIRECT(AL$1&amp;"!$Q$4:$Q$203"),'Risques-Dangers-Dommages'!$B$38)+COUNTIF(INDIRECT(AL$1&amp;"!$Q$4:$Q$203"),'Risques-Dangers-Dommages'!$B$40))/IF(COUNTA(INDIRECT(AL$1&amp;"!$D$4:$D$203"))=0,1,COUNTA(INDIRECT(AL$1&amp;"!$D$4:$D$203"))-COUNTA(INDIRECT(AL$1&amp;"!$N$4:$N$203")))</f>
        <v>0</v>
      </c>
      <c r="AM12" s="256">
        <f ca="1">COUNTIF(INDIRECT(AL$1&amp;"!$P$4:$P$203"),'Risques-Dangers-Dommages'!$D$6)/IF(COUNTA(INDIRECT(AL$1&amp;"!$D$4:$D$203"))=0,1,COUNTA(INDIRECT(AL$1&amp;"!$D$4:$D$203"))-COUNTA(INDIRECT(AL$1&amp;"!$N$4:$N$203")))</f>
        <v>0</v>
      </c>
      <c r="AN12" s="255">
        <f ca="1">(COUNTIF(INDIRECT(AN$1&amp;"!$Q$4:$Q$203"),'Risques-Dangers-Dommages'!$B$38)+COUNTIF(INDIRECT(AN$1&amp;"!$Q$4:$Q$203"),'Risques-Dangers-Dommages'!$B$40))/IF(COUNTA(INDIRECT(AN$1&amp;"!$D$4:$D$203"))=0,1,COUNTA(INDIRECT(AN$1&amp;"!$D$4:$D$203"))-COUNTA(INDIRECT(AN$1&amp;"!$N$4:$N$203")))</f>
        <v>0</v>
      </c>
      <c r="AO12" s="256">
        <f ca="1">COUNTIF(INDIRECT(AN$1&amp;"!$P$4:$P$203"),'Risques-Dangers-Dommages'!$D$6)/IF(COUNTA(INDIRECT(AN$1&amp;"!$D$4:$D$203"))=0,1,COUNTA(INDIRECT(AN$1&amp;"!$D$4:$D$203"))-COUNTA(INDIRECT(AN$1&amp;"!$N$4:$N$203")))</f>
        <v>0</v>
      </c>
      <c r="AP12" s="255">
        <f ca="1">(COUNTIF(INDIRECT(AP$1&amp;"!$Q$4:$Q$203"),'Risques-Dangers-Dommages'!$B$38)+COUNTIF(INDIRECT(AP$1&amp;"!$Q$4:$Q$203"),'Risques-Dangers-Dommages'!$B$40))/IF(COUNTA(INDIRECT(AP$1&amp;"!$D$4:$D$203"))=0,1,COUNTA(INDIRECT(AP$1&amp;"!$D$4:$D$203"))-COUNTA(INDIRECT(AP$1&amp;"!$N$4:$N$203")))</f>
        <v>0</v>
      </c>
      <c r="AQ12" s="256">
        <f ca="1">COUNTIF(INDIRECT(AP$1&amp;"!$P$4:$P$203"),'Risques-Dangers-Dommages'!$D$6)/IF(COUNTA(INDIRECT(AP$1&amp;"!$D$4:$D$203"))=0,1,COUNTA(INDIRECT(AP$1&amp;"!$D$4:$D$203"))-COUNTA(INDIRECT(AP$1&amp;"!$N$4:$N$203")))</f>
        <v>0</v>
      </c>
      <c r="AR12" s="255">
        <f ca="1">(COUNTIF(INDIRECT(AR$1&amp;"!$Q$4:$Q$203"),'Risques-Dangers-Dommages'!$B$38)+COUNTIF(INDIRECT(AR$1&amp;"!$Q$4:$Q$203"),'Risques-Dangers-Dommages'!$B$40))/IF(COUNTA(INDIRECT(AR$1&amp;"!$D$4:$D$203"))=0,1,COUNTA(INDIRECT(AR$1&amp;"!$D$4:$D$203"))-COUNTA(INDIRECT(AR$1&amp;"!$N$4:$N$203")))</f>
        <v>0</v>
      </c>
      <c r="AS12" s="256">
        <f ca="1">COUNTIF(INDIRECT(AR$1&amp;"!$P$4:$P$203"),'Risques-Dangers-Dommages'!$D$6)/IF(COUNTA(INDIRECT(AR$1&amp;"!$D$4:$D$203"))=0,1,COUNTA(INDIRECT(AR$1&amp;"!$D$4:$D$203"))-COUNTA(INDIRECT(AR$1&amp;"!$N$4:$N$203")))</f>
        <v>0</v>
      </c>
      <c r="AT12" s="255">
        <f ca="1">(COUNTIF(INDIRECT(AT$1&amp;"!$Q$4:$Q$203"),'Risques-Dangers-Dommages'!$B$38)+COUNTIF(INDIRECT(AT$1&amp;"!$Q$4:$Q$203"),'Risques-Dangers-Dommages'!$B$40))/IF(COUNTA(INDIRECT(AT$1&amp;"!$D$4:$D$203"))=0,1,COUNTA(INDIRECT(AT$1&amp;"!$D$4:$D$203"))-COUNTA(INDIRECT(AT$1&amp;"!$N$4:$N$203")))</f>
        <v>0</v>
      </c>
      <c r="AU12" s="256">
        <f ca="1">COUNTIF(INDIRECT(AT$1&amp;"!$P$4:$P$203"),'Risques-Dangers-Dommages'!$D$6)/IF(COUNTA(INDIRECT(AT$1&amp;"!$D$4:$D$203"))=0,1,COUNTA(INDIRECT(AT$1&amp;"!$D$4:$D$203"))-COUNTA(INDIRECT(AT$1&amp;"!$N$4:$N$203")))</f>
        <v>0</v>
      </c>
      <c r="AV12" s="255">
        <f ca="1">(COUNTIF(INDIRECT(AV$1&amp;"!$Q$4:$Q$203"),'Risques-Dangers-Dommages'!$B$38)+COUNTIF(INDIRECT(AV$1&amp;"!$Q$4:$Q$203"),'Risques-Dangers-Dommages'!$B$40))/IF(COUNTA(INDIRECT(AV$1&amp;"!$D$4:$D$203"))=0,1,COUNTA(INDIRECT(AV$1&amp;"!$D$4:$D$203"))-COUNTA(INDIRECT(AV$1&amp;"!$N$4:$N$203")))</f>
        <v>0</v>
      </c>
      <c r="AW12" s="256">
        <f ca="1">COUNTIF(INDIRECT(AV$1&amp;"!$P$4:$P$203"),'Risques-Dangers-Dommages'!$D$6)/IF(COUNTA(INDIRECT(AV$1&amp;"!$D$4:$D$203"))=0,1,COUNTA(INDIRECT(AV$1&amp;"!$D$4:$D$203"))-COUNTA(INDIRECT(AV$1&amp;"!$N$4:$N$203")))</f>
        <v>0</v>
      </c>
      <c r="AX12" s="255">
        <f ca="1">(COUNTIF(INDIRECT(AX$1&amp;"!$Q$4:$Q$203"),'Risques-Dangers-Dommages'!$B$38)+COUNTIF(INDIRECT(AX$1&amp;"!$Q$4:$Q$203"),'Risques-Dangers-Dommages'!$B$40))/IF(COUNTA(INDIRECT(AX$1&amp;"!$D$4:$D$203"))=0,1,COUNTA(INDIRECT(AX$1&amp;"!$D$4:$D$203"))-COUNTA(INDIRECT(AX$1&amp;"!$N$4:$N$203")))</f>
        <v>0</v>
      </c>
      <c r="AY12" s="256">
        <f ca="1">COUNTIF(INDIRECT(AX$1&amp;"!$P$4:$P$203"),'Risques-Dangers-Dommages'!$D$6)/IF(COUNTA(INDIRECT(AX$1&amp;"!$D$4:$D$203"))=0,1,COUNTA(INDIRECT(AX$1&amp;"!$D$4:$D$203"))-COUNTA(INDIRECT(AX$1&amp;"!$N$4:$N$203")))</f>
        <v>0</v>
      </c>
      <c r="AZ12" s="255">
        <f ca="1">(COUNTIF(INDIRECT(AZ$1&amp;"!$Q$4:$Q$203"),'Risques-Dangers-Dommages'!$B$38)+COUNTIF(INDIRECT(AZ$1&amp;"!$Q$4:$Q$203"),'Risques-Dangers-Dommages'!$B$40))/IF(COUNTA(INDIRECT(AZ$1&amp;"!$D$4:$D$203"))=0,1,COUNTA(INDIRECT(AZ$1&amp;"!$D$4:$D$203"))-COUNTA(INDIRECT(AZ$1&amp;"!$N$4:$N$203")))</f>
        <v>0</v>
      </c>
      <c r="BA12" s="256">
        <f ca="1">COUNTIF(INDIRECT(AZ$1&amp;"!$P$4:$P$203"),'Risques-Dangers-Dommages'!$D$6)/IF(COUNTA(INDIRECT(AZ$1&amp;"!$D$4:$D$203"))=0,1,COUNTA(INDIRECT(AZ$1&amp;"!$D$4:$D$203"))-COUNTA(INDIRECT(AZ$1&amp;"!$N$4:$N$203")))</f>
        <v>0</v>
      </c>
      <c r="BB12" s="255">
        <f ca="1">(COUNTIF(INDIRECT(BB$1&amp;"!$Q$4:$Q$203"),'Risques-Dangers-Dommages'!$B$38)+COUNTIF(INDIRECT(BB$1&amp;"!$Q$4:$Q$203"),'Risques-Dangers-Dommages'!$B$40))/IF(COUNTA(INDIRECT(BB$1&amp;"!$D$4:$D$203"))=0,1,COUNTA(INDIRECT(BB$1&amp;"!$D$4:$D$203"))-COUNTA(INDIRECT(BB$1&amp;"!$N$4:$N$203")))</f>
        <v>0</v>
      </c>
      <c r="BC12" s="256">
        <f ca="1">COUNTIF(INDIRECT(BB$1&amp;"!$P$4:$P$203"),'Risques-Dangers-Dommages'!$D$6)/IF(COUNTA(INDIRECT(BB$1&amp;"!$D$4:$D$203"))=0,1,COUNTA(INDIRECT(BB$1&amp;"!$D$4:$D$203"))-COUNTA(INDIRECT(BB$1&amp;"!$N$4:$N$203")))</f>
        <v>0</v>
      </c>
      <c r="BD12" s="255">
        <f ca="1">(COUNTIF(INDIRECT(BD$1&amp;"!$Q$4:$Q$203"),'Risques-Dangers-Dommages'!$B$38)+COUNTIF(INDIRECT(BD$1&amp;"!$Q$4:$Q$203"),'Risques-Dangers-Dommages'!$B$40))/IF(COUNTA(INDIRECT(BD$1&amp;"!$D$4:$D$203"))=0,1,COUNTA(INDIRECT(BD$1&amp;"!$D$4:$D$203"))-COUNTA(INDIRECT(BD$1&amp;"!$N$4:$N$203")))</f>
        <v>0</v>
      </c>
      <c r="BE12" s="256">
        <f ca="1">COUNTIF(INDIRECT(BD$1&amp;"!$P$4:$P$203"),'Risques-Dangers-Dommages'!$D$6)/IF(COUNTA(INDIRECT(BD$1&amp;"!$D$4:$D$203"))=0,1,COUNTA(INDIRECT(BD$1&amp;"!$D$4:$D$203"))-COUNTA(INDIRECT(BD$1&amp;"!$N$4:$N$203")))</f>
        <v>0</v>
      </c>
      <c r="BF12" s="255">
        <f ca="1">(COUNTIF(INDIRECT(BF$1&amp;"!$Q$4:$Q$203"),'Risques-Dangers-Dommages'!$B$38)+COUNTIF(INDIRECT(BF$1&amp;"!$Q$4:$Q$203"),'Risques-Dangers-Dommages'!$B$40))/IF(COUNTA(INDIRECT(BF$1&amp;"!$D$4:$D$203"))=0,1,COUNTA(INDIRECT(BF$1&amp;"!$D$4:$D$203"))-COUNTA(INDIRECT(BF$1&amp;"!$N$4:$N$203")))</f>
        <v>0</v>
      </c>
      <c r="BG12" s="256">
        <f ca="1">COUNTIF(INDIRECT(BF$1&amp;"!$P$4:$P$203"),'Risques-Dangers-Dommages'!$D$6)/IF(COUNTA(INDIRECT(BF$1&amp;"!$D$4:$D$203"))=0,1,COUNTA(INDIRECT(BF$1&amp;"!$D$4:$D$203"))-COUNTA(INDIRECT(BF$1&amp;"!$N$4:$N$203")))</f>
        <v>0</v>
      </c>
      <c r="BH12" s="255">
        <f ca="1">(COUNTIF(INDIRECT(BH$1&amp;"!$Q$4:$Q$203"),'Risques-Dangers-Dommages'!$B$38)+COUNTIF(INDIRECT(BH$1&amp;"!$Q$4:$Q$203"),'Risques-Dangers-Dommages'!$B$40))/IF(COUNTA(INDIRECT(BH$1&amp;"!$D$4:$D$203"))=0,1,COUNTA(INDIRECT(BH$1&amp;"!$D$4:$D$203"))-COUNTA(INDIRECT(BH$1&amp;"!$N$4:$N$203")))</f>
        <v>0</v>
      </c>
      <c r="BI12" s="256">
        <f ca="1">COUNTIF(INDIRECT(BH$1&amp;"!$P$4:$P$203"),'Risques-Dangers-Dommages'!$D$6)/IF(COUNTA(INDIRECT(BH$1&amp;"!$D$4:$D$203"))=0,1,COUNTA(INDIRECT(BH$1&amp;"!$D$4:$D$203"))-COUNTA(INDIRECT(BH$1&amp;"!$N$4:$N$203")))</f>
        <v>0</v>
      </c>
    </row>
    <row r="13" spans="1:61" s="248" customFormat="1" ht="16.5" customHeight="1" x14ac:dyDescent="0.2">
      <c r="A13" s="398"/>
      <c r="B13" s="411" t="s">
        <v>209</v>
      </c>
      <c r="C13" s="412"/>
      <c r="D13" s="257">
        <f ca="1">(COUNTIF(INDIRECT(D$1&amp;"!$Q$4:$Q$203"),'Risques-Dangers-Dommages'!$B$41)+COUNTIF(INDIRECT(D$1&amp;"!$Q$4:$Q$203"),'Risques-Dangers-Dommages'!$B$42))/IF(COUNTA(INDIRECT(D$1&amp;"!$D$4:$D$203"))=0,1,COUNTA(INDIRECT(D$1&amp;"!$D$4:$D$203"))-COUNTA(INDIRECT(D$1&amp;"!$N$4:$N$203")))</f>
        <v>0</v>
      </c>
      <c r="E13" s="258"/>
      <c r="F13" s="257">
        <f ca="1">(COUNTIF(INDIRECT(F$1&amp;"!$Q$4:$Q$203"),'Risques-Dangers-Dommages'!$B$41)+COUNTIF(INDIRECT(F$1&amp;"!$Q$4:$Q$203"),'Risques-Dangers-Dommages'!$B$42))/IF(COUNTA(INDIRECT(F$1&amp;"!$D$4:$D$203"))=0,1,COUNTA(INDIRECT(F$1&amp;"!$D$4:$D$203"))-COUNTA(INDIRECT(F$1&amp;"!$N$4:$N$203")))</f>
        <v>0</v>
      </c>
      <c r="G13" s="258"/>
      <c r="H13" s="257">
        <f ca="1">(COUNTIF(INDIRECT(H$1&amp;"!$Q$4:$Q$203"),'Risques-Dangers-Dommages'!$B$41)+COUNTIF(INDIRECT(H$1&amp;"!$Q$4:$Q$203"),'Risques-Dangers-Dommages'!$B$42))/IF(COUNTA(INDIRECT(H$1&amp;"!$D$4:$D$203"))=0,1,COUNTA(INDIRECT(H$1&amp;"!$D$4:$D$203"))-COUNTA(INDIRECT(H$1&amp;"!$N$4:$N$203")))</f>
        <v>0</v>
      </c>
      <c r="I13" s="258"/>
      <c r="J13" s="257">
        <f ca="1">(COUNTIF(INDIRECT(J$1&amp;"!$Q$4:$Q$203"),'Risques-Dangers-Dommages'!$B$41)+COUNTIF(INDIRECT(J$1&amp;"!$Q$4:$Q$203"),'Risques-Dangers-Dommages'!$B$42))/IF(COUNTA(INDIRECT(J$1&amp;"!$D$4:$D$203"))=0,1,COUNTA(INDIRECT(J$1&amp;"!$D$4:$D$203"))-COUNTA(INDIRECT(J$1&amp;"!$N$4:$N$203")))</f>
        <v>0</v>
      </c>
      <c r="K13" s="258"/>
      <c r="L13" s="257">
        <f ca="1">(COUNTIF(INDIRECT(L$1&amp;"!$Q$4:$Q$203"),'Risques-Dangers-Dommages'!$B$41)+COUNTIF(INDIRECT(L$1&amp;"!$Q$4:$Q$203"),'Risques-Dangers-Dommages'!$B$42))/IF(COUNTA(INDIRECT(L$1&amp;"!$D$4:$D$203"))=0,1,COUNTA(INDIRECT(L$1&amp;"!$D$4:$D$203"))-COUNTA(INDIRECT(L$1&amp;"!$N$4:$N$203")))</f>
        <v>0</v>
      </c>
      <c r="M13" s="258"/>
      <c r="N13" s="257">
        <f ca="1">(COUNTIF(INDIRECT(N$1&amp;"!$Q$4:$Q$203"),'Risques-Dangers-Dommages'!$B$41)+COUNTIF(INDIRECT(N$1&amp;"!$Q$4:$Q$203"),'Risques-Dangers-Dommages'!$B$42))/IF(COUNTA(INDIRECT(N$1&amp;"!$D$4:$D$203"))=0,1,COUNTA(INDIRECT(N$1&amp;"!$D$4:$D$203"))-COUNTA(INDIRECT(N$1&amp;"!$N$4:$N$203")))</f>
        <v>0</v>
      </c>
      <c r="O13" s="258"/>
      <c r="P13" s="257">
        <f ca="1">(COUNTIF(INDIRECT(P$1&amp;"!$Q$4:$Q$203"),'Risques-Dangers-Dommages'!$B$41)+COUNTIF(INDIRECT(P$1&amp;"!$Q$4:$Q$203"),'Risques-Dangers-Dommages'!$B$42))/IF(COUNTA(INDIRECT(P$1&amp;"!$D$4:$D$203"))=0,1,COUNTA(INDIRECT(P$1&amp;"!$D$4:$D$203"))-COUNTA(INDIRECT(P$1&amp;"!$N$4:$N$203")))</f>
        <v>0</v>
      </c>
      <c r="Q13" s="258"/>
      <c r="R13" s="257">
        <f ca="1">(COUNTIF(INDIRECT(R$1&amp;"!$Q$4:$Q$203"),'Risques-Dangers-Dommages'!$B$41)+COUNTIF(INDIRECT(R$1&amp;"!$Q$4:$Q$203"),'Risques-Dangers-Dommages'!$B$42))/IF(COUNTA(INDIRECT(R$1&amp;"!$D$4:$D$203"))=0,1,COUNTA(INDIRECT(R$1&amp;"!$D$4:$D$203"))-COUNTA(INDIRECT(R$1&amp;"!$N$4:$N$203")))</f>
        <v>0</v>
      </c>
      <c r="S13" s="258"/>
      <c r="T13" s="257">
        <f ca="1">(COUNTIF(INDIRECT(T$1&amp;"!$Q$4:$Q$203"),'Risques-Dangers-Dommages'!$B$41)+COUNTIF(INDIRECT(T$1&amp;"!$Q$4:$Q$203"),'Risques-Dangers-Dommages'!$B$42))/IF(COUNTA(INDIRECT(T$1&amp;"!$D$4:$D$203"))=0,1,COUNTA(INDIRECT(T$1&amp;"!$D$4:$D$203"))-COUNTA(INDIRECT(T$1&amp;"!$N$4:$N$203")))</f>
        <v>0</v>
      </c>
      <c r="U13" s="258"/>
      <c r="V13" s="257">
        <f ca="1">(COUNTIF(INDIRECT(V$1&amp;"!$Q$4:$Q$203"),'Risques-Dangers-Dommages'!$B$41)+COUNTIF(INDIRECT(V$1&amp;"!$Q$4:$Q$203"),'Risques-Dangers-Dommages'!$B$42))/IF(COUNTA(INDIRECT(V$1&amp;"!$D$4:$D$203"))=0,1,COUNTA(INDIRECT(V$1&amp;"!$D$4:$D$203"))-COUNTA(INDIRECT(V$1&amp;"!$N$4:$N$203")))</f>
        <v>0</v>
      </c>
      <c r="W13" s="258"/>
      <c r="X13" s="257">
        <f ca="1">(COUNTIF(INDIRECT(X$1&amp;"!$Q$4:$Q$203"),'Risques-Dangers-Dommages'!$B$41)+COUNTIF(INDIRECT(X$1&amp;"!$Q$4:$Q$203"),'Risques-Dangers-Dommages'!$B$42))/IF(COUNTA(INDIRECT(X$1&amp;"!$D$4:$D$203"))=0,1,COUNTA(INDIRECT(X$1&amp;"!$D$4:$D$203"))-COUNTA(INDIRECT(X$1&amp;"!$N$4:$N$203")))</f>
        <v>0</v>
      </c>
      <c r="Y13" s="258"/>
      <c r="Z13" s="257">
        <f ca="1">(COUNTIF(INDIRECT(Z$1&amp;"!$Q$4:$Q$203"),'Risques-Dangers-Dommages'!$B$41)+COUNTIF(INDIRECT(Z$1&amp;"!$Q$4:$Q$203"),'Risques-Dangers-Dommages'!$B$42))/IF(COUNTA(INDIRECT(Z$1&amp;"!$D$4:$D$203"))=0,1,COUNTA(INDIRECT(Z$1&amp;"!$D$4:$D$203"))-COUNTA(INDIRECT(Z$1&amp;"!$N$4:$N$203")))</f>
        <v>0</v>
      </c>
      <c r="AA13" s="258"/>
      <c r="AB13" s="257">
        <f ca="1">(COUNTIF(INDIRECT(AB$1&amp;"!$Q$4:$Q$203"),'Risques-Dangers-Dommages'!$B$41)+COUNTIF(INDIRECT(AB$1&amp;"!$Q$4:$Q$203"),'Risques-Dangers-Dommages'!$B$42))/IF(COUNTA(INDIRECT(AB$1&amp;"!$D$4:$D$203"))=0,1,COUNTA(INDIRECT(AB$1&amp;"!$D$4:$D$203"))-COUNTA(INDIRECT(AB$1&amp;"!$N$4:$N$203")))</f>
        <v>0</v>
      </c>
      <c r="AC13" s="258"/>
      <c r="AD13" s="257">
        <f ca="1">(COUNTIF(INDIRECT(AD$1&amp;"!$Q$4:$Q$203"),'Risques-Dangers-Dommages'!$B$41)+COUNTIF(INDIRECT(AD$1&amp;"!$Q$4:$Q$203"),'Risques-Dangers-Dommages'!$B$42))/IF(COUNTA(INDIRECT(AD$1&amp;"!$D$4:$D$203"))=0,1,COUNTA(INDIRECT(AD$1&amp;"!$D$4:$D$203"))-COUNTA(INDIRECT(AD$1&amp;"!$N$4:$N$203")))</f>
        <v>0</v>
      </c>
      <c r="AE13" s="258"/>
      <c r="AF13" s="257">
        <f ca="1">(COUNTIF(INDIRECT(AF$1&amp;"!$Q$4:$Q$203"),'Risques-Dangers-Dommages'!$B$41)+COUNTIF(INDIRECT(AF$1&amp;"!$Q$4:$Q$203"),'Risques-Dangers-Dommages'!$B$42))/IF(COUNTA(INDIRECT(AF$1&amp;"!$D$4:$D$203"))=0,1,COUNTA(INDIRECT(AF$1&amp;"!$D$4:$D$203"))-COUNTA(INDIRECT(AF$1&amp;"!$N$4:$N$203")))</f>
        <v>0</v>
      </c>
      <c r="AG13" s="258"/>
      <c r="AH13" s="257">
        <f ca="1">(COUNTIF(INDIRECT(AH$1&amp;"!$Q$4:$Q$203"),'Risques-Dangers-Dommages'!$B$41)+COUNTIF(INDIRECT(AH$1&amp;"!$Q$4:$Q$203"),'Risques-Dangers-Dommages'!$B$42))/IF(COUNTA(INDIRECT(AH$1&amp;"!$D$4:$D$203"))=0,1,COUNTA(INDIRECT(AH$1&amp;"!$D$4:$D$203"))-COUNTA(INDIRECT(AH$1&amp;"!$N$4:$N$203")))</f>
        <v>0</v>
      </c>
      <c r="AI13" s="258"/>
      <c r="AJ13" s="257">
        <f ca="1">(COUNTIF(INDIRECT(AJ$1&amp;"!$Q$4:$Q$203"),'Risques-Dangers-Dommages'!$B$41)+COUNTIF(INDIRECT(AJ$1&amp;"!$Q$4:$Q$203"),'Risques-Dangers-Dommages'!$B$42))/IF(COUNTA(INDIRECT(AJ$1&amp;"!$D$4:$D$203"))=0,1,COUNTA(INDIRECT(AJ$1&amp;"!$D$4:$D$203"))-COUNTA(INDIRECT(AJ$1&amp;"!$N$4:$N$203")))</f>
        <v>0</v>
      </c>
      <c r="AK13" s="258"/>
      <c r="AL13" s="257">
        <f ca="1">(COUNTIF(INDIRECT(AL$1&amp;"!$Q$4:$Q$203"),'Risques-Dangers-Dommages'!$B$41)+COUNTIF(INDIRECT(AL$1&amp;"!$Q$4:$Q$203"),'Risques-Dangers-Dommages'!$B$42))/IF(COUNTA(INDIRECT(AL$1&amp;"!$D$4:$D$203"))=0,1,COUNTA(INDIRECT(AL$1&amp;"!$D$4:$D$203"))-COUNTA(INDIRECT(AL$1&amp;"!$N$4:$N$203")))</f>
        <v>0</v>
      </c>
      <c r="AM13" s="258"/>
      <c r="AN13" s="257">
        <f ca="1">(COUNTIF(INDIRECT(AN$1&amp;"!$Q$4:$Q$203"),'Risques-Dangers-Dommages'!$B$41)+COUNTIF(INDIRECT(AN$1&amp;"!$Q$4:$Q$203"),'Risques-Dangers-Dommages'!$B$42))/IF(COUNTA(INDIRECT(AN$1&amp;"!$D$4:$D$203"))=0,1,COUNTA(INDIRECT(AN$1&amp;"!$D$4:$D$203"))-COUNTA(INDIRECT(AN$1&amp;"!$N$4:$N$203")))</f>
        <v>0</v>
      </c>
      <c r="AO13" s="258"/>
      <c r="AP13" s="257">
        <f ca="1">(COUNTIF(INDIRECT(AP$1&amp;"!$Q$4:$Q$203"),'Risques-Dangers-Dommages'!$B$41)+COUNTIF(INDIRECT(AP$1&amp;"!$Q$4:$Q$203"),'Risques-Dangers-Dommages'!$B$42))/IF(COUNTA(INDIRECT(AP$1&amp;"!$D$4:$D$203"))=0,1,COUNTA(INDIRECT(AP$1&amp;"!$D$4:$D$203"))-COUNTA(INDIRECT(AP$1&amp;"!$N$4:$N$203")))</f>
        <v>0</v>
      </c>
      <c r="AQ13" s="258"/>
      <c r="AR13" s="257">
        <f ca="1">(COUNTIF(INDIRECT(AR$1&amp;"!$Q$4:$Q$203"),'Risques-Dangers-Dommages'!$B$41)+COUNTIF(INDIRECT(AR$1&amp;"!$Q$4:$Q$203"),'Risques-Dangers-Dommages'!$B$42))/IF(COUNTA(INDIRECT(AR$1&amp;"!$D$4:$D$203"))=0,1,COUNTA(INDIRECT(AR$1&amp;"!$D$4:$D$203"))-COUNTA(INDIRECT(AR$1&amp;"!$N$4:$N$203")))</f>
        <v>0</v>
      </c>
      <c r="AS13" s="258"/>
      <c r="AT13" s="257">
        <f ca="1">(COUNTIF(INDIRECT(AT$1&amp;"!$Q$4:$Q$203"),'Risques-Dangers-Dommages'!$B$41)+COUNTIF(INDIRECT(AT$1&amp;"!$Q$4:$Q$203"),'Risques-Dangers-Dommages'!$B$42))/IF(COUNTA(INDIRECT(AT$1&amp;"!$D$4:$D$203"))=0,1,COUNTA(INDIRECT(AT$1&amp;"!$D$4:$D$203"))-COUNTA(INDIRECT(AT$1&amp;"!$N$4:$N$203")))</f>
        <v>0</v>
      </c>
      <c r="AU13" s="258"/>
      <c r="AV13" s="257">
        <f ca="1">(COUNTIF(INDIRECT(AV$1&amp;"!$Q$4:$Q$203"),'Risques-Dangers-Dommages'!$B$41)+COUNTIF(INDIRECT(AV$1&amp;"!$Q$4:$Q$203"),'Risques-Dangers-Dommages'!$B$42))/IF(COUNTA(INDIRECT(AV$1&amp;"!$D$4:$D$203"))=0,1,COUNTA(INDIRECT(AV$1&amp;"!$D$4:$D$203"))-COUNTA(INDIRECT(AV$1&amp;"!$N$4:$N$203")))</f>
        <v>0</v>
      </c>
      <c r="AW13" s="258"/>
      <c r="AX13" s="257">
        <f ca="1">(COUNTIF(INDIRECT(AX$1&amp;"!$Q$4:$Q$203"),'Risques-Dangers-Dommages'!$B$41)+COUNTIF(INDIRECT(AX$1&amp;"!$Q$4:$Q$203"),'Risques-Dangers-Dommages'!$B$42))/IF(COUNTA(INDIRECT(AX$1&amp;"!$D$4:$D$203"))=0,1,COUNTA(INDIRECT(AX$1&amp;"!$D$4:$D$203"))-COUNTA(INDIRECT(AX$1&amp;"!$N$4:$N$203")))</f>
        <v>0</v>
      </c>
      <c r="AY13" s="258"/>
      <c r="AZ13" s="257">
        <f ca="1">(COUNTIF(INDIRECT(AZ$1&amp;"!$Q$4:$Q$203"),'Risques-Dangers-Dommages'!$B$41)+COUNTIF(INDIRECT(AZ$1&amp;"!$Q$4:$Q$203"),'Risques-Dangers-Dommages'!$B$42))/IF(COUNTA(INDIRECT(AZ$1&amp;"!$D$4:$D$203"))=0,1,COUNTA(INDIRECT(AZ$1&amp;"!$D$4:$D$203"))-COUNTA(INDIRECT(AZ$1&amp;"!$N$4:$N$203")))</f>
        <v>0</v>
      </c>
      <c r="BA13" s="258"/>
      <c r="BB13" s="257">
        <f ca="1">(COUNTIF(INDIRECT(BB$1&amp;"!$Q$4:$Q$203"),'Risques-Dangers-Dommages'!$B$41)+COUNTIF(INDIRECT(BB$1&amp;"!$Q$4:$Q$203"),'Risques-Dangers-Dommages'!$B$42))/IF(COUNTA(INDIRECT(BB$1&amp;"!$D$4:$D$203"))=0,1,COUNTA(INDIRECT(BB$1&amp;"!$D$4:$D$203"))-COUNTA(INDIRECT(BB$1&amp;"!$N$4:$N$203")))</f>
        <v>0</v>
      </c>
      <c r="BC13" s="258"/>
      <c r="BD13" s="257">
        <f ca="1">(COUNTIF(INDIRECT(BD$1&amp;"!$Q$4:$Q$203"),'Risques-Dangers-Dommages'!$B$41)+COUNTIF(INDIRECT(BD$1&amp;"!$Q$4:$Q$203"),'Risques-Dangers-Dommages'!$B$42))/IF(COUNTA(INDIRECT(BD$1&amp;"!$D$4:$D$203"))=0,1,COUNTA(INDIRECT(BD$1&amp;"!$D$4:$D$203"))-COUNTA(INDIRECT(BD$1&amp;"!$N$4:$N$203")))</f>
        <v>0</v>
      </c>
      <c r="BE13" s="258"/>
      <c r="BF13" s="257">
        <f ca="1">(COUNTIF(INDIRECT(BF$1&amp;"!$Q$4:$Q$203"),'Risques-Dangers-Dommages'!$B$41)+COUNTIF(INDIRECT(BF$1&amp;"!$Q$4:$Q$203"),'Risques-Dangers-Dommages'!$B$42))/IF(COUNTA(INDIRECT(BF$1&amp;"!$D$4:$D$203"))=0,1,COUNTA(INDIRECT(BF$1&amp;"!$D$4:$D$203"))-COUNTA(INDIRECT(BF$1&amp;"!$N$4:$N$203")))</f>
        <v>0</v>
      </c>
      <c r="BG13" s="258"/>
      <c r="BH13" s="257">
        <f ca="1">(COUNTIF(INDIRECT(BH$1&amp;"!$Q$4:$Q$203"),'Risques-Dangers-Dommages'!$B$41)+COUNTIF(INDIRECT(BH$1&amp;"!$Q$4:$Q$203"),'Risques-Dangers-Dommages'!$B$42))/IF(COUNTA(INDIRECT(BH$1&amp;"!$D$4:$D$203"))=0,1,COUNTA(INDIRECT(BH$1&amp;"!$D$4:$D$203"))-COUNTA(INDIRECT(BH$1&amp;"!$N$4:$N$203")))</f>
        <v>0</v>
      </c>
      <c r="BI13" s="258"/>
    </row>
    <row r="14" spans="1:61" s="248" customFormat="1" ht="16.5" customHeight="1" x14ac:dyDescent="0.2">
      <c r="A14" s="396" t="s">
        <v>114</v>
      </c>
      <c r="B14" s="397"/>
      <c r="C14" s="397"/>
      <c r="D14" s="259">
        <f ca="1">COUNTIF(INDIRECT(D$1&amp;"!$P$4:$P$203"),'Risques-Dangers-Dommages'!$D$7)/IF(COUNTA(INDIRECT(D$1&amp;"!$D$4:$D$203"))=0,1,COUNTA(INDIRECT(D$1&amp;"!$D$4:$D$203"))-COUNTA(INDIRECT(D$1&amp;"!$N$4:$N$203")))</f>
        <v>0</v>
      </c>
      <c r="E14" s="260"/>
      <c r="F14" s="259">
        <f ca="1">COUNTIF(INDIRECT(F$1&amp;"!$P$4:$P$203"),'Risques-Dangers-Dommages'!$D$7)/IF(COUNTA(INDIRECT(F$1&amp;"!$D$4:$D$203"))=0,1,COUNTA(INDIRECT(F$1&amp;"!$D$4:$D$203"))-COUNTA(INDIRECT(F$1&amp;"!$N$4:$N$203")))</f>
        <v>0</v>
      </c>
      <c r="G14" s="260"/>
      <c r="H14" s="259">
        <f ca="1">COUNTIF(INDIRECT(H$1&amp;"!$P$4:$P$203"),'Risques-Dangers-Dommages'!$D$7)/IF(COUNTA(INDIRECT(H$1&amp;"!$D$4:$D$203"))=0,1,COUNTA(INDIRECT(H$1&amp;"!$D$4:$D$203"))-COUNTA(INDIRECT(H$1&amp;"!$N$4:$N$203")))</f>
        <v>0</v>
      </c>
      <c r="I14" s="260"/>
      <c r="J14" s="259">
        <f ca="1">COUNTIF(INDIRECT(J$1&amp;"!$P$4:$P$203"),'Risques-Dangers-Dommages'!$D$7)/IF(COUNTA(INDIRECT(J$1&amp;"!$D$4:$D$203"))=0,1,COUNTA(INDIRECT(J$1&amp;"!$D$4:$D$203"))-COUNTA(INDIRECT(J$1&amp;"!$N$4:$N$203")))</f>
        <v>0</v>
      </c>
      <c r="K14" s="260"/>
      <c r="L14" s="259">
        <f ca="1">COUNTIF(INDIRECT(L$1&amp;"!$P$4:$P$203"),'Risques-Dangers-Dommages'!$D$7)/IF(COUNTA(INDIRECT(L$1&amp;"!$D$4:$D$203"))=0,1,COUNTA(INDIRECT(L$1&amp;"!$D$4:$D$203"))-COUNTA(INDIRECT(L$1&amp;"!$N$4:$N$203")))</f>
        <v>0</v>
      </c>
      <c r="M14" s="260"/>
      <c r="N14" s="259">
        <f ca="1">COUNTIF(INDIRECT(N$1&amp;"!$P$4:$P$203"),'Risques-Dangers-Dommages'!$D$7)/IF(COUNTA(INDIRECT(N$1&amp;"!$D$4:$D$203"))=0,1,COUNTA(INDIRECT(N$1&amp;"!$D$4:$D$203"))-COUNTA(INDIRECT(N$1&amp;"!$N$4:$N$203")))</f>
        <v>0</v>
      </c>
      <c r="O14" s="260"/>
      <c r="P14" s="259">
        <f ca="1">COUNTIF(INDIRECT(P$1&amp;"!$P$4:$P$203"),'Risques-Dangers-Dommages'!$D$7)/IF(COUNTA(INDIRECT(P$1&amp;"!$D$4:$D$203"))=0,1,COUNTA(INDIRECT(P$1&amp;"!$D$4:$D$203"))-COUNTA(INDIRECT(P$1&amp;"!$N$4:$N$203")))</f>
        <v>0</v>
      </c>
      <c r="Q14" s="260"/>
      <c r="R14" s="259">
        <f ca="1">COUNTIF(INDIRECT(R$1&amp;"!$P$4:$P$203"),'Risques-Dangers-Dommages'!$D$7)/IF(COUNTA(INDIRECT(R$1&amp;"!$D$4:$D$203"))=0,1,COUNTA(INDIRECT(R$1&amp;"!$D$4:$D$203"))-COUNTA(INDIRECT(R$1&amp;"!$N$4:$N$203")))</f>
        <v>0</v>
      </c>
      <c r="S14" s="260"/>
      <c r="T14" s="259">
        <f ca="1">COUNTIF(INDIRECT(T$1&amp;"!$P$4:$P$203"),'Risques-Dangers-Dommages'!$D$7)/IF(COUNTA(INDIRECT(T$1&amp;"!$D$4:$D$203"))=0,1,COUNTA(INDIRECT(T$1&amp;"!$D$4:$D$203"))-COUNTA(INDIRECT(T$1&amp;"!$N$4:$N$203")))</f>
        <v>0</v>
      </c>
      <c r="U14" s="260"/>
      <c r="V14" s="259">
        <f ca="1">COUNTIF(INDIRECT(V$1&amp;"!$P$4:$P$203"),'Risques-Dangers-Dommages'!$D$7)/IF(COUNTA(INDIRECT(V$1&amp;"!$D$4:$D$203"))=0,1,COUNTA(INDIRECT(V$1&amp;"!$D$4:$D$203"))-COUNTA(INDIRECT(V$1&amp;"!$N$4:$N$203")))</f>
        <v>0</v>
      </c>
      <c r="W14" s="260"/>
      <c r="X14" s="259">
        <f ca="1">COUNTIF(INDIRECT(X$1&amp;"!$P$4:$P$203"),'Risques-Dangers-Dommages'!$D$7)/IF(COUNTA(INDIRECT(X$1&amp;"!$D$4:$D$203"))=0,1,COUNTA(INDIRECT(X$1&amp;"!$D$4:$D$203"))-COUNTA(INDIRECT(X$1&amp;"!$N$4:$N$203")))</f>
        <v>0</v>
      </c>
      <c r="Y14" s="260"/>
      <c r="Z14" s="259">
        <f ca="1">COUNTIF(INDIRECT(Z$1&amp;"!$P$4:$P$203"),'Risques-Dangers-Dommages'!$D$7)/IF(COUNTA(INDIRECT(Z$1&amp;"!$D$4:$D$203"))=0,1,COUNTA(INDIRECT(Z$1&amp;"!$D$4:$D$203"))-COUNTA(INDIRECT(Z$1&amp;"!$N$4:$N$203")))</f>
        <v>0</v>
      </c>
      <c r="AA14" s="260"/>
      <c r="AB14" s="259">
        <f ca="1">COUNTIF(INDIRECT(AB$1&amp;"!$P$4:$P$203"),'Risques-Dangers-Dommages'!$D$7)/IF(COUNTA(INDIRECT(AB$1&amp;"!$D$4:$D$203"))=0,1,COUNTA(INDIRECT(AB$1&amp;"!$D$4:$D$203"))-COUNTA(INDIRECT(AB$1&amp;"!$N$4:$N$203")))</f>
        <v>0</v>
      </c>
      <c r="AC14" s="260"/>
      <c r="AD14" s="259">
        <f ca="1">COUNTIF(INDIRECT(AD$1&amp;"!$P$4:$P$203"),'Risques-Dangers-Dommages'!$D$7)/IF(COUNTA(INDIRECT(AD$1&amp;"!$D$4:$D$203"))=0,1,COUNTA(INDIRECT(AD$1&amp;"!$D$4:$D$203"))-COUNTA(INDIRECT(AD$1&amp;"!$N$4:$N$203")))</f>
        <v>0</v>
      </c>
      <c r="AE14" s="260"/>
      <c r="AF14" s="259">
        <f ca="1">COUNTIF(INDIRECT(AF$1&amp;"!$P$4:$P$203"),'Risques-Dangers-Dommages'!$D$7)/IF(COUNTA(INDIRECT(AF$1&amp;"!$D$4:$D$203"))=0,1,COUNTA(INDIRECT(AF$1&amp;"!$D$4:$D$203"))-COUNTA(INDIRECT(AF$1&amp;"!$N$4:$N$203")))</f>
        <v>0</v>
      </c>
      <c r="AG14" s="260"/>
      <c r="AH14" s="259">
        <f ca="1">COUNTIF(INDIRECT(AH$1&amp;"!$P$4:$P$203"),'Risques-Dangers-Dommages'!$D$7)/IF(COUNTA(INDIRECT(AH$1&amp;"!$D$4:$D$203"))=0,1,COUNTA(INDIRECT(AH$1&amp;"!$D$4:$D$203"))-COUNTA(INDIRECT(AH$1&amp;"!$N$4:$N$203")))</f>
        <v>0</v>
      </c>
      <c r="AI14" s="260"/>
      <c r="AJ14" s="259">
        <f ca="1">COUNTIF(INDIRECT(AJ$1&amp;"!$P$4:$P$203"),'Risques-Dangers-Dommages'!$D$7)/IF(COUNTA(INDIRECT(AJ$1&amp;"!$D$4:$D$203"))=0,1,COUNTA(INDIRECT(AJ$1&amp;"!$D$4:$D$203"))-COUNTA(INDIRECT(AJ$1&amp;"!$N$4:$N$203")))</f>
        <v>0</v>
      </c>
      <c r="AK14" s="260"/>
      <c r="AL14" s="259">
        <f ca="1">COUNTIF(INDIRECT(AL$1&amp;"!$P$4:$P$203"),'Risques-Dangers-Dommages'!$D$7)/IF(COUNTA(INDIRECT(AL$1&amp;"!$D$4:$D$203"))=0,1,COUNTA(INDIRECT(AL$1&amp;"!$D$4:$D$203"))-COUNTA(INDIRECT(AL$1&amp;"!$N$4:$N$203")))</f>
        <v>0</v>
      </c>
      <c r="AM14" s="260"/>
      <c r="AN14" s="259">
        <f ca="1">COUNTIF(INDIRECT(AN$1&amp;"!$P$4:$P$203"),'Risques-Dangers-Dommages'!$D$7)/IF(COUNTA(INDIRECT(AN$1&amp;"!$D$4:$D$203"))=0,1,COUNTA(INDIRECT(AN$1&amp;"!$D$4:$D$203"))-COUNTA(INDIRECT(AN$1&amp;"!$N$4:$N$203")))</f>
        <v>0</v>
      </c>
      <c r="AO14" s="260"/>
      <c r="AP14" s="259">
        <f ca="1">COUNTIF(INDIRECT(AP$1&amp;"!$P$4:$P$203"),'Risques-Dangers-Dommages'!$D$7)/IF(COUNTA(INDIRECT(AP$1&amp;"!$D$4:$D$203"))=0,1,COUNTA(INDIRECT(AP$1&amp;"!$D$4:$D$203"))-COUNTA(INDIRECT(AP$1&amp;"!$N$4:$N$203")))</f>
        <v>0</v>
      </c>
      <c r="AQ14" s="260"/>
      <c r="AR14" s="259">
        <f ca="1">COUNTIF(INDIRECT(AR$1&amp;"!$P$4:$P$203"),'Risques-Dangers-Dommages'!$D$7)/IF(COUNTA(INDIRECT(AR$1&amp;"!$D$4:$D$203"))=0,1,COUNTA(INDIRECT(AR$1&amp;"!$D$4:$D$203"))-COUNTA(INDIRECT(AR$1&amp;"!$N$4:$N$203")))</f>
        <v>0</v>
      </c>
      <c r="AS14" s="260"/>
      <c r="AT14" s="259">
        <f ca="1">COUNTIF(INDIRECT(AT$1&amp;"!$P$4:$P$203"),'Risques-Dangers-Dommages'!$D$7)/IF(COUNTA(INDIRECT(AT$1&amp;"!$D$4:$D$203"))=0,1,COUNTA(INDIRECT(AT$1&amp;"!$D$4:$D$203"))-COUNTA(INDIRECT(AT$1&amp;"!$N$4:$N$203")))</f>
        <v>0</v>
      </c>
      <c r="AU14" s="260"/>
      <c r="AV14" s="259">
        <f ca="1">COUNTIF(INDIRECT(AV$1&amp;"!$P$4:$P$203"),'Risques-Dangers-Dommages'!$D$7)/IF(COUNTA(INDIRECT(AV$1&amp;"!$D$4:$D$203"))=0,1,COUNTA(INDIRECT(AV$1&amp;"!$D$4:$D$203"))-COUNTA(INDIRECT(AV$1&amp;"!$N$4:$N$203")))</f>
        <v>0</v>
      </c>
      <c r="AW14" s="260"/>
      <c r="AX14" s="259">
        <f ca="1">COUNTIF(INDIRECT(AX$1&amp;"!$P$4:$P$203"),'Risques-Dangers-Dommages'!$D$7)/IF(COUNTA(INDIRECT(AX$1&amp;"!$D$4:$D$203"))=0,1,COUNTA(INDIRECT(AX$1&amp;"!$D$4:$D$203"))-COUNTA(INDIRECT(AX$1&amp;"!$N$4:$N$203")))</f>
        <v>0</v>
      </c>
      <c r="AY14" s="260"/>
      <c r="AZ14" s="259">
        <f ca="1">COUNTIF(INDIRECT(AZ$1&amp;"!$P$4:$P$203"),'Risques-Dangers-Dommages'!$D$7)/IF(COUNTA(INDIRECT(AZ$1&amp;"!$D$4:$D$203"))=0,1,COUNTA(INDIRECT(AZ$1&amp;"!$D$4:$D$203"))-COUNTA(INDIRECT(AZ$1&amp;"!$N$4:$N$203")))</f>
        <v>0</v>
      </c>
      <c r="BA14" s="260"/>
      <c r="BB14" s="259">
        <f ca="1">COUNTIF(INDIRECT(BB$1&amp;"!$P$4:$P$203"),'Risques-Dangers-Dommages'!$D$7)/IF(COUNTA(INDIRECT(BB$1&amp;"!$D$4:$D$203"))=0,1,COUNTA(INDIRECT(BB$1&amp;"!$D$4:$D$203"))-COUNTA(INDIRECT(BB$1&amp;"!$N$4:$N$203")))</f>
        <v>0</v>
      </c>
      <c r="BC14" s="260"/>
      <c r="BD14" s="259">
        <f ca="1">COUNTIF(INDIRECT(BD$1&amp;"!$P$4:$P$203"),'Risques-Dangers-Dommages'!$D$7)/IF(COUNTA(INDIRECT(BD$1&amp;"!$D$4:$D$203"))=0,1,COUNTA(INDIRECT(BD$1&amp;"!$D$4:$D$203"))-COUNTA(INDIRECT(BD$1&amp;"!$N$4:$N$203")))</f>
        <v>0</v>
      </c>
      <c r="BE14" s="260"/>
      <c r="BF14" s="259">
        <f ca="1">COUNTIF(INDIRECT(BF$1&amp;"!$P$4:$P$203"),'Risques-Dangers-Dommages'!$D$7)/IF(COUNTA(INDIRECT(BF$1&amp;"!$D$4:$D$203"))=0,1,COUNTA(INDIRECT(BF$1&amp;"!$D$4:$D$203"))-COUNTA(INDIRECT(BF$1&amp;"!$N$4:$N$203")))</f>
        <v>0</v>
      </c>
      <c r="BG14" s="260"/>
      <c r="BH14" s="259">
        <f ca="1">COUNTIF(INDIRECT(BH$1&amp;"!$P$4:$P$203"),'Risques-Dangers-Dommages'!$D$7)/IF(COUNTA(INDIRECT(BH$1&amp;"!$D$4:$D$203"))=0,1,COUNTA(INDIRECT(BH$1&amp;"!$D$4:$D$203"))-COUNTA(INDIRECT(BH$1&amp;"!$N$4:$N$203")))</f>
        <v>0</v>
      </c>
      <c r="BI14" s="260"/>
    </row>
    <row r="15" spans="1:61" s="248" customFormat="1" ht="16.5" customHeight="1" x14ac:dyDescent="0.2">
      <c r="A15" s="398" t="s">
        <v>121</v>
      </c>
      <c r="B15" s="398"/>
      <c r="C15" s="398"/>
      <c r="D15" s="261">
        <f ca="1">COUNTIF(INDIRECT(D$1&amp;"!$P$4:$P$203"),'Risques-Dangers-Dommages'!$D$17)/IF(COUNTA(INDIRECT(D$1&amp;"!$D$4:$D$203"))=0,1,COUNTA(INDIRECT(D$1&amp;"!$D$4:$D$203"))-COUNTA(INDIRECT(D$1&amp;"!$N$4:$N$203")))</f>
        <v>0</v>
      </c>
      <c r="E15" s="262"/>
      <c r="F15" s="261">
        <f ca="1">COUNTIF(INDIRECT(F$1&amp;"!$P$4:$P$203"),'Risques-Dangers-Dommages'!$D$17)/IF(COUNTA(INDIRECT(F$1&amp;"!$D$4:$D$203"))=0,1,COUNTA(INDIRECT(F$1&amp;"!$D$4:$D$203"))-COUNTA(INDIRECT(F$1&amp;"!$N$4:$N$203")))</f>
        <v>0</v>
      </c>
      <c r="G15" s="262"/>
      <c r="H15" s="261">
        <f ca="1">COUNTIF(INDIRECT(H$1&amp;"!$P$4:$P$203"),'Risques-Dangers-Dommages'!$D$17)/IF(COUNTA(INDIRECT(H$1&amp;"!$D$4:$D$203"))=0,1,COUNTA(INDIRECT(H$1&amp;"!$D$4:$D$203"))-COUNTA(INDIRECT(H$1&amp;"!$N$4:$N$203")))</f>
        <v>0</v>
      </c>
      <c r="I15" s="262"/>
      <c r="J15" s="261">
        <f ca="1">COUNTIF(INDIRECT(J$1&amp;"!$P$4:$P$203"),'Risques-Dangers-Dommages'!$D$17)/IF(COUNTA(INDIRECT(J$1&amp;"!$D$4:$D$203"))=0,1,COUNTA(INDIRECT(J$1&amp;"!$D$4:$D$203"))-COUNTA(INDIRECT(J$1&amp;"!$N$4:$N$203")))</f>
        <v>0</v>
      </c>
      <c r="K15" s="262"/>
      <c r="L15" s="261">
        <f ca="1">COUNTIF(INDIRECT(L$1&amp;"!$P$4:$P$203"),'Risques-Dangers-Dommages'!$D$17)/IF(COUNTA(INDIRECT(L$1&amp;"!$D$4:$D$203"))=0,1,COUNTA(INDIRECT(L$1&amp;"!$D$4:$D$203"))-COUNTA(INDIRECT(L$1&amp;"!$N$4:$N$203")))</f>
        <v>0</v>
      </c>
      <c r="M15" s="262"/>
      <c r="N15" s="261">
        <f ca="1">COUNTIF(INDIRECT(N$1&amp;"!$P$4:$P$203"),'Risques-Dangers-Dommages'!$D$17)/IF(COUNTA(INDIRECT(N$1&amp;"!$D$4:$D$203"))=0,1,COUNTA(INDIRECT(N$1&amp;"!$D$4:$D$203"))-COUNTA(INDIRECT(N$1&amp;"!$N$4:$N$203")))</f>
        <v>0</v>
      </c>
      <c r="O15" s="262"/>
      <c r="P15" s="261">
        <f ca="1">COUNTIF(INDIRECT(P$1&amp;"!$P$4:$P$203"),'Risques-Dangers-Dommages'!$D$17)/IF(COUNTA(INDIRECT(P$1&amp;"!$D$4:$D$203"))=0,1,COUNTA(INDIRECT(P$1&amp;"!$D$4:$D$203"))-COUNTA(INDIRECT(P$1&amp;"!$N$4:$N$203")))</f>
        <v>0</v>
      </c>
      <c r="Q15" s="262"/>
      <c r="R15" s="261">
        <f ca="1">COUNTIF(INDIRECT(R$1&amp;"!$P$4:$P$203"),'Risques-Dangers-Dommages'!$D$17)/IF(COUNTA(INDIRECT(R$1&amp;"!$D$4:$D$203"))=0,1,COUNTA(INDIRECT(R$1&amp;"!$D$4:$D$203"))-COUNTA(INDIRECT(R$1&amp;"!$N$4:$N$203")))</f>
        <v>0</v>
      </c>
      <c r="S15" s="262"/>
      <c r="T15" s="261">
        <f ca="1">COUNTIF(INDIRECT(T$1&amp;"!$P$4:$P$203"),'Risques-Dangers-Dommages'!$D$17)/IF(COUNTA(INDIRECT(T$1&amp;"!$D$4:$D$203"))=0,1,COUNTA(INDIRECT(T$1&amp;"!$D$4:$D$203"))-COUNTA(INDIRECT(T$1&amp;"!$N$4:$N$203")))</f>
        <v>0</v>
      </c>
      <c r="U15" s="262"/>
      <c r="V15" s="261">
        <f ca="1">COUNTIF(INDIRECT(V$1&amp;"!$P$4:$P$203"),'Risques-Dangers-Dommages'!$D$17)/IF(COUNTA(INDIRECT(V$1&amp;"!$D$4:$D$203"))=0,1,COUNTA(INDIRECT(V$1&amp;"!$D$4:$D$203"))-COUNTA(INDIRECT(V$1&amp;"!$N$4:$N$203")))</f>
        <v>0</v>
      </c>
      <c r="W15" s="262"/>
      <c r="X15" s="261">
        <f ca="1">COUNTIF(INDIRECT(X$1&amp;"!$P$4:$P$203"),'Risques-Dangers-Dommages'!$D$17)/IF(COUNTA(INDIRECT(X$1&amp;"!$D$4:$D$203"))=0,1,COUNTA(INDIRECT(X$1&amp;"!$D$4:$D$203"))-COUNTA(INDIRECT(X$1&amp;"!$N$4:$N$203")))</f>
        <v>0</v>
      </c>
      <c r="Y15" s="262"/>
      <c r="Z15" s="261">
        <f ca="1">COUNTIF(INDIRECT(Z$1&amp;"!$P$4:$P$203"),'Risques-Dangers-Dommages'!$D$17)/IF(COUNTA(INDIRECT(Z$1&amp;"!$D$4:$D$203"))=0,1,COUNTA(INDIRECT(Z$1&amp;"!$D$4:$D$203"))-COUNTA(INDIRECT(Z$1&amp;"!$N$4:$N$203")))</f>
        <v>0</v>
      </c>
      <c r="AA15" s="262"/>
      <c r="AB15" s="261">
        <f ca="1">COUNTIF(INDIRECT(AB$1&amp;"!$P$4:$P$203"),'Risques-Dangers-Dommages'!$D$17)/IF(COUNTA(INDIRECT(AB$1&amp;"!$D$4:$D$203"))=0,1,COUNTA(INDIRECT(AB$1&amp;"!$D$4:$D$203"))-COUNTA(INDIRECT(AB$1&amp;"!$N$4:$N$203")))</f>
        <v>0</v>
      </c>
      <c r="AC15" s="262"/>
      <c r="AD15" s="261">
        <f ca="1">COUNTIF(INDIRECT(AD$1&amp;"!$P$4:$P$203"),'Risques-Dangers-Dommages'!$D$17)/IF(COUNTA(INDIRECT(AD$1&amp;"!$D$4:$D$203"))=0,1,COUNTA(INDIRECT(AD$1&amp;"!$D$4:$D$203"))-COUNTA(INDIRECT(AD$1&amp;"!$N$4:$N$203")))</f>
        <v>0</v>
      </c>
      <c r="AE15" s="262"/>
      <c r="AF15" s="261">
        <f ca="1">COUNTIF(INDIRECT(AF$1&amp;"!$P$4:$P$203"),'Risques-Dangers-Dommages'!$D$17)/IF(COUNTA(INDIRECT(AF$1&amp;"!$D$4:$D$203"))=0,1,COUNTA(INDIRECT(AF$1&amp;"!$D$4:$D$203"))-COUNTA(INDIRECT(AF$1&amp;"!$N$4:$N$203")))</f>
        <v>0</v>
      </c>
      <c r="AG15" s="262"/>
      <c r="AH15" s="261">
        <f ca="1">COUNTIF(INDIRECT(AH$1&amp;"!$P$4:$P$203"),'Risques-Dangers-Dommages'!$D$17)/IF(COUNTA(INDIRECT(AH$1&amp;"!$D$4:$D$203"))=0,1,COUNTA(INDIRECT(AH$1&amp;"!$D$4:$D$203"))-COUNTA(INDIRECT(AH$1&amp;"!$N$4:$N$203")))</f>
        <v>0</v>
      </c>
      <c r="AI15" s="262"/>
      <c r="AJ15" s="261">
        <f ca="1">COUNTIF(INDIRECT(AJ$1&amp;"!$P$4:$P$203"),'Risques-Dangers-Dommages'!$D$17)/IF(COUNTA(INDIRECT(AJ$1&amp;"!$D$4:$D$203"))=0,1,COUNTA(INDIRECT(AJ$1&amp;"!$D$4:$D$203"))-COUNTA(INDIRECT(AJ$1&amp;"!$N$4:$N$203")))</f>
        <v>0</v>
      </c>
      <c r="AK15" s="262"/>
      <c r="AL15" s="261">
        <f ca="1">COUNTIF(INDIRECT(AL$1&amp;"!$P$4:$P$203"),'Risques-Dangers-Dommages'!$D$17)/IF(COUNTA(INDIRECT(AL$1&amp;"!$D$4:$D$203"))=0,1,COUNTA(INDIRECT(AL$1&amp;"!$D$4:$D$203"))-COUNTA(INDIRECT(AL$1&amp;"!$N$4:$N$203")))</f>
        <v>0</v>
      </c>
      <c r="AM15" s="262"/>
      <c r="AN15" s="261">
        <f ca="1">COUNTIF(INDIRECT(AN$1&amp;"!$P$4:$P$203"),'Risques-Dangers-Dommages'!$D$17)/IF(COUNTA(INDIRECT(AN$1&amp;"!$D$4:$D$203"))=0,1,COUNTA(INDIRECT(AN$1&amp;"!$D$4:$D$203"))-COUNTA(INDIRECT(AN$1&amp;"!$N$4:$N$203")))</f>
        <v>0</v>
      </c>
      <c r="AO15" s="262"/>
      <c r="AP15" s="261">
        <f ca="1">COUNTIF(INDIRECT(AP$1&amp;"!$P$4:$P$203"),'Risques-Dangers-Dommages'!$D$17)/IF(COUNTA(INDIRECT(AP$1&amp;"!$D$4:$D$203"))=0,1,COUNTA(INDIRECT(AP$1&amp;"!$D$4:$D$203"))-COUNTA(INDIRECT(AP$1&amp;"!$N$4:$N$203")))</f>
        <v>0</v>
      </c>
      <c r="AQ15" s="262"/>
      <c r="AR15" s="261">
        <f ca="1">COUNTIF(INDIRECT(AR$1&amp;"!$P$4:$P$203"),'Risques-Dangers-Dommages'!$D$17)/IF(COUNTA(INDIRECT(AR$1&amp;"!$D$4:$D$203"))=0,1,COUNTA(INDIRECT(AR$1&amp;"!$D$4:$D$203"))-COUNTA(INDIRECT(AR$1&amp;"!$N$4:$N$203")))</f>
        <v>0</v>
      </c>
      <c r="AS15" s="262"/>
      <c r="AT15" s="261">
        <f ca="1">COUNTIF(INDIRECT(AT$1&amp;"!$P$4:$P$203"),'Risques-Dangers-Dommages'!$D$17)/IF(COUNTA(INDIRECT(AT$1&amp;"!$D$4:$D$203"))=0,1,COUNTA(INDIRECT(AT$1&amp;"!$D$4:$D$203"))-COUNTA(INDIRECT(AT$1&amp;"!$N$4:$N$203")))</f>
        <v>0</v>
      </c>
      <c r="AU15" s="262"/>
      <c r="AV15" s="261">
        <f ca="1">COUNTIF(INDIRECT(AV$1&amp;"!$P$4:$P$203"),'Risques-Dangers-Dommages'!$D$17)/IF(COUNTA(INDIRECT(AV$1&amp;"!$D$4:$D$203"))=0,1,COUNTA(INDIRECT(AV$1&amp;"!$D$4:$D$203"))-COUNTA(INDIRECT(AV$1&amp;"!$N$4:$N$203")))</f>
        <v>0</v>
      </c>
      <c r="AW15" s="262"/>
      <c r="AX15" s="261">
        <f ca="1">COUNTIF(INDIRECT(AX$1&amp;"!$P$4:$P$203"),'Risques-Dangers-Dommages'!$D$17)/IF(COUNTA(INDIRECT(AX$1&amp;"!$D$4:$D$203"))=0,1,COUNTA(INDIRECT(AX$1&amp;"!$D$4:$D$203"))-COUNTA(INDIRECT(AX$1&amp;"!$N$4:$N$203")))</f>
        <v>0</v>
      </c>
      <c r="AY15" s="262"/>
      <c r="AZ15" s="261">
        <f ca="1">COUNTIF(INDIRECT(AZ$1&amp;"!$P$4:$P$203"),'Risques-Dangers-Dommages'!$D$17)/IF(COUNTA(INDIRECT(AZ$1&amp;"!$D$4:$D$203"))=0,1,COUNTA(INDIRECT(AZ$1&amp;"!$D$4:$D$203"))-COUNTA(INDIRECT(AZ$1&amp;"!$N$4:$N$203")))</f>
        <v>0</v>
      </c>
      <c r="BA15" s="262"/>
      <c r="BB15" s="261">
        <f ca="1">COUNTIF(INDIRECT(BB$1&amp;"!$P$4:$P$203"),'Risques-Dangers-Dommages'!$D$17)/IF(COUNTA(INDIRECT(BB$1&amp;"!$D$4:$D$203"))=0,1,COUNTA(INDIRECT(BB$1&amp;"!$D$4:$D$203"))-COUNTA(INDIRECT(BB$1&amp;"!$N$4:$N$203")))</f>
        <v>0</v>
      </c>
      <c r="BC15" s="262"/>
      <c r="BD15" s="261">
        <f ca="1">COUNTIF(INDIRECT(BD$1&amp;"!$P$4:$P$203"),'Risques-Dangers-Dommages'!$D$17)/IF(COUNTA(INDIRECT(BD$1&amp;"!$D$4:$D$203"))=0,1,COUNTA(INDIRECT(BD$1&amp;"!$D$4:$D$203"))-COUNTA(INDIRECT(BD$1&amp;"!$N$4:$N$203")))</f>
        <v>0</v>
      </c>
      <c r="BE15" s="262"/>
      <c r="BF15" s="261">
        <f ca="1">COUNTIF(INDIRECT(BF$1&amp;"!$P$4:$P$203"),'Risques-Dangers-Dommages'!$D$17)/IF(COUNTA(INDIRECT(BF$1&amp;"!$D$4:$D$203"))=0,1,COUNTA(INDIRECT(BF$1&amp;"!$D$4:$D$203"))-COUNTA(INDIRECT(BF$1&amp;"!$N$4:$N$203")))</f>
        <v>0</v>
      </c>
      <c r="BG15" s="262"/>
      <c r="BH15" s="261">
        <f ca="1">COUNTIF(INDIRECT(BH$1&amp;"!$P$4:$P$203"),'Risques-Dangers-Dommages'!$D$17)/IF(COUNTA(INDIRECT(BH$1&amp;"!$D$4:$D$203"))=0,1,COUNTA(INDIRECT(BH$1&amp;"!$D$4:$D$203"))-COUNTA(INDIRECT(BH$1&amp;"!$N$4:$N$203")))</f>
        <v>0</v>
      </c>
      <c r="BI15" s="262"/>
    </row>
    <row r="16" spans="1:61" ht="16.5" customHeight="1" x14ac:dyDescent="0.2">
      <c r="A16" s="399" t="s">
        <v>113</v>
      </c>
      <c r="B16" s="399"/>
      <c r="C16" s="399"/>
      <c r="D16" s="259">
        <f ca="1">COUNTIF(INDIRECT(D$1&amp;"!$P$4:$P$203"),'Risques-Dangers-Dommages'!$D$5)/IF(COUNTA(INDIRECT(D$1&amp;"!$D$4:$D$203"))=0,1,COUNTA(INDIRECT(D$1&amp;"!$D$4:$D$203"))-COUNTA(INDIRECT(D$1&amp;"!$N$4:$N$203")))</f>
        <v>0</v>
      </c>
      <c r="E16" s="260"/>
      <c r="F16" s="259">
        <f ca="1">COUNTIF(INDIRECT(F$1&amp;"!$P$4:$P$203"),'Risques-Dangers-Dommages'!$D$5)/IF(COUNTA(INDIRECT(F$1&amp;"!$D$4:$D$203"))=0,1,COUNTA(INDIRECT(F$1&amp;"!$D$4:$D$203"))-COUNTA(INDIRECT(F$1&amp;"!$N$4:$N$203")))</f>
        <v>0</v>
      </c>
      <c r="G16" s="260"/>
      <c r="H16" s="259">
        <f ca="1">COUNTIF(INDIRECT(H$1&amp;"!$P$4:$P$203"),'Risques-Dangers-Dommages'!$D$5)/IF(COUNTA(INDIRECT(H$1&amp;"!$D$4:$D$203"))=0,1,COUNTA(INDIRECT(H$1&amp;"!$D$4:$D$203"))-COUNTA(INDIRECT(H$1&amp;"!$N$4:$N$203")))</f>
        <v>0</v>
      </c>
      <c r="I16" s="260"/>
      <c r="J16" s="259">
        <f ca="1">COUNTIF(INDIRECT(J$1&amp;"!$P$4:$P$203"),'Risques-Dangers-Dommages'!$D$5)/IF(COUNTA(INDIRECT(J$1&amp;"!$D$4:$D$203"))=0,1,COUNTA(INDIRECT(J$1&amp;"!$D$4:$D$203"))-COUNTA(INDIRECT(J$1&amp;"!$N$4:$N$203")))</f>
        <v>0</v>
      </c>
      <c r="K16" s="260"/>
      <c r="L16" s="259">
        <f ca="1">COUNTIF(INDIRECT(L$1&amp;"!$P$4:$P$203"),'Risques-Dangers-Dommages'!$D$5)/IF(COUNTA(INDIRECT(L$1&amp;"!$D$4:$D$203"))=0,1,COUNTA(INDIRECT(L$1&amp;"!$D$4:$D$203"))-COUNTA(INDIRECT(L$1&amp;"!$N$4:$N$203")))</f>
        <v>0</v>
      </c>
      <c r="M16" s="260"/>
      <c r="N16" s="259">
        <f ca="1">COUNTIF(INDIRECT(N$1&amp;"!$P$4:$P$203"),'Risques-Dangers-Dommages'!$D$5)/IF(COUNTA(INDIRECT(N$1&amp;"!$D$4:$D$203"))=0,1,COUNTA(INDIRECT(N$1&amp;"!$D$4:$D$203"))-COUNTA(INDIRECT(N$1&amp;"!$N$4:$N$203")))</f>
        <v>0</v>
      </c>
      <c r="O16" s="260"/>
      <c r="P16" s="259">
        <f ca="1">COUNTIF(INDIRECT(P$1&amp;"!$P$4:$P$203"),'Risques-Dangers-Dommages'!$D$5)/IF(COUNTA(INDIRECT(P$1&amp;"!$D$4:$D$203"))=0,1,COUNTA(INDIRECT(P$1&amp;"!$D$4:$D$203"))-COUNTA(INDIRECT(P$1&amp;"!$N$4:$N$203")))</f>
        <v>0</v>
      </c>
      <c r="Q16" s="260"/>
      <c r="R16" s="259">
        <f ca="1">COUNTIF(INDIRECT(R$1&amp;"!$P$4:$P$203"),'Risques-Dangers-Dommages'!$D$5)/IF(COUNTA(INDIRECT(R$1&amp;"!$D$4:$D$203"))=0,1,COUNTA(INDIRECT(R$1&amp;"!$D$4:$D$203"))-COUNTA(INDIRECT(R$1&amp;"!$N$4:$N$203")))</f>
        <v>0</v>
      </c>
      <c r="S16" s="260"/>
      <c r="T16" s="259">
        <f ca="1">COUNTIF(INDIRECT(T$1&amp;"!$P$4:$P$203"),'Risques-Dangers-Dommages'!$D$5)/IF(COUNTA(INDIRECT(T$1&amp;"!$D$4:$D$203"))=0,1,COUNTA(INDIRECT(T$1&amp;"!$D$4:$D$203"))-COUNTA(INDIRECT(T$1&amp;"!$N$4:$N$203")))</f>
        <v>0</v>
      </c>
      <c r="U16" s="260"/>
      <c r="V16" s="259">
        <f ca="1">COUNTIF(INDIRECT(V$1&amp;"!$P$4:$P$203"),'Risques-Dangers-Dommages'!$D$5)/IF(COUNTA(INDIRECT(V$1&amp;"!$D$4:$D$203"))=0,1,COUNTA(INDIRECT(V$1&amp;"!$D$4:$D$203"))-COUNTA(INDIRECT(V$1&amp;"!$N$4:$N$203")))</f>
        <v>0</v>
      </c>
      <c r="W16" s="260"/>
      <c r="X16" s="259">
        <f ca="1">COUNTIF(INDIRECT(X$1&amp;"!$P$4:$P$203"),'Risques-Dangers-Dommages'!$D$5)/IF(COUNTA(INDIRECT(X$1&amp;"!$D$4:$D$203"))=0,1,COUNTA(INDIRECT(X$1&amp;"!$D$4:$D$203"))-COUNTA(INDIRECT(X$1&amp;"!$N$4:$N$203")))</f>
        <v>0</v>
      </c>
      <c r="Y16" s="260"/>
      <c r="Z16" s="259">
        <f ca="1">COUNTIF(INDIRECT(Z$1&amp;"!$P$4:$P$203"),'Risques-Dangers-Dommages'!$D$5)/IF(COUNTA(INDIRECT(Z$1&amp;"!$D$4:$D$203"))=0,1,COUNTA(INDIRECT(Z$1&amp;"!$D$4:$D$203"))-COUNTA(INDIRECT(Z$1&amp;"!$N$4:$N$203")))</f>
        <v>0</v>
      </c>
      <c r="AA16" s="260"/>
      <c r="AB16" s="259">
        <f ca="1">COUNTIF(INDIRECT(AB$1&amp;"!$P$4:$P$203"),'Risques-Dangers-Dommages'!$D$5)/IF(COUNTA(INDIRECT(AB$1&amp;"!$D$4:$D$203"))=0,1,COUNTA(INDIRECT(AB$1&amp;"!$D$4:$D$203"))-COUNTA(INDIRECT(AB$1&amp;"!$N$4:$N$203")))</f>
        <v>0</v>
      </c>
      <c r="AC16" s="260"/>
      <c r="AD16" s="259">
        <f ca="1">COUNTIF(INDIRECT(AD$1&amp;"!$P$4:$P$203"),'Risques-Dangers-Dommages'!$D$5)/IF(COUNTA(INDIRECT(AD$1&amp;"!$D$4:$D$203"))=0,1,COUNTA(INDIRECT(AD$1&amp;"!$D$4:$D$203"))-COUNTA(INDIRECT(AD$1&amp;"!$N$4:$N$203")))</f>
        <v>0</v>
      </c>
      <c r="AE16" s="260"/>
      <c r="AF16" s="259">
        <f ca="1">COUNTIF(INDIRECT(AF$1&amp;"!$P$4:$P$203"),'Risques-Dangers-Dommages'!$D$5)/IF(COUNTA(INDIRECT(AF$1&amp;"!$D$4:$D$203"))=0,1,COUNTA(INDIRECT(AF$1&amp;"!$D$4:$D$203"))-COUNTA(INDIRECT(AF$1&amp;"!$N$4:$N$203")))</f>
        <v>0</v>
      </c>
      <c r="AG16" s="260"/>
      <c r="AH16" s="259">
        <f ca="1">COUNTIF(INDIRECT(AH$1&amp;"!$P$4:$P$203"),'Risques-Dangers-Dommages'!$D$5)/IF(COUNTA(INDIRECT(AH$1&amp;"!$D$4:$D$203"))=0,1,COUNTA(INDIRECT(AH$1&amp;"!$D$4:$D$203"))-COUNTA(INDIRECT(AH$1&amp;"!$N$4:$N$203")))</f>
        <v>0</v>
      </c>
      <c r="AI16" s="260"/>
      <c r="AJ16" s="259">
        <f ca="1">COUNTIF(INDIRECT(AJ$1&amp;"!$P$4:$P$203"),'Risques-Dangers-Dommages'!$D$5)/IF(COUNTA(INDIRECT(AJ$1&amp;"!$D$4:$D$203"))=0,1,COUNTA(INDIRECT(AJ$1&amp;"!$D$4:$D$203"))-COUNTA(INDIRECT(AJ$1&amp;"!$N$4:$N$203")))</f>
        <v>0</v>
      </c>
      <c r="AK16" s="260"/>
      <c r="AL16" s="259">
        <f ca="1">COUNTIF(INDIRECT(AL$1&amp;"!$P$4:$P$203"),'Risques-Dangers-Dommages'!$D$5)/IF(COUNTA(INDIRECT(AL$1&amp;"!$D$4:$D$203"))=0,1,COUNTA(INDIRECT(AL$1&amp;"!$D$4:$D$203"))-COUNTA(INDIRECT(AL$1&amp;"!$N$4:$N$203")))</f>
        <v>0</v>
      </c>
      <c r="AM16" s="260"/>
      <c r="AN16" s="259">
        <f ca="1">COUNTIF(INDIRECT(AN$1&amp;"!$P$4:$P$203"),'Risques-Dangers-Dommages'!$D$5)/IF(COUNTA(INDIRECT(AN$1&amp;"!$D$4:$D$203"))=0,1,COUNTA(INDIRECT(AN$1&amp;"!$D$4:$D$203"))-COUNTA(INDIRECT(AN$1&amp;"!$N$4:$N$203")))</f>
        <v>0</v>
      </c>
      <c r="AO16" s="260"/>
      <c r="AP16" s="259">
        <f ca="1">COUNTIF(INDIRECT(AP$1&amp;"!$P$4:$P$203"),'Risques-Dangers-Dommages'!$D$5)/IF(COUNTA(INDIRECT(AP$1&amp;"!$D$4:$D$203"))=0,1,COUNTA(INDIRECT(AP$1&amp;"!$D$4:$D$203"))-COUNTA(INDIRECT(AP$1&amp;"!$N$4:$N$203")))</f>
        <v>0</v>
      </c>
      <c r="AQ16" s="260"/>
      <c r="AR16" s="259">
        <f ca="1">COUNTIF(INDIRECT(AR$1&amp;"!$P$4:$P$203"),'Risques-Dangers-Dommages'!$D$5)/IF(COUNTA(INDIRECT(AR$1&amp;"!$D$4:$D$203"))=0,1,COUNTA(INDIRECT(AR$1&amp;"!$D$4:$D$203"))-COUNTA(INDIRECT(AR$1&amp;"!$N$4:$N$203")))</f>
        <v>0</v>
      </c>
      <c r="AS16" s="260"/>
      <c r="AT16" s="259">
        <f ca="1">COUNTIF(INDIRECT(AT$1&amp;"!$P$4:$P$203"),'Risques-Dangers-Dommages'!$D$5)/IF(COUNTA(INDIRECT(AT$1&amp;"!$D$4:$D$203"))=0,1,COUNTA(INDIRECT(AT$1&amp;"!$D$4:$D$203"))-COUNTA(INDIRECT(AT$1&amp;"!$N$4:$N$203")))</f>
        <v>0</v>
      </c>
      <c r="AU16" s="260"/>
      <c r="AV16" s="259">
        <f ca="1">COUNTIF(INDIRECT(AV$1&amp;"!$P$4:$P$203"),'Risques-Dangers-Dommages'!$D$5)/IF(COUNTA(INDIRECT(AV$1&amp;"!$D$4:$D$203"))=0,1,COUNTA(INDIRECT(AV$1&amp;"!$D$4:$D$203"))-COUNTA(INDIRECT(AV$1&amp;"!$N$4:$N$203")))</f>
        <v>0</v>
      </c>
      <c r="AW16" s="260"/>
      <c r="AX16" s="259">
        <f ca="1">COUNTIF(INDIRECT(AX$1&amp;"!$P$4:$P$203"),'Risques-Dangers-Dommages'!$D$5)/IF(COUNTA(INDIRECT(AX$1&amp;"!$D$4:$D$203"))=0,1,COUNTA(INDIRECT(AX$1&amp;"!$D$4:$D$203"))-COUNTA(INDIRECT(AX$1&amp;"!$N$4:$N$203")))</f>
        <v>0</v>
      </c>
      <c r="AY16" s="260"/>
      <c r="AZ16" s="259">
        <f ca="1">COUNTIF(INDIRECT(AZ$1&amp;"!$P$4:$P$203"),'Risques-Dangers-Dommages'!$D$5)/IF(COUNTA(INDIRECT(AZ$1&amp;"!$D$4:$D$203"))=0,1,COUNTA(INDIRECT(AZ$1&amp;"!$D$4:$D$203"))-COUNTA(INDIRECT(AZ$1&amp;"!$N$4:$N$203")))</f>
        <v>0</v>
      </c>
      <c r="BA16" s="260"/>
      <c r="BB16" s="259">
        <f ca="1">COUNTIF(INDIRECT(BB$1&amp;"!$P$4:$P$203"),'Risques-Dangers-Dommages'!$D$5)/IF(COUNTA(INDIRECT(BB$1&amp;"!$D$4:$D$203"))=0,1,COUNTA(INDIRECT(BB$1&amp;"!$D$4:$D$203"))-COUNTA(INDIRECT(BB$1&amp;"!$N$4:$N$203")))</f>
        <v>0</v>
      </c>
      <c r="BC16" s="260"/>
      <c r="BD16" s="259">
        <f ca="1">COUNTIF(INDIRECT(BD$1&amp;"!$P$4:$P$203"),'Risques-Dangers-Dommages'!$D$5)/IF(COUNTA(INDIRECT(BD$1&amp;"!$D$4:$D$203"))=0,1,COUNTA(INDIRECT(BD$1&amp;"!$D$4:$D$203"))-COUNTA(INDIRECT(BD$1&amp;"!$N$4:$N$203")))</f>
        <v>0</v>
      </c>
      <c r="BE16" s="260"/>
      <c r="BF16" s="259">
        <f ca="1">COUNTIF(INDIRECT(BF$1&amp;"!$P$4:$P$203"),'Risques-Dangers-Dommages'!$D$5)/IF(COUNTA(INDIRECT(BF$1&amp;"!$D$4:$D$203"))=0,1,COUNTA(INDIRECT(BF$1&amp;"!$D$4:$D$203"))-COUNTA(INDIRECT(BF$1&amp;"!$N$4:$N$203")))</f>
        <v>0</v>
      </c>
      <c r="BG16" s="260"/>
      <c r="BH16" s="259">
        <f ca="1">COUNTIF(INDIRECT(BH$1&amp;"!$P$4:$P$203"),'Risques-Dangers-Dommages'!$D$5)/IF(COUNTA(INDIRECT(BH$1&amp;"!$D$4:$D$203"))=0,1,COUNTA(INDIRECT(BH$1&amp;"!$D$4:$D$203"))-COUNTA(INDIRECT(BH$1&amp;"!$N$4:$N$203")))</f>
        <v>0</v>
      </c>
      <c r="BI16" s="260"/>
    </row>
    <row r="17" spans="1:61" ht="16.5" customHeight="1" x14ac:dyDescent="0.2">
      <c r="A17" s="398" t="s">
        <v>118</v>
      </c>
      <c r="B17" s="398"/>
      <c r="C17" s="398"/>
      <c r="D17" s="261">
        <f ca="1">COUNTIF(INDIRECT(D$1&amp;"!$P$4:$P$203"),'Risques-Dangers-Dommages'!$D$12)/IF(COUNTA(INDIRECT(D$1&amp;"!$D$4:$D$203"))=0,1,COUNTA(INDIRECT(D$1&amp;"!$D$4:$D$203"))-COUNTA(INDIRECT(D$1&amp;"!$N$4:$N$203")))</f>
        <v>0</v>
      </c>
      <c r="E17" s="262"/>
      <c r="F17" s="261">
        <f ca="1">COUNTIF(INDIRECT(F$1&amp;"!$P$4:$P$203"),'Risques-Dangers-Dommages'!$D$12)/IF(COUNTA(INDIRECT(F$1&amp;"!$D$4:$D$203"))=0,1,COUNTA(INDIRECT(F$1&amp;"!$D$4:$D$203"))-COUNTA(INDIRECT(F$1&amp;"!$N$4:$N$203")))</f>
        <v>0</v>
      </c>
      <c r="G17" s="262"/>
      <c r="H17" s="261">
        <f ca="1">COUNTIF(INDIRECT(H$1&amp;"!$P$4:$P$203"),'Risques-Dangers-Dommages'!$D$12)/IF(COUNTA(INDIRECT(H$1&amp;"!$D$4:$D$203"))=0,1,COUNTA(INDIRECT(H$1&amp;"!$D$4:$D$203"))-COUNTA(INDIRECT(H$1&amp;"!$N$4:$N$203")))</f>
        <v>0</v>
      </c>
      <c r="I17" s="262"/>
      <c r="J17" s="261">
        <f ca="1">COUNTIF(INDIRECT(J$1&amp;"!$P$4:$P$203"),'Risques-Dangers-Dommages'!$D$12)/IF(COUNTA(INDIRECT(J$1&amp;"!$D$4:$D$203"))=0,1,COUNTA(INDIRECT(J$1&amp;"!$D$4:$D$203"))-COUNTA(INDIRECT(J$1&amp;"!$N$4:$N$203")))</f>
        <v>0</v>
      </c>
      <c r="K17" s="262"/>
      <c r="L17" s="261">
        <f ca="1">COUNTIF(INDIRECT(L$1&amp;"!$P$4:$P$203"),'Risques-Dangers-Dommages'!$D$12)/IF(COUNTA(INDIRECT(L$1&amp;"!$D$4:$D$203"))=0,1,COUNTA(INDIRECT(L$1&amp;"!$D$4:$D$203"))-COUNTA(INDIRECT(L$1&amp;"!$N$4:$N$203")))</f>
        <v>0</v>
      </c>
      <c r="M17" s="262"/>
      <c r="N17" s="261">
        <f ca="1">COUNTIF(INDIRECT(N$1&amp;"!$P$4:$P$203"),'Risques-Dangers-Dommages'!$D$12)/IF(COUNTA(INDIRECT(N$1&amp;"!$D$4:$D$203"))=0,1,COUNTA(INDIRECT(N$1&amp;"!$D$4:$D$203"))-COUNTA(INDIRECT(N$1&amp;"!$N$4:$N$203")))</f>
        <v>0</v>
      </c>
      <c r="O17" s="262"/>
      <c r="P17" s="261">
        <f ca="1">COUNTIF(INDIRECT(P$1&amp;"!$P$4:$P$203"),'Risques-Dangers-Dommages'!$D$12)/IF(COUNTA(INDIRECT(P$1&amp;"!$D$4:$D$203"))=0,1,COUNTA(INDIRECT(P$1&amp;"!$D$4:$D$203"))-COUNTA(INDIRECT(P$1&amp;"!$N$4:$N$203")))</f>
        <v>0</v>
      </c>
      <c r="Q17" s="262"/>
      <c r="R17" s="261">
        <f ca="1">COUNTIF(INDIRECT(R$1&amp;"!$P$4:$P$203"),'Risques-Dangers-Dommages'!$D$12)/IF(COUNTA(INDIRECT(R$1&amp;"!$D$4:$D$203"))=0,1,COUNTA(INDIRECT(R$1&amp;"!$D$4:$D$203"))-COUNTA(INDIRECT(R$1&amp;"!$N$4:$N$203")))</f>
        <v>0</v>
      </c>
      <c r="S17" s="262"/>
      <c r="T17" s="261">
        <f ca="1">COUNTIF(INDIRECT(T$1&amp;"!$P$4:$P$203"),'Risques-Dangers-Dommages'!$D$12)/IF(COUNTA(INDIRECT(T$1&amp;"!$D$4:$D$203"))=0,1,COUNTA(INDIRECT(T$1&amp;"!$D$4:$D$203"))-COUNTA(INDIRECT(T$1&amp;"!$N$4:$N$203")))</f>
        <v>0</v>
      </c>
      <c r="U17" s="262"/>
      <c r="V17" s="261">
        <f ca="1">COUNTIF(INDIRECT(V$1&amp;"!$P$4:$P$203"),'Risques-Dangers-Dommages'!$D$12)/IF(COUNTA(INDIRECT(V$1&amp;"!$D$4:$D$203"))=0,1,COUNTA(INDIRECT(V$1&amp;"!$D$4:$D$203"))-COUNTA(INDIRECT(V$1&amp;"!$N$4:$N$203")))</f>
        <v>0</v>
      </c>
      <c r="W17" s="262"/>
      <c r="X17" s="261">
        <f ca="1">COUNTIF(INDIRECT(X$1&amp;"!$P$4:$P$203"),'Risques-Dangers-Dommages'!$D$12)/IF(COUNTA(INDIRECT(X$1&amp;"!$D$4:$D$203"))=0,1,COUNTA(INDIRECT(X$1&amp;"!$D$4:$D$203"))-COUNTA(INDIRECT(X$1&amp;"!$N$4:$N$203")))</f>
        <v>0</v>
      </c>
      <c r="Y17" s="262"/>
      <c r="Z17" s="261">
        <f ca="1">COUNTIF(INDIRECT(Z$1&amp;"!$P$4:$P$203"),'Risques-Dangers-Dommages'!$D$12)/IF(COUNTA(INDIRECT(Z$1&amp;"!$D$4:$D$203"))=0,1,COUNTA(INDIRECT(Z$1&amp;"!$D$4:$D$203"))-COUNTA(INDIRECT(Z$1&amp;"!$N$4:$N$203")))</f>
        <v>0</v>
      </c>
      <c r="AA17" s="262"/>
      <c r="AB17" s="261">
        <f ca="1">COUNTIF(INDIRECT(AB$1&amp;"!$P$4:$P$203"),'Risques-Dangers-Dommages'!$D$12)/IF(COUNTA(INDIRECT(AB$1&amp;"!$D$4:$D$203"))=0,1,COUNTA(INDIRECT(AB$1&amp;"!$D$4:$D$203"))-COUNTA(INDIRECT(AB$1&amp;"!$N$4:$N$203")))</f>
        <v>0</v>
      </c>
      <c r="AC17" s="262"/>
      <c r="AD17" s="261">
        <f ca="1">COUNTIF(INDIRECT(AD$1&amp;"!$P$4:$P$203"),'Risques-Dangers-Dommages'!$D$12)/IF(COUNTA(INDIRECT(AD$1&amp;"!$D$4:$D$203"))=0,1,COUNTA(INDIRECT(AD$1&amp;"!$D$4:$D$203"))-COUNTA(INDIRECT(AD$1&amp;"!$N$4:$N$203")))</f>
        <v>0</v>
      </c>
      <c r="AE17" s="262"/>
      <c r="AF17" s="261">
        <f ca="1">COUNTIF(INDIRECT(AF$1&amp;"!$P$4:$P$203"),'Risques-Dangers-Dommages'!$D$12)/IF(COUNTA(INDIRECT(AF$1&amp;"!$D$4:$D$203"))=0,1,COUNTA(INDIRECT(AF$1&amp;"!$D$4:$D$203"))-COUNTA(INDIRECT(AF$1&amp;"!$N$4:$N$203")))</f>
        <v>0</v>
      </c>
      <c r="AG17" s="262"/>
      <c r="AH17" s="261">
        <f ca="1">COUNTIF(INDIRECT(AH$1&amp;"!$P$4:$P$203"),'Risques-Dangers-Dommages'!$D$12)/IF(COUNTA(INDIRECT(AH$1&amp;"!$D$4:$D$203"))=0,1,COUNTA(INDIRECT(AH$1&amp;"!$D$4:$D$203"))-COUNTA(INDIRECT(AH$1&amp;"!$N$4:$N$203")))</f>
        <v>0</v>
      </c>
      <c r="AI17" s="262"/>
      <c r="AJ17" s="261">
        <f ca="1">COUNTIF(INDIRECT(AJ$1&amp;"!$P$4:$P$203"),'Risques-Dangers-Dommages'!$D$12)/IF(COUNTA(INDIRECT(AJ$1&amp;"!$D$4:$D$203"))=0,1,COUNTA(INDIRECT(AJ$1&amp;"!$D$4:$D$203"))-COUNTA(INDIRECT(AJ$1&amp;"!$N$4:$N$203")))</f>
        <v>0</v>
      </c>
      <c r="AK17" s="262"/>
      <c r="AL17" s="261">
        <f ca="1">COUNTIF(INDIRECT(AL$1&amp;"!$P$4:$P$203"),'Risques-Dangers-Dommages'!$D$12)/IF(COUNTA(INDIRECT(AL$1&amp;"!$D$4:$D$203"))=0,1,COUNTA(INDIRECT(AL$1&amp;"!$D$4:$D$203"))-COUNTA(INDIRECT(AL$1&amp;"!$N$4:$N$203")))</f>
        <v>0</v>
      </c>
      <c r="AM17" s="262"/>
      <c r="AN17" s="261">
        <f ca="1">COUNTIF(INDIRECT(AN$1&amp;"!$P$4:$P$203"),'Risques-Dangers-Dommages'!$D$12)/IF(COUNTA(INDIRECT(AN$1&amp;"!$D$4:$D$203"))=0,1,COUNTA(INDIRECT(AN$1&amp;"!$D$4:$D$203"))-COUNTA(INDIRECT(AN$1&amp;"!$N$4:$N$203")))</f>
        <v>0</v>
      </c>
      <c r="AO17" s="262"/>
      <c r="AP17" s="261">
        <f ca="1">COUNTIF(INDIRECT(AP$1&amp;"!$P$4:$P$203"),'Risques-Dangers-Dommages'!$D$12)/IF(COUNTA(INDIRECT(AP$1&amp;"!$D$4:$D$203"))=0,1,COUNTA(INDIRECT(AP$1&amp;"!$D$4:$D$203"))-COUNTA(INDIRECT(AP$1&amp;"!$N$4:$N$203")))</f>
        <v>0</v>
      </c>
      <c r="AQ17" s="262"/>
      <c r="AR17" s="261">
        <f ca="1">COUNTIF(INDIRECT(AR$1&amp;"!$P$4:$P$203"),'Risques-Dangers-Dommages'!$D$12)/IF(COUNTA(INDIRECT(AR$1&amp;"!$D$4:$D$203"))=0,1,COUNTA(INDIRECT(AR$1&amp;"!$D$4:$D$203"))-COUNTA(INDIRECT(AR$1&amp;"!$N$4:$N$203")))</f>
        <v>0</v>
      </c>
      <c r="AS17" s="262"/>
      <c r="AT17" s="261">
        <f ca="1">COUNTIF(INDIRECT(AT$1&amp;"!$P$4:$P$203"),'Risques-Dangers-Dommages'!$D$12)/IF(COUNTA(INDIRECT(AT$1&amp;"!$D$4:$D$203"))=0,1,COUNTA(INDIRECT(AT$1&amp;"!$D$4:$D$203"))-COUNTA(INDIRECT(AT$1&amp;"!$N$4:$N$203")))</f>
        <v>0</v>
      </c>
      <c r="AU17" s="262"/>
      <c r="AV17" s="261">
        <f ca="1">COUNTIF(INDIRECT(AV$1&amp;"!$P$4:$P$203"),'Risques-Dangers-Dommages'!$D$12)/IF(COUNTA(INDIRECT(AV$1&amp;"!$D$4:$D$203"))=0,1,COUNTA(INDIRECT(AV$1&amp;"!$D$4:$D$203"))-COUNTA(INDIRECT(AV$1&amp;"!$N$4:$N$203")))</f>
        <v>0</v>
      </c>
      <c r="AW17" s="262"/>
      <c r="AX17" s="261">
        <f ca="1">COUNTIF(INDIRECT(AX$1&amp;"!$P$4:$P$203"),'Risques-Dangers-Dommages'!$D$12)/IF(COUNTA(INDIRECT(AX$1&amp;"!$D$4:$D$203"))=0,1,COUNTA(INDIRECT(AX$1&amp;"!$D$4:$D$203"))-COUNTA(INDIRECT(AX$1&amp;"!$N$4:$N$203")))</f>
        <v>0</v>
      </c>
      <c r="AY17" s="262"/>
      <c r="AZ17" s="261">
        <f ca="1">COUNTIF(INDIRECT(AZ$1&amp;"!$P$4:$P$203"),'Risques-Dangers-Dommages'!$D$12)/IF(COUNTA(INDIRECT(AZ$1&amp;"!$D$4:$D$203"))=0,1,COUNTA(INDIRECT(AZ$1&amp;"!$D$4:$D$203"))-COUNTA(INDIRECT(AZ$1&amp;"!$N$4:$N$203")))</f>
        <v>0</v>
      </c>
      <c r="BA17" s="262"/>
      <c r="BB17" s="261">
        <f ca="1">COUNTIF(INDIRECT(BB$1&amp;"!$P$4:$P$203"),'Risques-Dangers-Dommages'!$D$12)/IF(COUNTA(INDIRECT(BB$1&amp;"!$D$4:$D$203"))=0,1,COUNTA(INDIRECT(BB$1&amp;"!$D$4:$D$203"))-COUNTA(INDIRECT(BB$1&amp;"!$N$4:$N$203")))</f>
        <v>0</v>
      </c>
      <c r="BC17" s="262"/>
      <c r="BD17" s="261">
        <f ca="1">COUNTIF(INDIRECT(BD$1&amp;"!$P$4:$P$203"),'Risques-Dangers-Dommages'!$D$12)/IF(COUNTA(INDIRECT(BD$1&amp;"!$D$4:$D$203"))=0,1,COUNTA(INDIRECT(BD$1&amp;"!$D$4:$D$203"))-COUNTA(INDIRECT(BD$1&amp;"!$N$4:$N$203")))</f>
        <v>0</v>
      </c>
      <c r="BE17" s="262"/>
      <c r="BF17" s="261">
        <f ca="1">COUNTIF(INDIRECT(BF$1&amp;"!$P$4:$P$203"),'Risques-Dangers-Dommages'!$D$12)/IF(COUNTA(INDIRECT(BF$1&amp;"!$D$4:$D$203"))=0,1,COUNTA(INDIRECT(BF$1&amp;"!$D$4:$D$203"))-COUNTA(INDIRECT(BF$1&amp;"!$N$4:$N$203")))</f>
        <v>0</v>
      </c>
      <c r="BG17" s="262"/>
      <c r="BH17" s="261">
        <f ca="1">COUNTIF(INDIRECT(BH$1&amp;"!$P$4:$P$203"),'Risques-Dangers-Dommages'!$D$12)/IF(COUNTA(INDIRECT(BH$1&amp;"!$D$4:$D$203"))=0,1,COUNTA(INDIRECT(BH$1&amp;"!$D$4:$D$203"))-COUNTA(INDIRECT(BH$1&amp;"!$N$4:$N$203")))</f>
        <v>0</v>
      </c>
      <c r="BI17" s="262"/>
    </row>
    <row r="18" spans="1:61" ht="16.5" customHeight="1" x14ac:dyDescent="0.2">
      <c r="A18" s="399" t="s">
        <v>120</v>
      </c>
      <c r="B18" s="402" t="s">
        <v>210</v>
      </c>
      <c r="C18" s="403"/>
      <c r="D18" s="246">
        <f ca="1">'Statistiques tampon'!D15/IF(COUNTA(INDIRECT(D$1&amp;"!$D$4:$D$203"))=0,1,COUNTA(INDIRECT(D$1&amp;"!$D$4:$D$203"))-COUNTA(INDIRECT(D$1&amp;"!$N$4:$N$203")))</f>
        <v>0</v>
      </c>
      <c r="E18" s="263"/>
      <c r="F18" s="246">
        <f ca="1">'Statistiques tampon'!F15/IF(COUNTA(INDIRECT(F$1&amp;"!$D$4:$D$203"))=0,1,COUNTA(INDIRECT(F$1&amp;"!$D$4:$D$203"))-COUNTA(INDIRECT(F$1&amp;"!$N$4:$N$203")))</f>
        <v>0</v>
      </c>
      <c r="G18" s="263"/>
      <c r="H18" s="246">
        <f ca="1">'Statistiques tampon'!H15/IF(COUNTA(INDIRECT(H$1&amp;"!$D$4:$D$203"))=0,1,COUNTA(INDIRECT(H$1&amp;"!$D$4:$D$203"))-COUNTA(INDIRECT(H$1&amp;"!$N$4:$N$203")))</f>
        <v>0</v>
      </c>
      <c r="I18" s="263"/>
      <c r="J18" s="246">
        <f ca="1">'Statistiques tampon'!J15/IF(COUNTA(INDIRECT(J$1&amp;"!$D$4:$D$203"))=0,1,COUNTA(INDIRECT(J$1&amp;"!$D$4:$D$203"))-COUNTA(INDIRECT(J$1&amp;"!$N$4:$N$203")))</f>
        <v>0</v>
      </c>
      <c r="K18" s="263"/>
      <c r="L18" s="246">
        <f ca="1">'Statistiques tampon'!L15/IF(COUNTA(INDIRECT(L$1&amp;"!$D$4:$D$203"))=0,1,COUNTA(INDIRECT(L$1&amp;"!$D$4:$D$203"))-COUNTA(INDIRECT(L$1&amp;"!$N$4:$N$203")))</f>
        <v>0</v>
      </c>
      <c r="M18" s="263"/>
      <c r="N18" s="246">
        <f ca="1">'Statistiques tampon'!N15/IF(COUNTA(INDIRECT(N$1&amp;"!$D$4:$D$203"))=0,1,COUNTA(INDIRECT(N$1&amp;"!$D$4:$D$203"))-COUNTA(INDIRECT(N$1&amp;"!$N$4:$N$203")))</f>
        <v>0</v>
      </c>
      <c r="O18" s="263"/>
      <c r="P18" s="246">
        <f ca="1">'Statistiques tampon'!P15/IF(COUNTA(INDIRECT(P$1&amp;"!$D$4:$D$203"))=0,1,COUNTA(INDIRECT(P$1&amp;"!$D$4:$D$203"))-COUNTA(INDIRECT(P$1&amp;"!$N$4:$N$203")))</f>
        <v>0</v>
      </c>
      <c r="Q18" s="263"/>
      <c r="R18" s="246">
        <f ca="1">'Statistiques tampon'!R15/IF(COUNTA(INDIRECT(R$1&amp;"!$D$4:$D$203"))=0,1,COUNTA(INDIRECT(R$1&amp;"!$D$4:$D$203"))-COUNTA(INDIRECT(R$1&amp;"!$N$4:$N$203")))</f>
        <v>0</v>
      </c>
      <c r="S18" s="263"/>
      <c r="T18" s="246">
        <f ca="1">'Statistiques tampon'!T15/IF(COUNTA(INDIRECT(T$1&amp;"!$D$4:$D$203"))=0,1,COUNTA(INDIRECT(T$1&amp;"!$D$4:$D$203"))-COUNTA(INDIRECT(T$1&amp;"!$N$4:$N$203")))</f>
        <v>0</v>
      </c>
      <c r="U18" s="263"/>
      <c r="V18" s="246">
        <f ca="1">'Statistiques tampon'!V15/IF(COUNTA(INDIRECT(V$1&amp;"!$D$4:$D$203"))=0,1,COUNTA(INDIRECT(V$1&amp;"!$D$4:$D$203"))-COUNTA(INDIRECT(V$1&amp;"!$N$4:$N$203")))</f>
        <v>0</v>
      </c>
      <c r="W18" s="263"/>
      <c r="X18" s="246">
        <f ca="1">'Statistiques tampon'!X15/IF(COUNTA(INDIRECT(X$1&amp;"!$D$4:$D$203"))=0,1,COUNTA(INDIRECT(X$1&amp;"!$D$4:$D$203"))-COUNTA(INDIRECT(X$1&amp;"!$N$4:$N$203")))</f>
        <v>0</v>
      </c>
      <c r="Y18" s="263"/>
      <c r="Z18" s="246">
        <f ca="1">'Statistiques tampon'!Z15/IF(COUNTA(INDIRECT(Z$1&amp;"!$D$4:$D$203"))=0,1,COUNTA(INDIRECT(Z$1&amp;"!$D$4:$D$203"))-COUNTA(INDIRECT(Z$1&amp;"!$N$4:$N$203")))</f>
        <v>0</v>
      </c>
      <c r="AA18" s="263"/>
      <c r="AB18" s="246">
        <f ca="1">'Statistiques tampon'!AB15/IF(COUNTA(INDIRECT(AB$1&amp;"!$D$4:$D$203"))=0,1,COUNTA(INDIRECT(AB$1&amp;"!$D$4:$D$203"))-COUNTA(INDIRECT(AB$1&amp;"!$N$4:$N$203")))</f>
        <v>0</v>
      </c>
      <c r="AC18" s="263"/>
      <c r="AD18" s="246">
        <f ca="1">'Statistiques tampon'!AD15/IF(COUNTA(INDIRECT(AD$1&amp;"!$D$4:$D$203"))=0,1,COUNTA(INDIRECT(AD$1&amp;"!$D$4:$D$203"))-COUNTA(INDIRECT(AD$1&amp;"!$N$4:$N$203")))</f>
        <v>0</v>
      </c>
      <c r="AE18" s="263"/>
      <c r="AF18" s="246">
        <f ca="1">'Statistiques tampon'!AF15/IF(COUNTA(INDIRECT(AF$1&amp;"!$D$4:$D$203"))=0,1,COUNTA(INDIRECT(AF$1&amp;"!$D$4:$D$203"))-COUNTA(INDIRECT(AF$1&amp;"!$N$4:$N$203")))</f>
        <v>0</v>
      </c>
      <c r="AG18" s="263"/>
      <c r="AH18" s="246" t="e">
        <f ca="1">'Statistiques tampon'!#REF!/IF(COUNTA(INDIRECT(AH$1&amp;"!$D$4:$D$203"))=0,1,COUNTA(INDIRECT(AH$1&amp;"!$D$4:$D$203"))-COUNTA(INDIRECT(AH$1&amp;"!$N$4:$N$203")))</f>
        <v>#REF!</v>
      </c>
      <c r="AI18" s="263"/>
      <c r="AJ18" s="246" t="e">
        <f ca="1">'Statistiques tampon'!#REF!/IF(COUNTA(INDIRECT(AJ$1&amp;"!$D$4:$D$203"))=0,1,COUNTA(INDIRECT(AJ$1&amp;"!$D$4:$D$203"))-COUNTA(INDIRECT(AJ$1&amp;"!$N$4:$N$203")))</f>
        <v>#REF!</v>
      </c>
      <c r="AK18" s="263"/>
      <c r="AL18" s="246" t="e">
        <f ca="1">'Statistiques tampon'!#REF!/IF(COUNTA(INDIRECT(AL$1&amp;"!$D$4:$D$203"))=0,1,COUNTA(INDIRECT(AL$1&amp;"!$D$4:$D$203"))-COUNTA(INDIRECT(AL$1&amp;"!$N$4:$N$203")))</f>
        <v>#REF!</v>
      </c>
      <c r="AM18" s="263"/>
      <c r="AN18" s="246" t="e">
        <f ca="1">'Statistiques tampon'!#REF!/IF(COUNTA(INDIRECT(AN$1&amp;"!$D$4:$D$203"))=0,1,COUNTA(INDIRECT(AN$1&amp;"!$D$4:$D$203"))-COUNTA(INDIRECT(AN$1&amp;"!$N$4:$N$203")))</f>
        <v>#REF!</v>
      </c>
      <c r="AO18" s="263"/>
      <c r="AP18" s="246" t="e">
        <f ca="1">'Statistiques tampon'!#REF!/IF(COUNTA(INDIRECT(AP$1&amp;"!$D$4:$D$203"))=0,1,COUNTA(INDIRECT(AP$1&amp;"!$D$4:$D$203"))-COUNTA(INDIRECT(AP$1&amp;"!$N$4:$N$203")))</f>
        <v>#REF!</v>
      </c>
      <c r="AQ18" s="263"/>
      <c r="AR18" s="246" t="e">
        <f ca="1">'Statistiques tampon'!#REF!/IF(COUNTA(INDIRECT(AR$1&amp;"!$D$4:$D$203"))=0,1,COUNTA(INDIRECT(AR$1&amp;"!$D$4:$D$203"))-COUNTA(INDIRECT(AR$1&amp;"!$N$4:$N$203")))</f>
        <v>#REF!</v>
      </c>
      <c r="AS18" s="263"/>
      <c r="AT18" s="246" t="e">
        <f ca="1">'Statistiques tampon'!#REF!/IF(COUNTA(INDIRECT(AT$1&amp;"!$D$4:$D$203"))=0,1,COUNTA(INDIRECT(AT$1&amp;"!$D$4:$D$203"))-COUNTA(INDIRECT(AT$1&amp;"!$N$4:$N$203")))</f>
        <v>#REF!</v>
      </c>
      <c r="AU18" s="263"/>
      <c r="AV18" s="246" t="e">
        <f ca="1">'Statistiques tampon'!#REF!/IF(COUNTA(INDIRECT(AV$1&amp;"!$D$4:$D$203"))=0,1,COUNTA(INDIRECT(AV$1&amp;"!$D$4:$D$203"))-COUNTA(INDIRECT(AV$1&amp;"!$N$4:$N$203")))</f>
        <v>#REF!</v>
      </c>
      <c r="AW18" s="263"/>
      <c r="AX18" s="246" t="e">
        <f ca="1">'Statistiques tampon'!#REF!/IF(COUNTA(INDIRECT(AX$1&amp;"!$D$4:$D$203"))=0,1,COUNTA(INDIRECT(AX$1&amp;"!$D$4:$D$203"))-COUNTA(INDIRECT(AX$1&amp;"!$N$4:$N$203")))</f>
        <v>#REF!</v>
      </c>
      <c r="AY18" s="263"/>
      <c r="AZ18" s="246" t="e">
        <f ca="1">'Statistiques tampon'!#REF!/IF(COUNTA(INDIRECT(AZ$1&amp;"!$D$4:$D$203"))=0,1,COUNTA(INDIRECT(AZ$1&amp;"!$D$4:$D$203"))-COUNTA(INDIRECT(AZ$1&amp;"!$N$4:$N$203")))</f>
        <v>#REF!</v>
      </c>
      <c r="BA18" s="263"/>
      <c r="BB18" s="246" t="e">
        <f ca="1">'Statistiques tampon'!#REF!/IF(COUNTA(INDIRECT(BB$1&amp;"!$D$4:$D$203"))=0,1,COUNTA(INDIRECT(BB$1&amp;"!$D$4:$D$203"))-COUNTA(INDIRECT(BB$1&amp;"!$N$4:$N$203")))</f>
        <v>#REF!</v>
      </c>
      <c r="BC18" s="263"/>
      <c r="BD18" s="246" t="e">
        <f ca="1">'Statistiques tampon'!#REF!/IF(COUNTA(INDIRECT(BD$1&amp;"!$D$4:$D$203"))=0,1,COUNTA(INDIRECT(BD$1&amp;"!$D$4:$D$203"))-COUNTA(INDIRECT(BD$1&amp;"!$N$4:$N$203")))</f>
        <v>#REF!</v>
      </c>
      <c r="BE18" s="263"/>
      <c r="BF18" s="246" t="e">
        <f ca="1">'Statistiques tampon'!#REF!/IF(COUNTA(INDIRECT(BF$1&amp;"!$D$4:$D$203"))=0,1,COUNTA(INDIRECT(BF$1&amp;"!$D$4:$D$203"))-COUNTA(INDIRECT(BF$1&amp;"!$N$4:$N$203")))</f>
        <v>#REF!</v>
      </c>
      <c r="BG18" s="263"/>
      <c r="BH18" s="246" t="e">
        <f ca="1">'Statistiques tampon'!#REF!/IF(COUNTA(INDIRECT(BH$1&amp;"!$D$4:$D$203"))=0,1,COUNTA(INDIRECT(BH$1&amp;"!$D$4:$D$203"))-COUNTA(INDIRECT(BH$1&amp;"!$N$4:$N$203")))</f>
        <v>#REF!</v>
      </c>
      <c r="BI18" s="263"/>
    </row>
    <row r="19" spans="1:61" ht="16.5" customHeight="1" x14ac:dyDescent="0.2">
      <c r="A19" s="399"/>
      <c r="B19" s="405" t="s">
        <v>211</v>
      </c>
      <c r="C19" s="406"/>
      <c r="D19" s="249">
        <f ca="1">(COUNTIF(INDIRECT(D$1&amp;"!$Q$4:$Q$203"),'Risques-Dangers-Dommages'!$B$113)+COUNTIF(INDIRECT(D$1&amp;"!$Q$4:$Q$203"),'Risques-Dangers-Dommages'!$B$115)+COUNTIF(INDIRECT(D$1&amp;"!$Q$4:$Q$203"),'Risques-Dangers-Dommages'!$B$116)+COUNTIF(INDIRECT(D$1&amp;"!$Q$4:$Q$203"),'Risques-Dangers-Dommages'!$B$119)+COUNTIF(INDIRECT(D$1&amp;"!$Q$4:$Q$203"),'Risques-Dangers-Dommages'!$B$120))/IF(COUNTA(INDIRECT(D$1&amp;"!$D$4:$D$203"))=0,1,COUNTA(INDIRECT(D$1&amp;"!$D$4:$D$203"))-COUNTA(INDIRECT(D$1&amp;"!$N$4:$N$203")))</f>
        <v>0</v>
      </c>
      <c r="E19" s="250">
        <f ca="1">COUNTIF(INDIRECT(D$1&amp;"!$P$4:$P$203"),'Risques-Dangers-Dommages'!$D$14)/IF(COUNTA(INDIRECT(D$1&amp;"!$D$4:$D$203"))=0,1,COUNTA(INDIRECT(D$1&amp;"!$D$4:$D$203"))-COUNTA(INDIRECT(D$1&amp;"!$N$4:$N$203")))</f>
        <v>0</v>
      </c>
      <c r="F19" s="249">
        <f ca="1">(COUNTIF(INDIRECT(F$1&amp;"!$Q$4:$Q$203"),'Risques-Dangers-Dommages'!$B$113)+COUNTIF(INDIRECT(F$1&amp;"!$Q$4:$Q$203"),'Risques-Dangers-Dommages'!$B$115)+COUNTIF(INDIRECT(F$1&amp;"!$Q$4:$Q$203"),'Risques-Dangers-Dommages'!$B$116)+COUNTIF(INDIRECT(F$1&amp;"!$Q$4:$Q$203"),'Risques-Dangers-Dommages'!$B$119)+COUNTIF(INDIRECT(F$1&amp;"!$Q$4:$Q$203"),'Risques-Dangers-Dommages'!$B$120))/IF(COUNTA(INDIRECT(F$1&amp;"!$D$4:$D$203"))=0,1,COUNTA(INDIRECT(F$1&amp;"!$D$4:$D$203"))-COUNTA(INDIRECT(F$1&amp;"!$N$4:$N$203")))</f>
        <v>0</v>
      </c>
      <c r="G19" s="250">
        <f ca="1">COUNTIF(INDIRECT(F$1&amp;"!$P$4:$P$203"),'Risques-Dangers-Dommages'!$D$14)/IF(COUNTA(INDIRECT(F$1&amp;"!$D$4:$D$203"))=0,1,COUNTA(INDIRECT(F$1&amp;"!$D$4:$D$203"))-COUNTA(INDIRECT(F$1&amp;"!$N$4:$N$203")))</f>
        <v>0</v>
      </c>
      <c r="H19" s="249">
        <f ca="1">(COUNTIF(INDIRECT(H$1&amp;"!$Q$4:$Q$203"),'Risques-Dangers-Dommages'!$B$113)+COUNTIF(INDIRECT(H$1&amp;"!$Q$4:$Q$203"),'Risques-Dangers-Dommages'!$B$115)+COUNTIF(INDIRECT(H$1&amp;"!$Q$4:$Q$203"),'Risques-Dangers-Dommages'!$B$116)+COUNTIF(INDIRECT(H$1&amp;"!$Q$4:$Q$203"),'Risques-Dangers-Dommages'!$B$119)+COUNTIF(INDIRECT(H$1&amp;"!$Q$4:$Q$203"),'Risques-Dangers-Dommages'!$B$120))/IF(COUNTA(INDIRECT(H$1&amp;"!$D$4:$D$203"))=0,1,COUNTA(INDIRECT(H$1&amp;"!$D$4:$D$203"))-COUNTA(INDIRECT(H$1&amp;"!$N$4:$N$203")))</f>
        <v>0</v>
      </c>
      <c r="I19" s="250">
        <f ca="1">COUNTIF(INDIRECT(H$1&amp;"!$P$4:$P$203"),'Risques-Dangers-Dommages'!$D$14)/IF(COUNTA(INDIRECT(H$1&amp;"!$D$4:$D$203"))=0,1,COUNTA(INDIRECT(H$1&amp;"!$D$4:$D$203"))-COUNTA(INDIRECT(H$1&amp;"!$N$4:$N$203")))</f>
        <v>0</v>
      </c>
      <c r="J19" s="249">
        <f ca="1">(COUNTIF(INDIRECT(J$1&amp;"!$Q$4:$Q$203"),'Risques-Dangers-Dommages'!$B$113)+COUNTIF(INDIRECT(J$1&amp;"!$Q$4:$Q$203"),'Risques-Dangers-Dommages'!$B$115)+COUNTIF(INDIRECT(J$1&amp;"!$Q$4:$Q$203"),'Risques-Dangers-Dommages'!$B$116)+COUNTIF(INDIRECT(J$1&amp;"!$Q$4:$Q$203"),'Risques-Dangers-Dommages'!$B$119)+COUNTIF(INDIRECT(J$1&amp;"!$Q$4:$Q$203"),'Risques-Dangers-Dommages'!$B$120))/IF(COUNTA(INDIRECT(J$1&amp;"!$D$4:$D$203"))=0,1,COUNTA(INDIRECT(J$1&amp;"!$D$4:$D$203"))-COUNTA(INDIRECT(J$1&amp;"!$N$4:$N$203")))</f>
        <v>0</v>
      </c>
      <c r="K19" s="250">
        <f ca="1">COUNTIF(INDIRECT(J$1&amp;"!$P$4:$P$203"),'Risques-Dangers-Dommages'!$D$14)/IF(COUNTA(INDIRECT(J$1&amp;"!$D$4:$D$203"))=0,1,COUNTA(INDIRECT(J$1&amp;"!$D$4:$D$203"))-COUNTA(INDIRECT(J$1&amp;"!$N$4:$N$203")))</f>
        <v>0</v>
      </c>
      <c r="L19" s="249">
        <f ca="1">(COUNTIF(INDIRECT(L$1&amp;"!$Q$4:$Q$203"),'Risques-Dangers-Dommages'!$B$113)+COUNTIF(INDIRECT(L$1&amp;"!$Q$4:$Q$203"),'Risques-Dangers-Dommages'!$B$115)+COUNTIF(INDIRECT(L$1&amp;"!$Q$4:$Q$203"),'Risques-Dangers-Dommages'!$B$116)+COUNTIF(INDIRECT(L$1&amp;"!$Q$4:$Q$203"),'Risques-Dangers-Dommages'!$B$119)+COUNTIF(INDIRECT(L$1&amp;"!$Q$4:$Q$203"),'Risques-Dangers-Dommages'!$B$120))/IF(COUNTA(INDIRECT(L$1&amp;"!$D$4:$D$203"))=0,1,COUNTA(INDIRECT(L$1&amp;"!$D$4:$D$203"))-COUNTA(INDIRECT(L$1&amp;"!$N$4:$N$203")))</f>
        <v>0</v>
      </c>
      <c r="M19" s="250">
        <f ca="1">COUNTIF(INDIRECT(L$1&amp;"!$P$4:$P$203"),'Risques-Dangers-Dommages'!$D$14)/IF(COUNTA(INDIRECT(L$1&amp;"!$D$4:$D$203"))=0,1,COUNTA(INDIRECT(L$1&amp;"!$D$4:$D$203"))-COUNTA(INDIRECT(L$1&amp;"!$N$4:$N$203")))</f>
        <v>0</v>
      </c>
      <c r="N19" s="249">
        <f ca="1">(COUNTIF(INDIRECT(N$1&amp;"!$Q$4:$Q$203"),'Risques-Dangers-Dommages'!$B$113)+COUNTIF(INDIRECT(N$1&amp;"!$Q$4:$Q$203"),'Risques-Dangers-Dommages'!$B$115)+COUNTIF(INDIRECT(N$1&amp;"!$Q$4:$Q$203"),'Risques-Dangers-Dommages'!$B$116)+COUNTIF(INDIRECT(N$1&amp;"!$Q$4:$Q$203"),'Risques-Dangers-Dommages'!$B$119)+COUNTIF(INDIRECT(N$1&amp;"!$Q$4:$Q$203"),'Risques-Dangers-Dommages'!$B$120))/IF(COUNTA(INDIRECT(N$1&amp;"!$D$4:$D$203"))=0,1,COUNTA(INDIRECT(N$1&amp;"!$D$4:$D$203"))-COUNTA(INDIRECT(N$1&amp;"!$N$4:$N$203")))</f>
        <v>0</v>
      </c>
      <c r="O19" s="250">
        <f ca="1">COUNTIF(INDIRECT(N$1&amp;"!$P$4:$P$203"),'Risques-Dangers-Dommages'!$D$14)/IF(COUNTA(INDIRECT(N$1&amp;"!$D$4:$D$203"))=0,1,COUNTA(INDIRECT(N$1&amp;"!$D$4:$D$203"))-COUNTA(INDIRECT(N$1&amp;"!$N$4:$N$203")))</f>
        <v>0</v>
      </c>
      <c r="P19" s="249">
        <f ca="1">(COUNTIF(INDIRECT(P$1&amp;"!$Q$4:$Q$203"),'Risques-Dangers-Dommages'!$B$113)+COUNTIF(INDIRECT(P$1&amp;"!$Q$4:$Q$203"),'Risques-Dangers-Dommages'!$B$115)+COUNTIF(INDIRECT(P$1&amp;"!$Q$4:$Q$203"),'Risques-Dangers-Dommages'!$B$116)+COUNTIF(INDIRECT(P$1&amp;"!$Q$4:$Q$203"),'Risques-Dangers-Dommages'!$B$119)+COUNTIF(INDIRECT(P$1&amp;"!$Q$4:$Q$203"),'Risques-Dangers-Dommages'!$B$120))/IF(COUNTA(INDIRECT(P$1&amp;"!$D$4:$D$203"))=0,1,COUNTA(INDIRECT(P$1&amp;"!$D$4:$D$203"))-COUNTA(INDIRECT(P$1&amp;"!$N$4:$N$203")))</f>
        <v>0</v>
      </c>
      <c r="Q19" s="250">
        <f ca="1">COUNTIF(INDIRECT(P$1&amp;"!$P$4:$P$203"),'Risques-Dangers-Dommages'!$D$14)/IF(COUNTA(INDIRECT(P$1&amp;"!$D$4:$D$203"))=0,1,COUNTA(INDIRECT(P$1&amp;"!$D$4:$D$203"))-COUNTA(INDIRECT(P$1&amp;"!$N$4:$N$203")))</f>
        <v>0</v>
      </c>
      <c r="R19" s="249">
        <f ca="1">(COUNTIF(INDIRECT(R$1&amp;"!$Q$4:$Q$203"),'Risques-Dangers-Dommages'!$B$113)+COUNTIF(INDIRECT(R$1&amp;"!$Q$4:$Q$203"),'Risques-Dangers-Dommages'!$B$115)+COUNTIF(INDIRECT(R$1&amp;"!$Q$4:$Q$203"),'Risques-Dangers-Dommages'!$B$116)+COUNTIF(INDIRECT(R$1&amp;"!$Q$4:$Q$203"),'Risques-Dangers-Dommages'!$B$119)+COUNTIF(INDIRECT(R$1&amp;"!$Q$4:$Q$203"),'Risques-Dangers-Dommages'!$B$120))/IF(COUNTA(INDIRECT(R$1&amp;"!$D$4:$D$203"))=0,1,COUNTA(INDIRECT(R$1&amp;"!$D$4:$D$203"))-COUNTA(INDIRECT(R$1&amp;"!$N$4:$N$203")))</f>
        <v>0</v>
      </c>
      <c r="S19" s="250">
        <f ca="1">COUNTIF(INDIRECT(R$1&amp;"!$P$4:$P$203"),'Risques-Dangers-Dommages'!$D$14)/IF(COUNTA(INDIRECT(R$1&amp;"!$D$4:$D$203"))=0,1,COUNTA(INDIRECT(R$1&amp;"!$D$4:$D$203"))-COUNTA(INDIRECT(R$1&amp;"!$N$4:$N$203")))</f>
        <v>0</v>
      </c>
      <c r="T19" s="249">
        <f ca="1">(COUNTIF(INDIRECT(T$1&amp;"!$Q$4:$Q$203"),'Risques-Dangers-Dommages'!$B$113)+COUNTIF(INDIRECT(T$1&amp;"!$Q$4:$Q$203"),'Risques-Dangers-Dommages'!$B$115)+COUNTIF(INDIRECT(T$1&amp;"!$Q$4:$Q$203"),'Risques-Dangers-Dommages'!$B$116)+COUNTIF(INDIRECT(T$1&amp;"!$Q$4:$Q$203"),'Risques-Dangers-Dommages'!$B$119)+COUNTIF(INDIRECT(T$1&amp;"!$Q$4:$Q$203"),'Risques-Dangers-Dommages'!$B$120))/IF(COUNTA(INDIRECT(T$1&amp;"!$D$4:$D$203"))=0,1,COUNTA(INDIRECT(T$1&amp;"!$D$4:$D$203"))-COUNTA(INDIRECT(T$1&amp;"!$N$4:$N$203")))</f>
        <v>0</v>
      </c>
      <c r="U19" s="250">
        <f ca="1">COUNTIF(INDIRECT(T$1&amp;"!$P$4:$P$203"),'Risques-Dangers-Dommages'!$D$14)/IF(COUNTA(INDIRECT(T$1&amp;"!$D$4:$D$203"))=0,1,COUNTA(INDIRECT(T$1&amp;"!$D$4:$D$203"))-COUNTA(INDIRECT(T$1&amp;"!$N$4:$N$203")))</f>
        <v>0</v>
      </c>
      <c r="V19" s="249">
        <f ca="1">(COUNTIF(INDIRECT(V$1&amp;"!$Q$4:$Q$203"),'Risques-Dangers-Dommages'!$B$113)+COUNTIF(INDIRECT(V$1&amp;"!$Q$4:$Q$203"),'Risques-Dangers-Dommages'!$B$115)+COUNTIF(INDIRECT(V$1&amp;"!$Q$4:$Q$203"),'Risques-Dangers-Dommages'!$B$116)+COUNTIF(INDIRECT(V$1&amp;"!$Q$4:$Q$203"),'Risques-Dangers-Dommages'!$B$119)+COUNTIF(INDIRECT(V$1&amp;"!$Q$4:$Q$203"),'Risques-Dangers-Dommages'!$B$120))/IF(COUNTA(INDIRECT(V$1&amp;"!$D$4:$D$203"))=0,1,COUNTA(INDIRECT(V$1&amp;"!$D$4:$D$203"))-COUNTA(INDIRECT(V$1&amp;"!$N$4:$N$203")))</f>
        <v>0</v>
      </c>
      <c r="W19" s="250">
        <f ca="1">COUNTIF(INDIRECT(V$1&amp;"!$P$4:$P$203"),'Risques-Dangers-Dommages'!$D$14)/IF(COUNTA(INDIRECT(V$1&amp;"!$D$4:$D$203"))=0,1,COUNTA(INDIRECT(V$1&amp;"!$D$4:$D$203"))-COUNTA(INDIRECT(V$1&amp;"!$N$4:$N$203")))</f>
        <v>0</v>
      </c>
      <c r="X19" s="249">
        <f ca="1">(COUNTIF(INDIRECT(X$1&amp;"!$Q$4:$Q$203"),'Risques-Dangers-Dommages'!$B$113)+COUNTIF(INDIRECT(X$1&amp;"!$Q$4:$Q$203"),'Risques-Dangers-Dommages'!$B$115)+COUNTIF(INDIRECT(X$1&amp;"!$Q$4:$Q$203"),'Risques-Dangers-Dommages'!$B$116)+COUNTIF(INDIRECT(X$1&amp;"!$Q$4:$Q$203"),'Risques-Dangers-Dommages'!$B$119)+COUNTIF(INDIRECT(X$1&amp;"!$Q$4:$Q$203"),'Risques-Dangers-Dommages'!$B$120))/IF(COUNTA(INDIRECT(X$1&amp;"!$D$4:$D$203"))=0,1,COUNTA(INDIRECT(X$1&amp;"!$D$4:$D$203"))-COUNTA(INDIRECT(X$1&amp;"!$N$4:$N$203")))</f>
        <v>0</v>
      </c>
      <c r="Y19" s="250">
        <f ca="1">COUNTIF(INDIRECT(X$1&amp;"!$P$4:$P$203"),'Risques-Dangers-Dommages'!$D$14)/IF(COUNTA(INDIRECT(X$1&amp;"!$D$4:$D$203"))=0,1,COUNTA(INDIRECT(X$1&amp;"!$D$4:$D$203"))-COUNTA(INDIRECT(X$1&amp;"!$N$4:$N$203")))</f>
        <v>0</v>
      </c>
      <c r="Z19" s="249">
        <f ca="1">(COUNTIF(INDIRECT(Z$1&amp;"!$Q$4:$Q$203"),'Risques-Dangers-Dommages'!$B$113)+COUNTIF(INDIRECT(Z$1&amp;"!$Q$4:$Q$203"),'Risques-Dangers-Dommages'!$B$115)+COUNTIF(INDIRECT(Z$1&amp;"!$Q$4:$Q$203"),'Risques-Dangers-Dommages'!$B$116)+COUNTIF(INDIRECT(Z$1&amp;"!$Q$4:$Q$203"),'Risques-Dangers-Dommages'!$B$119)+COUNTIF(INDIRECT(Z$1&amp;"!$Q$4:$Q$203"),'Risques-Dangers-Dommages'!$B$120))/IF(COUNTA(INDIRECT(Z$1&amp;"!$D$4:$D$203"))=0,1,COUNTA(INDIRECT(Z$1&amp;"!$D$4:$D$203"))-COUNTA(INDIRECT(Z$1&amp;"!$N$4:$N$203")))</f>
        <v>0</v>
      </c>
      <c r="AA19" s="250">
        <f ca="1">COUNTIF(INDIRECT(Z$1&amp;"!$P$4:$P$203"),'Risques-Dangers-Dommages'!$D$14)/IF(COUNTA(INDIRECT(Z$1&amp;"!$D$4:$D$203"))=0,1,COUNTA(INDIRECT(Z$1&amp;"!$D$4:$D$203"))-COUNTA(INDIRECT(Z$1&amp;"!$N$4:$N$203")))</f>
        <v>0</v>
      </c>
      <c r="AB19" s="249">
        <f ca="1">(COUNTIF(INDIRECT(AB$1&amp;"!$Q$4:$Q$203"),'Risques-Dangers-Dommages'!$B$113)+COUNTIF(INDIRECT(AB$1&amp;"!$Q$4:$Q$203"),'Risques-Dangers-Dommages'!$B$115)+COUNTIF(INDIRECT(AB$1&amp;"!$Q$4:$Q$203"),'Risques-Dangers-Dommages'!$B$116)+COUNTIF(INDIRECT(AB$1&amp;"!$Q$4:$Q$203"),'Risques-Dangers-Dommages'!$B$119)+COUNTIF(INDIRECT(AB$1&amp;"!$Q$4:$Q$203"),'Risques-Dangers-Dommages'!$B$120))/IF(COUNTA(INDIRECT(AB$1&amp;"!$D$4:$D$203"))=0,1,COUNTA(INDIRECT(AB$1&amp;"!$D$4:$D$203"))-COUNTA(INDIRECT(AB$1&amp;"!$N$4:$N$203")))</f>
        <v>0</v>
      </c>
      <c r="AC19" s="250">
        <f ca="1">COUNTIF(INDIRECT(AB$1&amp;"!$P$4:$P$203"),'Risques-Dangers-Dommages'!$D$14)/IF(COUNTA(INDIRECT(AB$1&amp;"!$D$4:$D$203"))=0,1,COUNTA(INDIRECT(AB$1&amp;"!$D$4:$D$203"))-COUNTA(INDIRECT(AB$1&amp;"!$N$4:$N$203")))</f>
        <v>0</v>
      </c>
      <c r="AD19" s="249">
        <f ca="1">(COUNTIF(INDIRECT(AD$1&amp;"!$Q$4:$Q$203"),'Risques-Dangers-Dommages'!$B$113)+COUNTIF(INDIRECT(AD$1&amp;"!$Q$4:$Q$203"),'Risques-Dangers-Dommages'!$B$115)+COUNTIF(INDIRECT(AD$1&amp;"!$Q$4:$Q$203"),'Risques-Dangers-Dommages'!$B$116)+COUNTIF(INDIRECT(AD$1&amp;"!$Q$4:$Q$203"),'Risques-Dangers-Dommages'!$B$119)+COUNTIF(INDIRECT(AD$1&amp;"!$Q$4:$Q$203"),'Risques-Dangers-Dommages'!$B$120))/IF(COUNTA(INDIRECT(AD$1&amp;"!$D$4:$D$203"))=0,1,COUNTA(INDIRECT(AD$1&amp;"!$D$4:$D$203"))-COUNTA(INDIRECT(AD$1&amp;"!$N$4:$N$203")))</f>
        <v>0</v>
      </c>
      <c r="AE19" s="250">
        <f ca="1">COUNTIF(INDIRECT(AD$1&amp;"!$P$4:$P$203"),'Risques-Dangers-Dommages'!$D$14)/IF(COUNTA(INDIRECT(AD$1&amp;"!$D$4:$D$203"))=0,1,COUNTA(INDIRECT(AD$1&amp;"!$D$4:$D$203"))-COUNTA(INDIRECT(AD$1&amp;"!$N$4:$N$203")))</f>
        <v>0</v>
      </c>
      <c r="AF19" s="249">
        <f ca="1">(COUNTIF(INDIRECT(AF$1&amp;"!$Q$4:$Q$203"),'Risques-Dangers-Dommages'!$B$113)+COUNTIF(INDIRECT(AF$1&amp;"!$Q$4:$Q$203"),'Risques-Dangers-Dommages'!$B$115)+COUNTIF(INDIRECT(AF$1&amp;"!$Q$4:$Q$203"),'Risques-Dangers-Dommages'!$B$116)+COUNTIF(INDIRECT(AF$1&amp;"!$Q$4:$Q$203"),'Risques-Dangers-Dommages'!$B$119)+COUNTIF(INDIRECT(AF$1&amp;"!$Q$4:$Q$203"),'Risques-Dangers-Dommages'!$B$120))/IF(COUNTA(INDIRECT(AF$1&amp;"!$D$4:$D$203"))=0,1,COUNTA(INDIRECT(AF$1&amp;"!$D$4:$D$203"))-COUNTA(INDIRECT(AF$1&amp;"!$N$4:$N$203")))</f>
        <v>0</v>
      </c>
      <c r="AG19" s="250">
        <f ca="1">COUNTIF(INDIRECT(AF$1&amp;"!$P$4:$P$203"),'Risques-Dangers-Dommages'!$D$14)/IF(COUNTA(INDIRECT(AF$1&amp;"!$D$4:$D$203"))=0,1,COUNTA(INDIRECT(AF$1&amp;"!$D$4:$D$203"))-COUNTA(INDIRECT(AF$1&amp;"!$N$4:$N$203")))</f>
        <v>0</v>
      </c>
      <c r="AH19" s="249">
        <f ca="1">(COUNTIF(INDIRECT(AH$1&amp;"!$Q$4:$Q$203"),'Risques-Dangers-Dommages'!$B$113)+COUNTIF(INDIRECT(AH$1&amp;"!$Q$4:$Q$203"),'Risques-Dangers-Dommages'!$B$115)+COUNTIF(INDIRECT(AH$1&amp;"!$Q$4:$Q$203"),'Risques-Dangers-Dommages'!$B$116)+COUNTIF(INDIRECT(AH$1&amp;"!$Q$4:$Q$203"),'Risques-Dangers-Dommages'!$B$119)+COUNTIF(INDIRECT(AH$1&amp;"!$Q$4:$Q$203"),'Risques-Dangers-Dommages'!$B$120))/IF(COUNTA(INDIRECT(AH$1&amp;"!$D$4:$D$203"))=0,1,COUNTA(INDIRECT(AH$1&amp;"!$D$4:$D$203"))-COUNTA(INDIRECT(AH$1&amp;"!$N$4:$N$203")))</f>
        <v>0</v>
      </c>
      <c r="AI19" s="250">
        <f ca="1">COUNTIF(INDIRECT(AH$1&amp;"!$P$4:$P$203"),'Risques-Dangers-Dommages'!$D$14)/IF(COUNTA(INDIRECT(AH$1&amp;"!$D$4:$D$203"))=0,1,COUNTA(INDIRECT(AH$1&amp;"!$D$4:$D$203"))-COUNTA(INDIRECT(AH$1&amp;"!$N$4:$N$203")))</f>
        <v>0</v>
      </c>
      <c r="AJ19" s="249">
        <f ca="1">(COUNTIF(INDIRECT(AJ$1&amp;"!$Q$4:$Q$203"),'Risques-Dangers-Dommages'!$B$113)+COUNTIF(INDIRECT(AJ$1&amp;"!$Q$4:$Q$203"),'Risques-Dangers-Dommages'!$B$115)+COUNTIF(INDIRECT(AJ$1&amp;"!$Q$4:$Q$203"),'Risques-Dangers-Dommages'!$B$116)+COUNTIF(INDIRECT(AJ$1&amp;"!$Q$4:$Q$203"),'Risques-Dangers-Dommages'!$B$119)+COUNTIF(INDIRECT(AJ$1&amp;"!$Q$4:$Q$203"),'Risques-Dangers-Dommages'!$B$120))/IF(COUNTA(INDIRECT(AJ$1&amp;"!$D$4:$D$203"))=0,1,COUNTA(INDIRECT(AJ$1&amp;"!$D$4:$D$203"))-COUNTA(INDIRECT(AJ$1&amp;"!$N$4:$N$203")))</f>
        <v>0</v>
      </c>
      <c r="AK19" s="250">
        <f ca="1">COUNTIF(INDIRECT(AJ$1&amp;"!$P$4:$P$203"),'Risques-Dangers-Dommages'!$D$14)/IF(COUNTA(INDIRECT(AJ$1&amp;"!$D$4:$D$203"))=0,1,COUNTA(INDIRECT(AJ$1&amp;"!$D$4:$D$203"))-COUNTA(INDIRECT(AJ$1&amp;"!$N$4:$N$203")))</f>
        <v>0</v>
      </c>
      <c r="AL19" s="249">
        <f ca="1">(COUNTIF(INDIRECT(AL$1&amp;"!$Q$4:$Q$203"),'Risques-Dangers-Dommages'!$B$113)+COUNTIF(INDIRECT(AL$1&amp;"!$Q$4:$Q$203"),'Risques-Dangers-Dommages'!$B$115)+COUNTIF(INDIRECT(AL$1&amp;"!$Q$4:$Q$203"),'Risques-Dangers-Dommages'!$B$116)+COUNTIF(INDIRECT(AL$1&amp;"!$Q$4:$Q$203"),'Risques-Dangers-Dommages'!$B$119)+COUNTIF(INDIRECT(AL$1&amp;"!$Q$4:$Q$203"),'Risques-Dangers-Dommages'!$B$120))/IF(COUNTA(INDIRECT(AL$1&amp;"!$D$4:$D$203"))=0,1,COUNTA(INDIRECT(AL$1&amp;"!$D$4:$D$203"))-COUNTA(INDIRECT(AL$1&amp;"!$N$4:$N$203")))</f>
        <v>0</v>
      </c>
      <c r="AM19" s="250">
        <f ca="1">COUNTIF(INDIRECT(AL$1&amp;"!$P$4:$P$203"),'Risques-Dangers-Dommages'!$D$14)/IF(COUNTA(INDIRECT(AL$1&amp;"!$D$4:$D$203"))=0,1,COUNTA(INDIRECT(AL$1&amp;"!$D$4:$D$203"))-COUNTA(INDIRECT(AL$1&amp;"!$N$4:$N$203")))</f>
        <v>0</v>
      </c>
      <c r="AN19" s="249">
        <f ca="1">(COUNTIF(INDIRECT(AN$1&amp;"!$Q$4:$Q$203"),'Risques-Dangers-Dommages'!$B$113)+COUNTIF(INDIRECT(AN$1&amp;"!$Q$4:$Q$203"),'Risques-Dangers-Dommages'!$B$115)+COUNTIF(INDIRECT(AN$1&amp;"!$Q$4:$Q$203"),'Risques-Dangers-Dommages'!$B$116)+COUNTIF(INDIRECT(AN$1&amp;"!$Q$4:$Q$203"),'Risques-Dangers-Dommages'!$B$119)+COUNTIF(INDIRECT(AN$1&amp;"!$Q$4:$Q$203"),'Risques-Dangers-Dommages'!$B$120))/IF(COUNTA(INDIRECT(AN$1&amp;"!$D$4:$D$203"))=0,1,COUNTA(INDIRECT(AN$1&amp;"!$D$4:$D$203"))-COUNTA(INDIRECT(AN$1&amp;"!$N$4:$N$203")))</f>
        <v>0</v>
      </c>
      <c r="AO19" s="250">
        <f ca="1">COUNTIF(INDIRECT(AN$1&amp;"!$P$4:$P$203"),'Risques-Dangers-Dommages'!$D$14)/IF(COUNTA(INDIRECT(AN$1&amp;"!$D$4:$D$203"))=0,1,COUNTA(INDIRECT(AN$1&amp;"!$D$4:$D$203"))-COUNTA(INDIRECT(AN$1&amp;"!$N$4:$N$203")))</f>
        <v>0</v>
      </c>
      <c r="AP19" s="249">
        <f ca="1">(COUNTIF(INDIRECT(AP$1&amp;"!$Q$4:$Q$203"),'Risques-Dangers-Dommages'!$B$113)+COUNTIF(INDIRECT(AP$1&amp;"!$Q$4:$Q$203"),'Risques-Dangers-Dommages'!$B$115)+COUNTIF(INDIRECT(AP$1&amp;"!$Q$4:$Q$203"),'Risques-Dangers-Dommages'!$B$116)+COUNTIF(INDIRECT(AP$1&amp;"!$Q$4:$Q$203"),'Risques-Dangers-Dommages'!$B$119)+COUNTIF(INDIRECT(AP$1&amp;"!$Q$4:$Q$203"),'Risques-Dangers-Dommages'!$B$120))/IF(COUNTA(INDIRECT(AP$1&amp;"!$D$4:$D$203"))=0,1,COUNTA(INDIRECT(AP$1&amp;"!$D$4:$D$203"))-COUNTA(INDIRECT(AP$1&amp;"!$N$4:$N$203")))</f>
        <v>0</v>
      </c>
      <c r="AQ19" s="250">
        <f ca="1">COUNTIF(INDIRECT(AP$1&amp;"!$P$4:$P$203"),'Risques-Dangers-Dommages'!$D$14)/IF(COUNTA(INDIRECT(AP$1&amp;"!$D$4:$D$203"))=0,1,COUNTA(INDIRECT(AP$1&amp;"!$D$4:$D$203"))-COUNTA(INDIRECT(AP$1&amp;"!$N$4:$N$203")))</f>
        <v>0</v>
      </c>
      <c r="AR19" s="249">
        <f ca="1">(COUNTIF(INDIRECT(AR$1&amp;"!$Q$4:$Q$203"),'Risques-Dangers-Dommages'!$B$113)+COUNTIF(INDIRECT(AR$1&amp;"!$Q$4:$Q$203"),'Risques-Dangers-Dommages'!$B$115)+COUNTIF(INDIRECT(AR$1&amp;"!$Q$4:$Q$203"),'Risques-Dangers-Dommages'!$B$116)+COUNTIF(INDIRECT(AR$1&amp;"!$Q$4:$Q$203"),'Risques-Dangers-Dommages'!$B$119)+COUNTIF(INDIRECT(AR$1&amp;"!$Q$4:$Q$203"),'Risques-Dangers-Dommages'!$B$120))/IF(COUNTA(INDIRECT(AR$1&amp;"!$D$4:$D$203"))=0,1,COUNTA(INDIRECT(AR$1&amp;"!$D$4:$D$203"))-COUNTA(INDIRECT(AR$1&amp;"!$N$4:$N$203")))</f>
        <v>0</v>
      </c>
      <c r="AS19" s="250">
        <f ca="1">COUNTIF(INDIRECT(AR$1&amp;"!$P$4:$P$203"),'Risques-Dangers-Dommages'!$D$14)/IF(COUNTA(INDIRECT(AR$1&amp;"!$D$4:$D$203"))=0,1,COUNTA(INDIRECT(AR$1&amp;"!$D$4:$D$203"))-COUNTA(INDIRECT(AR$1&amp;"!$N$4:$N$203")))</f>
        <v>0</v>
      </c>
      <c r="AT19" s="249">
        <f ca="1">(COUNTIF(INDIRECT(AT$1&amp;"!$Q$4:$Q$203"),'Risques-Dangers-Dommages'!$B$113)+COUNTIF(INDIRECT(AT$1&amp;"!$Q$4:$Q$203"),'Risques-Dangers-Dommages'!$B$115)+COUNTIF(INDIRECT(AT$1&amp;"!$Q$4:$Q$203"),'Risques-Dangers-Dommages'!$B$116)+COUNTIF(INDIRECT(AT$1&amp;"!$Q$4:$Q$203"),'Risques-Dangers-Dommages'!$B$119)+COUNTIF(INDIRECT(AT$1&amp;"!$Q$4:$Q$203"),'Risques-Dangers-Dommages'!$B$120))/IF(COUNTA(INDIRECT(AT$1&amp;"!$D$4:$D$203"))=0,1,COUNTA(INDIRECT(AT$1&amp;"!$D$4:$D$203"))-COUNTA(INDIRECT(AT$1&amp;"!$N$4:$N$203")))</f>
        <v>0</v>
      </c>
      <c r="AU19" s="250">
        <f ca="1">COUNTIF(INDIRECT(AT$1&amp;"!$P$4:$P$203"),'Risques-Dangers-Dommages'!$D$14)/IF(COUNTA(INDIRECT(AT$1&amp;"!$D$4:$D$203"))=0,1,COUNTA(INDIRECT(AT$1&amp;"!$D$4:$D$203"))-COUNTA(INDIRECT(AT$1&amp;"!$N$4:$N$203")))</f>
        <v>0</v>
      </c>
      <c r="AV19" s="249">
        <f ca="1">(COUNTIF(INDIRECT(AV$1&amp;"!$Q$4:$Q$203"),'Risques-Dangers-Dommages'!$B$113)+COUNTIF(INDIRECT(AV$1&amp;"!$Q$4:$Q$203"),'Risques-Dangers-Dommages'!$B$115)+COUNTIF(INDIRECT(AV$1&amp;"!$Q$4:$Q$203"),'Risques-Dangers-Dommages'!$B$116)+COUNTIF(INDIRECT(AV$1&amp;"!$Q$4:$Q$203"),'Risques-Dangers-Dommages'!$B$119)+COUNTIF(INDIRECT(AV$1&amp;"!$Q$4:$Q$203"),'Risques-Dangers-Dommages'!$B$120))/IF(COUNTA(INDIRECT(AV$1&amp;"!$D$4:$D$203"))=0,1,COUNTA(INDIRECT(AV$1&amp;"!$D$4:$D$203"))-COUNTA(INDIRECT(AV$1&amp;"!$N$4:$N$203")))</f>
        <v>0</v>
      </c>
      <c r="AW19" s="250">
        <f ca="1">COUNTIF(INDIRECT(AV$1&amp;"!$P$4:$P$203"),'Risques-Dangers-Dommages'!$D$14)/IF(COUNTA(INDIRECT(AV$1&amp;"!$D$4:$D$203"))=0,1,COUNTA(INDIRECT(AV$1&amp;"!$D$4:$D$203"))-COUNTA(INDIRECT(AV$1&amp;"!$N$4:$N$203")))</f>
        <v>0</v>
      </c>
      <c r="AX19" s="249">
        <f ca="1">(COUNTIF(INDIRECT(AX$1&amp;"!$Q$4:$Q$203"),'Risques-Dangers-Dommages'!$B$113)+COUNTIF(INDIRECT(AX$1&amp;"!$Q$4:$Q$203"),'Risques-Dangers-Dommages'!$B$115)+COUNTIF(INDIRECT(AX$1&amp;"!$Q$4:$Q$203"),'Risques-Dangers-Dommages'!$B$116)+COUNTIF(INDIRECT(AX$1&amp;"!$Q$4:$Q$203"),'Risques-Dangers-Dommages'!$B$119)+COUNTIF(INDIRECT(AX$1&amp;"!$Q$4:$Q$203"),'Risques-Dangers-Dommages'!$B$120))/IF(COUNTA(INDIRECT(AX$1&amp;"!$D$4:$D$203"))=0,1,COUNTA(INDIRECT(AX$1&amp;"!$D$4:$D$203"))-COUNTA(INDIRECT(AX$1&amp;"!$N$4:$N$203")))</f>
        <v>0</v>
      </c>
      <c r="AY19" s="250">
        <f ca="1">COUNTIF(INDIRECT(AX$1&amp;"!$P$4:$P$203"),'Risques-Dangers-Dommages'!$D$14)/IF(COUNTA(INDIRECT(AX$1&amp;"!$D$4:$D$203"))=0,1,COUNTA(INDIRECT(AX$1&amp;"!$D$4:$D$203"))-COUNTA(INDIRECT(AX$1&amp;"!$N$4:$N$203")))</f>
        <v>0</v>
      </c>
      <c r="AZ19" s="249">
        <f ca="1">(COUNTIF(INDIRECT(AZ$1&amp;"!$Q$4:$Q$203"),'Risques-Dangers-Dommages'!$B$113)+COUNTIF(INDIRECT(AZ$1&amp;"!$Q$4:$Q$203"),'Risques-Dangers-Dommages'!$B$115)+COUNTIF(INDIRECT(AZ$1&amp;"!$Q$4:$Q$203"),'Risques-Dangers-Dommages'!$B$116)+COUNTIF(INDIRECT(AZ$1&amp;"!$Q$4:$Q$203"),'Risques-Dangers-Dommages'!$B$119)+COUNTIF(INDIRECT(AZ$1&amp;"!$Q$4:$Q$203"),'Risques-Dangers-Dommages'!$B$120))/IF(COUNTA(INDIRECT(AZ$1&amp;"!$D$4:$D$203"))=0,1,COUNTA(INDIRECT(AZ$1&amp;"!$D$4:$D$203"))-COUNTA(INDIRECT(AZ$1&amp;"!$N$4:$N$203")))</f>
        <v>0</v>
      </c>
      <c r="BA19" s="250">
        <f ca="1">COUNTIF(INDIRECT(AZ$1&amp;"!$P$4:$P$203"),'Risques-Dangers-Dommages'!$D$14)/IF(COUNTA(INDIRECT(AZ$1&amp;"!$D$4:$D$203"))=0,1,COUNTA(INDIRECT(AZ$1&amp;"!$D$4:$D$203"))-COUNTA(INDIRECT(AZ$1&amp;"!$N$4:$N$203")))</f>
        <v>0</v>
      </c>
      <c r="BB19" s="249">
        <f ca="1">(COUNTIF(INDIRECT(BB$1&amp;"!$Q$4:$Q$203"),'Risques-Dangers-Dommages'!$B$113)+COUNTIF(INDIRECT(BB$1&amp;"!$Q$4:$Q$203"),'Risques-Dangers-Dommages'!$B$115)+COUNTIF(INDIRECT(BB$1&amp;"!$Q$4:$Q$203"),'Risques-Dangers-Dommages'!$B$116)+COUNTIF(INDIRECT(BB$1&amp;"!$Q$4:$Q$203"),'Risques-Dangers-Dommages'!$B$119)+COUNTIF(INDIRECT(BB$1&amp;"!$Q$4:$Q$203"),'Risques-Dangers-Dommages'!$B$120))/IF(COUNTA(INDIRECT(BB$1&amp;"!$D$4:$D$203"))=0,1,COUNTA(INDIRECT(BB$1&amp;"!$D$4:$D$203"))-COUNTA(INDIRECT(BB$1&amp;"!$N$4:$N$203")))</f>
        <v>0</v>
      </c>
      <c r="BC19" s="250">
        <f ca="1">COUNTIF(INDIRECT(BB$1&amp;"!$P$4:$P$203"),'Risques-Dangers-Dommages'!$D$14)/IF(COUNTA(INDIRECT(BB$1&amp;"!$D$4:$D$203"))=0,1,COUNTA(INDIRECT(BB$1&amp;"!$D$4:$D$203"))-COUNTA(INDIRECT(BB$1&amp;"!$N$4:$N$203")))</f>
        <v>0</v>
      </c>
      <c r="BD19" s="249">
        <f ca="1">(COUNTIF(INDIRECT(BD$1&amp;"!$Q$4:$Q$203"),'Risques-Dangers-Dommages'!$B$113)+COUNTIF(INDIRECT(BD$1&amp;"!$Q$4:$Q$203"),'Risques-Dangers-Dommages'!$B$115)+COUNTIF(INDIRECT(BD$1&amp;"!$Q$4:$Q$203"),'Risques-Dangers-Dommages'!$B$116)+COUNTIF(INDIRECT(BD$1&amp;"!$Q$4:$Q$203"),'Risques-Dangers-Dommages'!$B$119)+COUNTIF(INDIRECT(BD$1&amp;"!$Q$4:$Q$203"),'Risques-Dangers-Dommages'!$B$120))/IF(COUNTA(INDIRECT(BD$1&amp;"!$D$4:$D$203"))=0,1,COUNTA(INDIRECT(BD$1&amp;"!$D$4:$D$203"))-COUNTA(INDIRECT(BD$1&amp;"!$N$4:$N$203")))</f>
        <v>0</v>
      </c>
      <c r="BE19" s="250">
        <f ca="1">COUNTIF(INDIRECT(BD$1&amp;"!$P$4:$P$203"),'Risques-Dangers-Dommages'!$D$14)/IF(COUNTA(INDIRECT(BD$1&amp;"!$D$4:$D$203"))=0,1,COUNTA(INDIRECT(BD$1&amp;"!$D$4:$D$203"))-COUNTA(INDIRECT(BD$1&amp;"!$N$4:$N$203")))</f>
        <v>0</v>
      </c>
      <c r="BF19" s="249">
        <f ca="1">(COUNTIF(INDIRECT(BF$1&amp;"!$Q$4:$Q$203"),'Risques-Dangers-Dommages'!$B$113)+COUNTIF(INDIRECT(BF$1&amp;"!$Q$4:$Q$203"),'Risques-Dangers-Dommages'!$B$115)+COUNTIF(INDIRECT(BF$1&amp;"!$Q$4:$Q$203"),'Risques-Dangers-Dommages'!$B$116)+COUNTIF(INDIRECT(BF$1&amp;"!$Q$4:$Q$203"),'Risques-Dangers-Dommages'!$B$119)+COUNTIF(INDIRECT(BF$1&amp;"!$Q$4:$Q$203"),'Risques-Dangers-Dommages'!$B$120))/IF(COUNTA(INDIRECT(BF$1&amp;"!$D$4:$D$203"))=0,1,COUNTA(INDIRECT(BF$1&amp;"!$D$4:$D$203"))-COUNTA(INDIRECT(BF$1&amp;"!$N$4:$N$203")))</f>
        <v>0</v>
      </c>
      <c r="BG19" s="250">
        <f ca="1">COUNTIF(INDIRECT(BF$1&amp;"!$P$4:$P$203"),'Risques-Dangers-Dommages'!$D$14)/IF(COUNTA(INDIRECT(BF$1&amp;"!$D$4:$D$203"))=0,1,COUNTA(INDIRECT(BF$1&amp;"!$D$4:$D$203"))-COUNTA(INDIRECT(BF$1&amp;"!$N$4:$N$203")))</f>
        <v>0</v>
      </c>
      <c r="BH19" s="249">
        <f ca="1">(COUNTIF(INDIRECT(BH$1&amp;"!$Q$4:$Q$203"),'Risques-Dangers-Dommages'!$B$113)+COUNTIF(INDIRECT(BH$1&amp;"!$Q$4:$Q$203"),'Risques-Dangers-Dommages'!$B$115)+COUNTIF(INDIRECT(BH$1&amp;"!$Q$4:$Q$203"),'Risques-Dangers-Dommages'!$B$116)+COUNTIF(INDIRECT(BH$1&amp;"!$Q$4:$Q$203"),'Risques-Dangers-Dommages'!$B$119)+COUNTIF(INDIRECT(BH$1&amp;"!$Q$4:$Q$203"),'Risques-Dangers-Dommages'!$B$120))/IF(COUNTA(INDIRECT(BH$1&amp;"!$D$4:$D$203"))=0,1,COUNTA(INDIRECT(BH$1&amp;"!$D$4:$D$203"))-COUNTA(INDIRECT(BH$1&amp;"!$N$4:$N$203")))</f>
        <v>0</v>
      </c>
      <c r="BI19" s="250">
        <f ca="1">COUNTIF(INDIRECT(BH$1&amp;"!$P$4:$P$203"),'Risques-Dangers-Dommages'!$D$14)/IF(COUNTA(INDIRECT(BH$1&amp;"!$D$4:$D$203"))=0,1,COUNTA(INDIRECT(BH$1&amp;"!$D$4:$D$203"))-COUNTA(INDIRECT(BH$1&amp;"!$N$4:$N$203")))</f>
        <v>0</v>
      </c>
    </row>
    <row r="20" spans="1:61" ht="16.5" customHeight="1" x14ac:dyDescent="0.2">
      <c r="A20" s="399"/>
      <c r="B20" s="405" t="s">
        <v>212</v>
      </c>
      <c r="C20" s="406"/>
      <c r="D20" s="249">
        <f ca="1">(COUNTIF(INDIRECT(D$1&amp;"!$Q$4:$Q$203"),'Risques-Dangers-Dommages'!$B$121)+COUNTIF(INDIRECT(D$1&amp;"!$Q$4:$Q$203"),'Risques-Dangers-Dommages'!$B$125))/IF(COUNTA(INDIRECT(D$1&amp;"!$D$4:$D$203"))=0,1,COUNTA(INDIRECT(D$1&amp;"!$D$4:$D$203"))-COUNTA(INDIRECT(D$1&amp;"!$N$4:$N$203")))</f>
        <v>0</v>
      </c>
      <c r="E20" s="250"/>
      <c r="F20" s="249">
        <f ca="1">(COUNTIF(INDIRECT(F$1&amp;"!$Q$4:$Q$203"),'Risques-Dangers-Dommages'!$B$121)+COUNTIF(INDIRECT(F$1&amp;"!$Q$4:$Q$203"),'Risques-Dangers-Dommages'!$B$125))/IF(COUNTA(INDIRECT(F$1&amp;"!$D$4:$D$203"))=0,1,COUNTA(INDIRECT(F$1&amp;"!$D$4:$D$203"))-COUNTA(INDIRECT(F$1&amp;"!$N$4:$N$203")))</f>
        <v>0</v>
      </c>
      <c r="G20" s="250"/>
      <c r="H20" s="249">
        <f ca="1">(COUNTIF(INDIRECT(H$1&amp;"!$Q$4:$Q$203"),'Risques-Dangers-Dommages'!$B$121)+COUNTIF(INDIRECT(H$1&amp;"!$Q$4:$Q$203"),'Risques-Dangers-Dommages'!$B$125))/IF(COUNTA(INDIRECT(H$1&amp;"!$D$4:$D$203"))=0,1,COUNTA(INDIRECT(H$1&amp;"!$D$4:$D$203"))-COUNTA(INDIRECT(H$1&amp;"!$N$4:$N$203")))</f>
        <v>0</v>
      </c>
      <c r="I20" s="250"/>
      <c r="J20" s="249">
        <f ca="1">(COUNTIF(INDIRECT(J$1&amp;"!$Q$4:$Q$203"),'Risques-Dangers-Dommages'!$B$121)+COUNTIF(INDIRECT(J$1&amp;"!$Q$4:$Q$203"),'Risques-Dangers-Dommages'!$B$125))/IF(COUNTA(INDIRECT(J$1&amp;"!$D$4:$D$203"))=0,1,COUNTA(INDIRECT(J$1&amp;"!$D$4:$D$203"))-COUNTA(INDIRECT(J$1&amp;"!$N$4:$N$203")))</f>
        <v>0</v>
      </c>
      <c r="K20" s="250"/>
      <c r="L20" s="249">
        <f ca="1">(COUNTIF(INDIRECT(L$1&amp;"!$Q$4:$Q$203"),'Risques-Dangers-Dommages'!$B$121)+COUNTIF(INDIRECT(L$1&amp;"!$Q$4:$Q$203"),'Risques-Dangers-Dommages'!$B$125))/IF(COUNTA(INDIRECT(L$1&amp;"!$D$4:$D$203"))=0,1,COUNTA(INDIRECT(L$1&amp;"!$D$4:$D$203"))-COUNTA(INDIRECT(L$1&amp;"!$N$4:$N$203")))</f>
        <v>0</v>
      </c>
      <c r="M20" s="250"/>
      <c r="N20" s="249">
        <f ca="1">(COUNTIF(INDIRECT(N$1&amp;"!$Q$4:$Q$203"),'Risques-Dangers-Dommages'!$B$121)+COUNTIF(INDIRECT(N$1&amp;"!$Q$4:$Q$203"),'Risques-Dangers-Dommages'!$B$125))/IF(COUNTA(INDIRECT(N$1&amp;"!$D$4:$D$203"))=0,1,COUNTA(INDIRECT(N$1&amp;"!$D$4:$D$203"))-COUNTA(INDIRECT(N$1&amp;"!$N$4:$N$203")))</f>
        <v>0</v>
      </c>
      <c r="O20" s="250"/>
      <c r="P20" s="249">
        <f ca="1">(COUNTIF(INDIRECT(P$1&amp;"!$Q$4:$Q$203"),'Risques-Dangers-Dommages'!$B$121)+COUNTIF(INDIRECT(P$1&amp;"!$Q$4:$Q$203"),'Risques-Dangers-Dommages'!$B$125))/IF(COUNTA(INDIRECT(P$1&amp;"!$D$4:$D$203"))=0,1,COUNTA(INDIRECT(P$1&amp;"!$D$4:$D$203"))-COUNTA(INDIRECT(P$1&amp;"!$N$4:$N$203")))</f>
        <v>0</v>
      </c>
      <c r="Q20" s="250"/>
      <c r="R20" s="249">
        <f ca="1">(COUNTIF(INDIRECT(R$1&amp;"!$Q$4:$Q$203"),'Risques-Dangers-Dommages'!$B$121)+COUNTIF(INDIRECT(R$1&amp;"!$Q$4:$Q$203"),'Risques-Dangers-Dommages'!$B$125))/IF(COUNTA(INDIRECT(R$1&amp;"!$D$4:$D$203"))=0,1,COUNTA(INDIRECT(R$1&amp;"!$D$4:$D$203"))-COUNTA(INDIRECT(R$1&amp;"!$N$4:$N$203")))</f>
        <v>0</v>
      </c>
      <c r="S20" s="250"/>
      <c r="T20" s="249">
        <f ca="1">(COUNTIF(INDIRECT(T$1&amp;"!$Q$4:$Q$203"),'Risques-Dangers-Dommages'!$B$121)+COUNTIF(INDIRECT(T$1&amp;"!$Q$4:$Q$203"),'Risques-Dangers-Dommages'!$B$125))/IF(COUNTA(INDIRECT(T$1&amp;"!$D$4:$D$203"))=0,1,COUNTA(INDIRECT(T$1&amp;"!$D$4:$D$203"))-COUNTA(INDIRECT(T$1&amp;"!$N$4:$N$203")))</f>
        <v>0</v>
      </c>
      <c r="U20" s="250"/>
      <c r="V20" s="249">
        <f ca="1">(COUNTIF(INDIRECT(V$1&amp;"!$Q$4:$Q$203"),'Risques-Dangers-Dommages'!$B$121)+COUNTIF(INDIRECT(V$1&amp;"!$Q$4:$Q$203"),'Risques-Dangers-Dommages'!$B$125))/IF(COUNTA(INDIRECT(V$1&amp;"!$D$4:$D$203"))=0,1,COUNTA(INDIRECT(V$1&amp;"!$D$4:$D$203"))-COUNTA(INDIRECT(V$1&amp;"!$N$4:$N$203")))</f>
        <v>0</v>
      </c>
      <c r="W20" s="250"/>
      <c r="X20" s="249">
        <f ca="1">(COUNTIF(INDIRECT(X$1&amp;"!$Q$4:$Q$203"),'Risques-Dangers-Dommages'!$B$121)+COUNTIF(INDIRECT(X$1&amp;"!$Q$4:$Q$203"),'Risques-Dangers-Dommages'!$B$125))/IF(COUNTA(INDIRECT(X$1&amp;"!$D$4:$D$203"))=0,1,COUNTA(INDIRECT(X$1&amp;"!$D$4:$D$203"))-COUNTA(INDIRECT(X$1&amp;"!$N$4:$N$203")))</f>
        <v>0</v>
      </c>
      <c r="Y20" s="250"/>
      <c r="Z20" s="249">
        <f ca="1">(COUNTIF(INDIRECT(Z$1&amp;"!$Q$4:$Q$203"),'Risques-Dangers-Dommages'!$B$121)+COUNTIF(INDIRECT(Z$1&amp;"!$Q$4:$Q$203"),'Risques-Dangers-Dommages'!$B$125))/IF(COUNTA(INDIRECT(Z$1&amp;"!$D$4:$D$203"))=0,1,COUNTA(INDIRECT(Z$1&amp;"!$D$4:$D$203"))-COUNTA(INDIRECT(Z$1&amp;"!$N$4:$N$203")))</f>
        <v>0</v>
      </c>
      <c r="AA20" s="250"/>
      <c r="AB20" s="249">
        <f ca="1">(COUNTIF(INDIRECT(AB$1&amp;"!$Q$4:$Q$203"),'Risques-Dangers-Dommages'!$B$121)+COUNTIF(INDIRECT(AB$1&amp;"!$Q$4:$Q$203"),'Risques-Dangers-Dommages'!$B$125))/IF(COUNTA(INDIRECT(AB$1&amp;"!$D$4:$D$203"))=0,1,COUNTA(INDIRECT(AB$1&amp;"!$D$4:$D$203"))-COUNTA(INDIRECT(AB$1&amp;"!$N$4:$N$203")))</f>
        <v>0</v>
      </c>
      <c r="AC20" s="250"/>
      <c r="AD20" s="249">
        <f ca="1">(COUNTIF(INDIRECT(AD$1&amp;"!$Q$4:$Q$203"),'Risques-Dangers-Dommages'!$B$121)+COUNTIF(INDIRECT(AD$1&amp;"!$Q$4:$Q$203"),'Risques-Dangers-Dommages'!$B$125))/IF(COUNTA(INDIRECT(AD$1&amp;"!$D$4:$D$203"))=0,1,COUNTA(INDIRECT(AD$1&amp;"!$D$4:$D$203"))-COUNTA(INDIRECT(AD$1&amp;"!$N$4:$N$203")))</f>
        <v>0</v>
      </c>
      <c r="AE20" s="250"/>
      <c r="AF20" s="249">
        <f ca="1">(COUNTIF(INDIRECT(AF$1&amp;"!$Q$4:$Q$203"),'Risques-Dangers-Dommages'!$B$121)+COUNTIF(INDIRECT(AF$1&amp;"!$Q$4:$Q$203"),'Risques-Dangers-Dommages'!$B$125))/IF(COUNTA(INDIRECT(AF$1&amp;"!$D$4:$D$203"))=0,1,COUNTA(INDIRECT(AF$1&amp;"!$D$4:$D$203"))-COUNTA(INDIRECT(AF$1&amp;"!$N$4:$N$203")))</f>
        <v>0</v>
      </c>
      <c r="AG20" s="250"/>
      <c r="AH20" s="249">
        <f ca="1">(COUNTIF(INDIRECT(AH$1&amp;"!$Q$4:$Q$203"),'Risques-Dangers-Dommages'!$B$121)+COUNTIF(INDIRECT(AH$1&amp;"!$Q$4:$Q$203"),'Risques-Dangers-Dommages'!$B$125))/IF(COUNTA(INDIRECT(AH$1&amp;"!$D$4:$D$203"))=0,1,COUNTA(INDIRECT(AH$1&amp;"!$D$4:$D$203"))-COUNTA(INDIRECT(AH$1&amp;"!$N$4:$N$203")))</f>
        <v>0</v>
      </c>
      <c r="AI20" s="250"/>
      <c r="AJ20" s="249">
        <f ca="1">(COUNTIF(INDIRECT(AJ$1&amp;"!$Q$4:$Q$203"),'Risques-Dangers-Dommages'!$B$121)+COUNTIF(INDIRECT(AJ$1&amp;"!$Q$4:$Q$203"),'Risques-Dangers-Dommages'!$B$125))/IF(COUNTA(INDIRECT(AJ$1&amp;"!$D$4:$D$203"))=0,1,COUNTA(INDIRECT(AJ$1&amp;"!$D$4:$D$203"))-COUNTA(INDIRECT(AJ$1&amp;"!$N$4:$N$203")))</f>
        <v>0</v>
      </c>
      <c r="AK20" s="250"/>
      <c r="AL20" s="249">
        <f ca="1">(COUNTIF(INDIRECT(AL$1&amp;"!$Q$4:$Q$203"),'Risques-Dangers-Dommages'!$B$121)+COUNTIF(INDIRECT(AL$1&amp;"!$Q$4:$Q$203"),'Risques-Dangers-Dommages'!$B$125))/IF(COUNTA(INDIRECT(AL$1&amp;"!$D$4:$D$203"))=0,1,COUNTA(INDIRECT(AL$1&amp;"!$D$4:$D$203"))-COUNTA(INDIRECT(AL$1&amp;"!$N$4:$N$203")))</f>
        <v>0</v>
      </c>
      <c r="AM20" s="250"/>
      <c r="AN20" s="249">
        <f ca="1">(COUNTIF(INDIRECT(AN$1&amp;"!$Q$4:$Q$203"),'Risques-Dangers-Dommages'!$B$121)+COUNTIF(INDIRECT(AN$1&amp;"!$Q$4:$Q$203"),'Risques-Dangers-Dommages'!$B$125))/IF(COUNTA(INDIRECT(AN$1&amp;"!$D$4:$D$203"))=0,1,COUNTA(INDIRECT(AN$1&amp;"!$D$4:$D$203"))-COUNTA(INDIRECT(AN$1&amp;"!$N$4:$N$203")))</f>
        <v>0</v>
      </c>
      <c r="AO20" s="250"/>
      <c r="AP20" s="249">
        <f ca="1">(COUNTIF(INDIRECT(AP$1&amp;"!$Q$4:$Q$203"),'Risques-Dangers-Dommages'!$B$121)+COUNTIF(INDIRECT(AP$1&amp;"!$Q$4:$Q$203"),'Risques-Dangers-Dommages'!$B$125))/IF(COUNTA(INDIRECT(AP$1&amp;"!$D$4:$D$203"))=0,1,COUNTA(INDIRECT(AP$1&amp;"!$D$4:$D$203"))-COUNTA(INDIRECT(AP$1&amp;"!$N$4:$N$203")))</f>
        <v>0</v>
      </c>
      <c r="AQ20" s="250"/>
      <c r="AR20" s="249">
        <f ca="1">(COUNTIF(INDIRECT(AR$1&amp;"!$Q$4:$Q$203"),'Risques-Dangers-Dommages'!$B$121)+COUNTIF(INDIRECT(AR$1&amp;"!$Q$4:$Q$203"),'Risques-Dangers-Dommages'!$B$125))/IF(COUNTA(INDIRECT(AR$1&amp;"!$D$4:$D$203"))=0,1,COUNTA(INDIRECT(AR$1&amp;"!$D$4:$D$203"))-COUNTA(INDIRECT(AR$1&amp;"!$N$4:$N$203")))</f>
        <v>0</v>
      </c>
      <c r="AS20" s="250"/>
      <c r="AT20" s="249">
        <f ca="1">(COUNTIF(INDIRECT(AT$1&amp;"!$Q$4:$Q$203"),'Risques-Dangers-Dommages'!$B$121)+COUNTIF(INDIRECT(AT$1&amp;"!$Q$4:$Q$203"),'Risques-Dangers-Dommages'!$B$125))/IF(COUNTA(INDIRECT(AT$1&amp;"!$D$4:$D$203"))=0,1,COUNTA(INDIRECT(AT$1&amp;"!$D$4:$D$203"))-COUNTA(INDIRECT(AT$1&amp;"!$N$4:$N$203")))</f>
        <v>0</v>
      </c>
      <c r="AU20" s="250"/>
      <c r="AV20" s="249">
        <f ca="1">(COUNTIF(INDIRECT(AV$1&amp;"!$Q$4:$Q$203"),'Risques-Dangers-Dommages'!$B$121)+COUNTIF(INDIRECT(AV$1&amp;"!$Q$4:$Q$203"),'Risques-Dangers-Dommages'!$B$125))/IF(COUNTA(INDIRECT(AV$1&amp;"!$D$4:$D$203"))=0,1,COUNTA(INDIRECT(AV$1&amp;"!$D$4:$D$203"))-COUNTA(INDIRECT(AV$1&amp;"!$N$4:$N$203")))</f>
        <v>0</v>
      </c>
      <c r="AW20" s="250"/>
      <c r="AX20" s="249">
        <f ca="1">(COUNTIF(INDIRECT(AX$1&amp;"!$Q$4:$Q$203"),'Risques-Dangers-Dommages'!$B$121)+COUNTIF(INDIRECT(AX$1&amp;"!$Q$4:$Q$203"),'Risques-Dangers-Dommages'!$B$125))/IF(COUNTA(INDIRECT(AX$1&amp;"!$D$4:$D$203"))=0,1,COUNTA(INDIRECT(AX$1&amp;"!$D$4:$D$203"))-COUNTA(INDIRECT(AX$1&amp;"!$N$4:$N$203")))</f>
        <v>0</v>
      </c>
      <c r="AY20" s="250"/>
      <c r="AZ20" s="249">
        <f ca="1">(COUNTIF(INDIRECT(AZ$1&amp;"!$Q$4:$Q$203"),'Risques-Dangers-Dommages'!$B$121)+COUNTIF(INDIRECT(AZ$1&amp;"!$Q$4:$Q$203"),'Risques-Dangers-Dommages'!$B$125))/IF(COUNTA(INDIRECT(AZ$1&amp;"!$D$4:$D$203"))=0,1,COUNTA(INDIRECT(AZ$1&amp;"!$D$4:$D$203"))-COUNTA(INDIRECT(AZ$1&amp;"!$N$4:$N$203")))</f>
        <v>0</v>
      </c>
      <c r="BA20" s="250"/>
      <c r="BB20" s="249">
        <f ca="1">(COUNTIF(INDIRECT(BB$1&amp;"!$Q$4:$Q$203"),'Risques-Dangers-Dommages'!$B$121)+COUNTIF(INDIRECT(BB$1&amp;"!$Q$4:$Q$203"),'Risques-Dangers-Dommages'!$B$125))/IF(COUNTA(INDIRECT(BB$1&amp;"!$D$4:$D$203"))=0,1,COUNTA(INDIRECT(BB$1&amp;"!$D$4:$D$203"))-COUNTA(INDIRECT(BB$1&amp;"!$N$4:$N$203")))</f>
        <v>0</v>
      </c>
      <c r="BC20" s="250"/>
      <c r="BD20" s="249">
        <f ca="1">(COUNTIF(INDIRECT(BD$1&amp;"!$Q$4:$Q$203"),'Risques-Dangers-Dommages'!$B$121)+COUNTIF(INDIRECT(BD$1&amp;"!$Q$4:$Q$203"),'Risques-Dangers-Dommages'!$B$125))/IF(COUNTA(INDIRECT(BD$1&amp;"!$D$4:$D$203"))=0,1,COUNTA(INDIRECT(BD$1&amp;"!$D$4:$D$203"))-COUNTA(INDIRECT(BD$1&amp;"!$N$4:$N$203")))</f>
        <v>0</v>
      </c>
      <c r="BE20" s="250"/>
      <c r="BF20" s="249">
        <f ca="1">(COUNTIF(INDIRECT(BF$1&amp;"!$Q$4:$Q$203"),'Risques-Dangers-Dommages'!$B$121)+COUNTIF(INDIRECT(BF$1&amp;"!$Q$4:$Q$203"),'Risques-Dangers-Dommages'!$B$125))/IF(COUNTA(INDIRECT(BF$1&amp;"!$D$4:$D$203"))=0,1,COUNTA(INDIRECT(BF$1&amp;"!$D$4:$D$203"))-COUNTA(INDIRECT(BF$1&amp;"!$N$4:$N$203")))</f>
        <v>0</v>
      </c>
      <c r="BG20" s="250"/>
      <c r="BH20" s="249">
        <f ca="1">(COUNTIF(INDIRECT(BH$1&amp;"!$Q$4:$Q$203"),'Risques-Dangers-Dommages'!$B$121)+COUNTIF(INDIRECT(BH$1&amp;"!$Q$4:$Q$203"),'Risques-Dangers-Dommages'!$B$125))/IF(COUNTA(INDIRECT(BH$1&amp;"!$D$4:$D$203"))=0,1,COUNTA(INDIRECT(BH$1&amp;"!$D$4:$D$203"))-COUNTA(INDIRECT(BH$1&amp;"!$N$4:$N$203")))</f>
        <v>0</v>
      </c>
      <c r="BI20" s="250"/>
    </row>
    <row r="21" spans="1:61" ht="16.5" customHeight="1" x14ac:dyDescent="0.2">
      <c r="A21" s="399"/>
      <c r="B21" s="400" t="s">
        <v>213</v>
      </c>
      <c r="C21" s="401"/>
      <c r="D21" s="251">
        <f ca="1">(COUNTIF(INDIRECT(D$1&amp;"!$Q$4:$Q$203"),'Risques-Dangers-Dommages'!$B$118)+COUNTIF(INDIRECT(D$1&amp;"!$Q$4:$Q$203"),'Risques-Dangers-Dommages'!$B$127)+COUNTIF(INDIRECT(D$1&amp;"!$Q$4:$Q$203"),'Risques-Dangers-Dommages'!$B$130)+COUNTIF(INDIRECT(D$1&amp;"!$Q$4:$Q$203"),'Risques-Dangers-Dommages'!$B$132)+COUNTIF(INDIRECT(D$1&amp;"!$Q$4:$Q$203"),'Risques-Dangers-Dommages'!$B$137)+COUNTIF(INDIRECT(D$1&amp;"!$Q$4:$Q$203"),'Risques-Dangers-Dommages'!$B$138))/IF(COUNTA(INDIRECT(D$1&amp;"!$D$4:$D$203"))=0,1,COUNTA(INDIRECT(D$1&amp;"!$D$4:$D$203"))-COUNTA(INDIRECT(D$1&amp;"!$N$4:$N$203")))</f>
        <v>0</v>
      </c>
      <c r="E21" s="252"/>
      <c r="F21" s="251">
        <f ca="1">(COUNTIF(INDIRECT(F$1&amp;"!$Q$4:$Q$203"),'Risques-Dangers-Dommages'!$B$118)+COUNTIF(INDIRECT(F$1&amp;"!$Q$4:$Q$203"),'Risques-Dangers-Dommages'!$B$127)+COUNTIF(INDIRECT(F$1&amp;"!$Q$4:$Q$203"),'Risques-Dangers-Dommages'!$B$130)+COUNTIF(INDIRECT(F$1&amp;"!$Q$4:$Q$203"),'Risques-Dangers-Dommages'!$B$132)+COUNTIF(INDIRECT(F$1&amp;"!$Q$4:$Q$203"),'Risques-Dangers-Dommages'!$B$137)+COUNTIF(INDIRECT(F$1&amp;"!$Q$4:$Q$203"),'Risques-Dangers-Dommages'!$B$138))/IF(COUNTA(INDIRECT(F$1&amp;"!$D$4:$D$203"))=0,1,COUNTA(INDIRECT(F$1&amp;"!$D$4:$D$203"))-COUNTA(INDIRECT(F$1&amp;"!$N$4:$N$203")))</f>
        <v>0</v>
      </c>
      <c r="G21" s="252"/>
      <c r="H21" s="251">
        <f ca="1">(COUNTIF(INDIRECT(H$1&amp;"!$Q$4:$Q$203"),'Risques-Dangers-Dommages'!$B$118)+COUNTIF(INDIRECT(H$1&amp;"!$Q$4:$Q$203"),'Risques-Dangers-Dommages'!$B$127)+COUNTIF(INDIRECT(H$1&amp;"!$Q$4:$Q$203"),'Risques-Dangers-Dommages'!$B$130)+COUNTIF(INDIRECT(H$1&amp;"!$Q$4:$Q$203"),'Risques-Dangers-Dommages'!$B$132)+COUNTIF(INDIRECT(H$1&amp;"!$Q$4:$Q$203"),'Risques-Dangers-Dommages'!$B$137)+COUNTIF(INDIRECT(H$1&amp;"!$Q$4:$Q$203"),'Risques-Dangers-Dommages'!$B$138))/IF(COUNTA(INDIRECT(H$1&amp;"!$D$4:$D$203"))=0,1,COUNTA(INDIRECT(H$1&amp;"!$D$4:$D$203"))-COUNTA(INDIRECT(H$1&amp;"!$N$4:$N$203")))</f>
        <v>0</v>
      </c>
      <c r="I21" s="252"/>
      <c r="J21" s="251">
        <f ca="1">(COUNTIF(INDIRECT(J$1&amp;"!$Q$4:$Q$203"),'Risques-Dangers-Dommages'!$B$118)+COUNTIF(INDIRECT(J$1&amp;"!$Q$4:$Q$203"),'Risques-Dangers-Dommages'!$B$127)+COUNTIF(INDIRECT(J$1&amp;"!$Q$4:$Q$203"),'Risques-Dangers-Dommages'!$B$130)+COUNTIF(INDIRECT(J$1&amp;"!$Q$4:$Q$203"),'Risques-Dangers-Dommages'!$B$132)+COUNTIF(INDIRECT(J$1&amp;"!$Q$4:$Q$203"),'Risques-Dangers-Dommages'!$B$137)+COUNTIF(INDIRECT(J$1&amp;"!$Q$4:$Q$203"),'Risques-Dangers-Dommages'!$B$138))/IF(COUNTA(INDIRECT(J$1&amp;"!$D$4:$D$203"))=0,1,COUNTA(INDIRECT(J$1&amp;"!$D$4:$D$203"))-COUNTA(INDIRECT(J$1&amp;"!$N$4:$N$203")))</f>
        <v>0</v>
      </c>
      <c r="K21" s="252"/>
      <c r="L21" s="251">
        <f ca="1">(COUNTIF(INDIRECT(L$1&amp;"!$Q$4:$Q$203"),'Risques-Dangers-Dommages'!$B$118)+COUNTIF(INDIRECT(L$1&amp;"!$Q$4:$Q$203"),'Risques-Dangers-Dommages'!$B$127)+COUNTIF(INDIRECT(L$1&amp;"!$Q$4:$Q$203"),'Risques-Dangers-Dommages'!$B$130)+COUNTIF(INDIRECT(L$1&amp;"!$Q$4:$Q$203"),'Risques-Dangers-Dommages'!$B$132)+COUNTIF(INDIRECT(L$1&amp;"!$Q$4:$Q$203"),'Risques-Dangers-Dommages'!$B$137)+COUNTIF(INDIRECT(L$1&amp;"!$Q$4:$Q$203"),'Risques-Dangers-Dommages'!$B$138))/IF(COUNTA(INDIRECT(L$1&amp;"!$D$4:$D$203"))=0,1,COUNTA(INDIRECT(L$1&amp;"!$D$4:$D$203"))-COUNTA(INDIRECT(L$1&amp;"!$N$4:$N$203")))</f>
        <v>0</v>
      </c>
      <c r="M21" s="252"/>
      <c r="N21" s="251">
        <f ca="1">(COUNTIF(INDIRECT(N$1&amp;"!$Q$4:$Q$203"),'Risques-Dangers-Dommages'!$B$118)+COUNTIF(INDIRECT(N$1&amp;"!$Q$4:$Q$203"),'Risques-Dangers-Dommages'!$B$127)+COUNTIF(INDIRECT(N$1&amp;"!$Q$4:$Q$203"),'Risques-Dangers-Dommages'!$B$130)+COUNTIF(INDIRECT(N$1&amp;"!$Q$4:$Q$203"),'Risques-Dangers-Dommages'!$B$132)+COUNTIF(INDIRECT(N$1&amp;"!$Q$4:$Q$203"),'Risques-Dangers-Dommages'!$B$137)+COUNTIF(INDIRECT(N$1&amp;"!$Q$4:$Q$203"),'Risques-Dangers-Dommages'!$B$138))/IF(COUNTA(INDIRECT(N$1&amp;"!$D$4:$D$203"))=0,1,COUNTA(INDIRECT(N$1&amp;"!$D$4:$D$203"))-COUNTA(INDIRECT(N$1&amp;"!$N$4:$N$203")))</f>
        <v>0</v>
      </c>
      <c r="O21" s="252"/>
      <c r="P21" s="251">
        <f ca="1">(COUNTIF(INDIRECT(P$1&amp;"!$Q$4:$Q$203"),'Risques-Dangers-Dommages'!$B$118)+COUNTIF(INDIRECT(P$1&amp;"!$Q$4:$Q$203"),'Risques-Dangers-Dommages'!$B$127)+COUNTIF(INDIRECT(P$1&amp;"!$Q$4:$Q$203"),'Risques-Dangers-Dommages'!$B$130)+COUNTIF(INDIRECT(P$1&amp;"!$Q$4:$Q$203"),'Risques-Dangers-Dommages'!$B$132)+COUNTIF(INDIRECT(P$1&amp;"!$Q$4:$Q$203"),'Risques-Dangers-Dommages'!$B$137)+COUNTIF(INDIRECT(P$1&amp;"!$Q$4:$Q$203"),'Risques-Dangers-Dommages'!$B$138))/IF(COUNTA(INDIRECT(P$1&amp;"!$D$4:$D$203"))=0,1,COUNTA(INDIRECT(P$1&amp;"!$D$4:$D$203"))-COUNTA(INDIRECT(P$1&amp;"!$N$4:$N$203")))</f>
        <v>0</v>
      </c>
      <c r="Q21" s="252"/>
      <c r="R21" s="251">
        <f ca="1">(COUNTIF(INDIRECT(R$1&amp;"!$Q$4:$Q$203"),'Risques-Dangers-Dommages'!$B$118)+COUNTIF(INDIRECT(R$1&amp;"!$Q$4:$Q$203"),'Risques-Dangers-Dommages'!$B$127)+COUNTIF(INDIRECT(R$1&amp;"!$Q$4:$Q$203"),'Risques-Dangers-Dommages'!$B$130)+COUNTIF(INDIRECT(R$1&amp;"!$Q$4:$Q$203"),'Risques-Dangers-Dommages'!$B$132)+COUNTIF(INDIRECT(R$1&amp;"!$Q$4:$Q$203"),'Risques-Dangers-Dommages'!$B$137)+COUNTIF(INDIRECT(R$1&amp;"!$Q$4:$Q$203"),'Risques-Dangers-Dommages'!$B$138))/IF(COUNTA(INDIRECT(R$1&amp;"!$D$4:$D$203"))=0,1,COUNTA(INDIRECT(R$1&amp;"!$D$4:$D$203"))-COUNTA(INDIRECT(R$1&amp;"!$N$4:$N$203")))</f>
        <v>0</v>
      </c>
      <c r="S21" s="252"/>
      <c r="T21" s="251">
        <f ca="1">(COUNTIF(INDIRECT(T$1&amp;"!$Q$4:$Q$203"),'Risques-Dangers-Dommages'!$B$118)+COUNTIF(INDIRECT(T$1&amp;"!$Q$4:$Q$203"),'Risques-Dangers-Dommages'!$B$127)+COUNTIF(INDIRECT(T$1&amp;"!$Q$4:$Q$203"),'Risques-Dangers-Dommages'!$B$130)+COUNTIF(INDIRECT(T$1&amp;"!$Q$4:$Q$203"),'Risques-Dangers-Dommages'!$B$132)+COUNTIF(INDIRECT(T$1&amp;"!$Q$4:$Q$203"),'Risques-Dangers-Dommages'!$B$137)+COUNTIF(INDIRECT(T$1&amp;"!$Q$4:$Q$203"),'Risques-Dangers-Dommages'!$B$138))/IF(COUNTA(INDIRECT(T$1&amp;"!$D$4:$D$203"))=0,1,COUNTA(INDIRECT(T$1&amp;"!$D$4:$D$203"))-COUNTA(INDIRECT(T$1&amp;"!$N$4:$N$203")))</f>
        <v>0</v>
      </c>
      <c r="U21" s="252"/>
      <c r="V21" s="251">
        <f ca="1">(COUNTIF(INDIRECT(V$1&amp;"!$Q$4:$Q$203"),'Risques-Dangers-Dommages'!$B$118)+COUNTIF(INDIRECT(V$1&amp;"!$Q$4:$Q$203"),'Risques-Dangers-Dommages'!$B$127)+COUNTIF(INDIRECT(V$1&amp;"!$Q$4:$Q$203"),'Risques-Dangers-Dommages'!$B$130)+COUNTIF(INDIRECT(V$1&amp;"!$Q$4:$Q$203"),'Risques-Dangers-Dommages'!$B$132)+COUNTIF(INDIRECT(V$1&amp;"!$Q$4:$Q$203"),'Risques-Dangers-Dommages'!$B$137)+COUNTIF(INDIRECT(V$1&amp;"!$Q$4:$Q$203"),'Risques-Dangers-Dommages'!$B$138))/IF(COUNTA(INDIRECT(V$1&amp;"!$D$4:$D$203"))=0,1,COUNTA(INDIRECT(V$1&amp;"!$D$4:$D$203"))-COUNTA(INDIRECT(V$1&amp;"!$N$4:$N$203")))</f>
        <v>0</v>
      </c>
      <c r="W21" s="252"/>
      <c r="X21" s="251">
        <f ca="1">(COUNTIF(INDIRECT(X$1&amp;"!$Q$4:$Q$203"),'Risques-Dangers-Dommages'!$B$118)+COUNTIF(INDIRECT(X$1&amp;"!$Q$4:$Q$203"),'Risques-Dangers-Dommages'!$B$127)+COUNTIF(INDIRECT(X$1&amp;"!$Q$4:$Q$203"),'Risques-Dangers-Dommages'!$B$130)+COUNTIF(INDIRECT(X$1&amp;"!$Q$4:$Q$203"),'Risques-Dangers-Dommages'!$B$132)+COUNTIF(INDIRECT(X$1&amp;"!$Q$4:$Q$203"),'Risques-Dangers-Dommages'!$B$137)+COUNTIF(INDIRECT(X$1&amp;"!$Q$4:$Q$203"),'Risques-Dangers-Dommages'!$B$138))/IF(COUNTA(INDIRECT(X$1&amp;"!$D$4:$D$203"))=0,1,COUNTA(INDIRECT(X$1&amp;"!$D$4:$D$203"))-COUNTA(INDIRECT(X$1&amp;"!$N$4:$N$203")))</f>
        <v>0</v>
      </c>
      <c r="Y21" s="252"/>
      <c r="Z21" s="251">
        <f ca="1">(COUNTIF(INDIRECT(Z$1&amp;"!$Q$4:$Q$203"),'Risques-Dangers-Dommages'!$B$118)+COUNTIF(INDIRECT(Z$1&amp;"!$Q$4:$Q$203"),'Risques-Dangers-Dommages'!$B$127)+COUNTIF(INDIRECT(Z$1&amp;"!$Q$4:$Q$203"),'Risques-Dangers-Dommages'!$B$130)+COUNTIF(INDIRECT(Z$1&amp;"!$Q$4:$Q$203"),'Risques-Dangers-Dommages'!$B$132)+COUNTIF(INDIRECT(Z$1&amp;"!$Q$4:$Q$203"),'Risques-Dangers-Dommages'!$B$137)+COUNTIF(INDIRECT(Z$1&amp;"!$Q$4:$Q$203"),'Risques-Dangers-Dommages'!$B$138))/IF(COUNTA(INDIRECT(Z$1&amp;"!$D$4:$D$203"))=0,1,COUNTA(INDIRECT(Z$1&amp;"!$D$4:$D$203"))-COUNTA(INDIRECT(Z$1&amp;"!$N$4:$N$203")))</f>
        <v>0</v>
      </c>
      <c r="AA21" s="252"/>
      <c r="AB21" s="251">
        <f ca="1">(COUNTIF(INDIRECT(AB$1&amp;"!$Q$4:$Q$203"),'Risques-Dangers-Dommages'!$B$118)+COUNTIF(INDIRECT(AB$1&amp;"!$Q$4:$Q$203"),'Risques-Dangers-Dommages'!$B$127)+COUNTIF(INDIRECT(AB$1&amp;"!$Q$4:$Q$203"),'Risques-Dangers-Dommages'!$B$130)+COUNTIF(INDIRECT(AB$1&amp;"!$Q$4:$Q$203"),'Risques-Dangers-Dommages'!$B$132)+COUNTIF(INDIRECT(AB$1&amp;"!$Q$4:$Q$203"),'Risques-Dangers-Dommages'!$B$137)+COUNTIF(INDIRECT(AB$1&amp;"!$Q$4:$Q$203"),'Risques-Dangers-Dommages'!$B$138))/IF(COUNTA(INDIRECT(AB$1&amp;"!$D$4:$D$203"))=0,1,COUNTA(INDIRECT(AB$1&amp;"!$D$4:$D$203"))-COUNTA(INDIRECT(AB$1&amp;"!$N$4:$N$203")))</f>
        <v>0</v>
      </c>
      <c r="AC21" s="252"/>
      <c r="AD21" s="251">
        <f ca="1">(COUNTIF(INDIRECT(AD$1&amp;"!$Q$4:$Q$203"),'Risques-Dangers-Dommages'!$B$118)+COUNTIF(INDIRECT(AD$1&amp;"!$Q$4:$Q$203"),'Risques-Dangers-Dommages'!$B$127)+COUNTIF(INDIRECT(AD$1&amp;"!$Q$4:$Q$203"),'Risques-Dangers-Dommages'!$B$130)+COUNTIF(INDIRECT(AD$1&amp;"!$Q$4:$Q$203"),'Risques-Dangers-Dommages'!$B$132)+COUNTIF(INDIRECT(AD$1&amp;"!$Q$4:$Q$203"),'Risques-Dangers-Dommages'!$B$137)+COUNTIF(INDIRECT(AD$1&amp;"!$Q$4:$Q$203"),'Risques-Dangers-Dommages'!$B$138))/IF(COUNTA(INDIRECT(AD$1&amp;"!$D$4:$D$203"))=0,1,COUNTA(INDIRECT(AD$1&amp;"!$D$4:$D$203"))-COUNTA(INDIRECT(AD$1&amp;"!$N$4:$N$203")))</f>
        <v>0</v>
      </c>
      <c r="AE21" s="252"/>
      <c r="AF21" s="251">
        <f ca="1">(COUNTIF(INDIRECT(AF$1&amp;"!$Q$4:$Q$203"),'Risques-Dangers-Dommages'!$B$118)+COUNTIF(INDIRECT(AF$1&amp;"!$Q$4:$Q$203"),'Risques-Dangers-Dommages'!$B$127)+COUNTIF(INDIRECT(AF$1&amp;"!$Q$4:$Q$203"),'Risques-Dangers-Dommages'!$B$130)+COUNTIF(INDIRECT(AF$1&amp;"!$Q$4:$Q$203"),'Risques-Dangers-Dommages'!$B$132)+COUNTIF(INDIRECT(AF$1&amp;"!$Q$4:$Q$203"),'Risques-Dangers-Dommages'!$B$137)+COUNTIF(INDIRECT(AF$1&amp;"!$Q$4:$Q$203"),'Risques-Dangers-Dommages'!$B$138))/IF(COUNTA(INDIRECT(AF$1&amp;"!$D$4:$D$203"))=0,1,COUNTA(INDIRECT(AF$1&amp;"!$D$4:$D$203"))-COUNTA(INDIRECT(AF$1&amp;"!$N$4:$N$203")))</f>
        <v>0</v>
      </c>
      <c r="AG21" s="252"/>
      <c r="AH21" s="251">
        <f ca="1">(COUNTIF(INDIRECT(AH$1&amp;"!$Q$4:$Q$203"),'Risques-Dangers-Dommages'!$B$118)+COUNTIF(INDIRECT(AH$1&amp;"!$Q$4:$Q$203"),'Risques-Dangers-Dommages'!$B$127)+COUNTIF(INDIRECT(AH$1&amp;"!$Q$4:$Q$203"),'Risques-Dangers-Dommages'!$B$130)+COUNTIF(INDIRECT(AH$1&amp;"!$Q$4:$Q$203"),'Risques-Dangers-Dommages'!$B$132)+COUNTIF(INDIRECT(AH$1&amp;"!$Q$4:$Q$203"),'Risques-Dangers-Dommages'!$B$137)+COUNTIF(INDIRECT(AH$1&amp;"!$Q$4:$Q$203"),'Risques-Dangers-Dommages'!$B$138))/IF(COUNTA(INDIRECT(AH$1&amp;"!$D$4:$D$203"))=0,1,COUNTA(INDIRECT(AH$1&amp;"!$D$4:$D$203"))-COUNTA(INDIRECT(AH$1&amp;"!$N$4:$N$203")))</f>
        <v>0</v>
      </c>
      <c r="AI21" s="252"/>
      <c r="AJ21" s="251">
        <f ca="1">(COUNTIF(INDIRECT(AJ$1&amp;"!$Q$4:$Q$203"),'Risques-Dangers-Dommages'!$B$118)+COUNTIF(INDIRECT(AJ$1&amp;"!$Q$4:$Q$203"),'Risques-Dangers-Dommages'!$B$127)+COUNTIF(INDIRECT(AJ$1&amp;"!$Q$4:$Q$203"),'Risques-Dangers-Dommages'!$B$130)+COUNTIF(INDIRECT(AJ$1&amp;"!$Q$4:$Q$203"),'Risques-Dangers-Dommages'!$B$132)+COUNTIF(INDIRECT(AJ$1&amp;"!$Q$4:$Q$203"),'Risques-Dangers-Dommages'!$B$137)+COUNTIF(INDIRECT(AJ$1&amp;"!$Q$4:$Q$203"),'Risques-Dangers-Dommages'!$B$138))/IF(COUNTA(INDIRECT(AJ$1&amp;"!$D$4:$D$203"))=0,1,COUNTA(INDIRECT(AJ$1&amp;"!$D$4:$D$203"))-COUNTA(INDIRECT(AJ$1&amp;"!$N$4:$N$203")))</f>
        <v>0</v>
      </c>
      <c r="AK21" s="252"/>
      <c r="AL21" s="251">
        <f ca="1">(COUNTIF(INDIRECT(AL$1&amp;"!$Q$4:$Q$203"),'Risques-Dangers-Dommages'!$B$118)+COUNTIF(INDIRECT(AL$1&amp;"!$Q$4:$Q$203"),'Risques-Dangers-Dommages'!$B$127)+COUNTIF(INDIRECT(AL$1&amp;"!$Q$4:$Q$203"),'Risques-Dangers-Dommages'!$B$130)+COUNTIF(INDIRECT(AL$1&amp;"!$Q$4:$Q$203"),'Risques-Dangers-Dommages'!$B$132)+COUNTIF(INDIRECT(AL$1&amp;"!$Q$4:$Q$203"),'Risques-Dangers-Dommages'!$B$137)+COUNTIF(INDIRECT(AL$1&amp;"!$Q$4:$Q$203"),'Risques-Dangers-Dommages'!$B$138))/IF(COUNTA(INDIRECT(AL$1&amp;"!$D$4:$D$203"))=0,1,COUNTA(INDIRECT(AL$1&amp;"!$D$4:$D$203"))-COUNTA(INDIRECT(AL$1&amp;"!$N$4:$N$203")))</f>
        <v>0</v>
      </c>
      <c r="AM21" s="252"/>
      <c r="AN21" s="251">
        <f ca="1">(COUNTIF(INDIRECT(AN$1&amp;"!$Q$4:$Q$203"),'Risques-Dangers-Dommages'!$B$118)+COUNTIF(INDIRECT(AN$1&amp;"!$Q$4:$Q$203"),'Risques-Dangers-Dommages'!$B$127)+COUNTIF(INDIRECT(AN$1&amp;"!$Q$4:$Q$203"),'Risques-Dangers-Dommages'!$B$130)+COUNTIF(INDIRECT(AN$1&amp;"!$Q$4:$Q$203"),'Risques-Dangers-Dommages'!$B$132)+COUNTIF(INDIRECT(AN$1&amp;"!$Q$4:$Q$203"),'Risques-Dangers-Dommages'!$B$137)+COUNTIF(INDIRECT(AN$1&amp;"!$Q$4:$Q$203"),'Risques-Dangers-Dommages'!$B$138))/IF(COUNTA(INDIRECT(AN$1&amp;"!$D$4:$D$203"))=0,1,COUNTA(INDIRECT(AN$1&amp;"!$D$4:$D$203"))-COUNTA(INDIRECT(AN$1&amp;"!$N$4:$N$203")))</f>
        <v>0</v>
      </c>
      <c r="AO21" s="252"/>
      <c r="AP21" s="251">
        <f ca="1">(COUNTIF(INDIRECT(AP$1&amp;"!$Q$4:$Q$203"),'Risques-Dangers-Dommages'!$B$118)+COUNTIF(INDIRECT(AP$1&amp;"!$Q$4:$Q$203"),'Risques-Dangers-Dommages'!$B$127)+COUNTIF(INDIRECT(AP$1&amp;"!$Q$4:$Q$203"),'Risques-Dangers-Dommages'!$B$130)+COUNTIF(INDIRECT(AP$1&amp;"!$Q$4:$Q$203"),'Risques-Dangers-Dommages'!$B$132)+COUNTIF(INDIRECT(AP$1&amp;"!$Q$4:$Q$203"),'Risques-Dangers-Dommages'!$B$137)+COUNTIF(INDIRECT(AP$1&amp;"!$Q$4:$Q$203"),'Risques-Dangers-Dommages'!$B$138))/IF(COUNTA(INDIRECT(AP$1&amp;"!$D$4:$D$203"))=0,1,COUNTA(INDIRECT(AP$1&amp;"!$D$4:$D$203"))-COUNTA(INDIRECT(AP$1&amp;"!$N$4:$N$203")))</f>
        <v>0</v>
      </c>
      <c r="AQ21" s="252"/>
      <c r="AR21" s="251">
        <f ca="1">(COUNTIF(INDIRECT(AR$1&amp;"!$Q$4:$Q$203"),'Risques-Dangers-Dommages'!$B$118)+COUNTIF(INDIRECT(AR$1&amp;"!$Q$4:$Q$203"),'Risques-Dangers-Dommages'!$B$127)+COUNTIF(INDIRECT(AR$1&amp;"!$Q$4:$Q$203"),'Risques-Dangers-Dommages'!$B$130)+COUNTIF(INDIRECT(AR$1&amp;"!$Q$4:$Q$203"),'Risques-Dangers-Dommages'!$B$132)+COUNTIF(INDIRECT(AR$1&amp;"!$Q$4:$Q$203"),'Risques-Dangers-Dommages'!$B$137)+COUNTIF(INDIRECT(AR$1&amp;"!$Q$4:$Q$203"),'Risques-Dangers-Dommages'!$B$138))/IF(COUNTA(INDIRECT(AR$1&amp;"!$D$4:$D$203"))=0,1,COUNTA(INDIRECT(AR$1&amp;"!$D$4:$D$203"))-COUNTA(INDIRECT(AR$1&amp;"!$N$4:$N$203")))</f>
        <v>0</v>
      </c>
      <c r="AS21" s="252"/>
      <c r="AT21" s="251">
        <f ca="1">(COUNTIF(INDIRECT(AT$1&amp;"!$Q$4:$Q$203"),'Risques-Dangers-Dommages'!$B$118)+COUNTIF(INDIRECT(AT$1&amp;"!$Q$4:$Q$203"),'Risques-Dangers-Dommages'!$B$127)+COUNTIF(INDIRECT(AT$1&amp;"!$Q$4:$Q$203"),'Risques-Dangers-Dommages'!$B$130)+COUNTIF(INDIRECT(AT$1&amp;"!$Q$4:$Q$203"),'Risques-Dangers-Dommages'!$B$132)+COUNTIF(INDIRECT(AT$1&amp;"!$Q$4:$Q$203"),'Risques-Dangers-Dommages'!$B$137)+COUNTIF(INDIRECT(AT$1&amp;"!$Q$4:$Q$203"),'Risques-Dangers-Dommages'!$B$138))/IF(COUNTA(INDIRECT(AT$1&amp;"!$D$4:$D$203"))=0,1,COUNTA(INDIRECT(AT$1&amp;"!$D$4:$D$203"))-COUNTA(INDIRECT(AT$1&amp;"!$N$4:$N$203")))</f>
        <v>0</v>
      </c>
      <c r="AU21" s="252"/>
      <c r="AV21" s="251">
        <f ca="1">(COUNTIF(INDIRECT(AV$1&amp;"!$Q$4:$Q$203"),'Risques-Dangers-Dommages'!$B$118)+COUNTIF(INDIRECT(AV$1&amp;"!$Q$4:$Q$203"),'Risques-Dangers-Dommages'!$B$127)+COUNTIF(INDIRECT(AV$1&amp;"!$Q$4:$Q$203"),'Risques-Dangers-Dommages'!$B$130)+COUNTIF(INDIRECT(AV$1&amp;"!$Q$4:$Q$203"),'Risques-Dangers-Dommages'!$B$132)+COUNTIF(INDIRECT(AV$1&amp;"!$Q$4:$Q$203"),'Risques-Dangers-Dommages'!$B$137)+COUNTIF(INDIRECT(AV$1&amp;"!$Q$4:$Q$203"),'Risques-Dangers-Dommages'!$B$138))/IF(COUNTA(INDIRECT(AV$1&amp;"!$D$4:$D$203"))=0,1,COUNTA(INDIRECT(AV$1&amp;"!$D$4:$D$203"))-COUNTA(INDIRECT(AV$1&amp;"!$N$4:$N$203")))</f>
        <v>0</v>
      </c>
      <c r="AW21" s="252"/>
      <c r="AX21" s="251">
        <f ca="1">(COUNTIF(INDIRECT(AX$1&amp;"!$Q$4:$Q$203"),'Risques-Dangers-Dommages'!$B$118)+COUNTIF(INDIRECT(AX$1&amp;"!$Q$4:$Q$203"),'Risques-Dangers-Dommages'!$B$127)+COUNTIF(INDIRECT(AX$1&amp;"!$Q$4:$Q$203"),'Risques-Dangers-Dommages'!$B$130)+COUNTIF(INDIRECT(AX$1&amp;"!$Q$4:$Q$203"),'Risques-Dangers-Dommages'!$B$132)+COUNTIF(INDIRECT(AX$1&amp;"!$Q$4:$Q$203"),'Risques-Dangers-Dommages'!$B$137)+COUNTIF(INDIRECT(AX$1&amp;"!$Q$4:$Q$203"),'Risques-Dangers-Dommages'!$B$138))/IF(COUNTA(INDIRECT(AX$1&amp;"!$D$4:$D$203"))=0,1,COUNTA(INDIRECT(AX$1&amp;"!$D$4:$D$203"))-COUNTA(INDIRECT(AX$1&amp;"!$N$4:$N$203")))</f>
        <v>0</v>
      </c>
      <c r="AY21" s="252"/>
      <c r="AZ21" s="251">
        <f ca="1">(COUNTIF(INDIRECT(AZ$1&amp;"!$Q$4:$Q$203"),'Risques-Dangers-Dommages'!$B$118)+COUNTIF(INDIRECT(AZ$1&amp;"!$Q$4:$Q$203"),'Risques-Dangers-Dommages'!$B$127)+COUNTIF(INDIRECT(AZ$1&amp;"!$Q$4:$Q$203"),'Risques-Dangers-Dommages'!$B$130)+COUNTIF(INDIRECT(AZ$1&amp;"!$Q$4:$Q$203"),'Risques-Dangers-Dommages'!$B$132)+COUNTIF(INDIRECT(AZ$1&amp;"!$Q$4:$Q$203"),'Risques-Dangers-Dommages'!$B$137)+COUNTIF(INDIRECT(AZ$1&amp;"!$Q$4:$Q$203"),'Risques-Dangers-Dommages'!$B$138))/IF(COUNTA(INDIRECT(AZ$1&amp;"!$D$4:$D$203"))=0,1,COUNTA(INDIRECT(AZ$1&amp;"!$D$4:$D$203"))-COUNTA(INDIRECT(AZ$1&amp;"!$N$4:$N$203")))</f>
        <v>0</v>
      </c>
      <c r="BA21" s="252"/>
      <c r="BB21" s="251">
        <f ca="1">(COUNTIF(INDIRECT(BB$1&amp;"!$Q$4:$Q$203"),'Risques-Dangers-Dommages'!$B$118)+COUNTIF(INDIRECT(BB$1&amp;"!$Q$4:$Q$203"),'Risques-Dangers-Dommages'!$B$127)+COUNTIF(INDIRECT(BB$1&amp;"!$Q$4:$Q$203"),'Risques-Dangers-Dommages'!$B$130)+COUNTIF(INDIRECT(BB$1&amp;"!$Q$4:$Q$203"),'Risques-Dangers-Dommages'!$B$132)+COUNTIF(INDIRECT(BB$1&amp;"!$Q$4:$Q$203"),'Risques-Dangers-Dommages'!$B$137)+COUNTIF(INDIRECT(BB$1&amp;"!$Q$4:$Q$203"),'Risques-Dangers-Dommages'!$B$138))/IF(COUNTA(INDIRECT(BB$1&amp;"!$D$4:$D$203"))=0,1,COUNTA(INDIRECT(BB$1&amp;"!$D$4:$D$203"))-COUNTA(INDIRECT(BB$1&amp;"!$N$4:$N$203")))</f>
        <v>0</v>
      </c>
      <c r="BC21" s="252"/>
      <c r="BD21" s="251">
        <f ca="1">(COUNTIF(INDIRECT(BD$1&amp;"!$Q$4:$Q$203"),'Risques-Dangers-Dommages'!$B$118)+COUNTIF(INDIRECT(BD$1&amp;"!$Q$4:$Q$203"),'Risques-Dangers-Dommages'!$B$127)+COUNTIF(INDIRECT(BD$1&amp;"!$Q$4:$Q$203"),'Risques-Dangers-Dommages'!$B$130)+COUNTIF(INDIRECT(BD$1&amp;"!$Q$4:$Q$203"),'Risques-Dangers-Dommages'!$B$132)+COUNTIF(INDIRECT(BD$1&amp;"!$Q$4:$Q$203"),'Risques-Dangers-Dommages'!$B$137)+COUNTIF(INDIRECT(BD$1&amp;"!$Q$4:$Q$203"),'Risques-Dangers-Dommages'!$B$138))/IF(COUNTA(INDIRECT(BD$1&amp;"!$D$4:$D$203"))=0,1,COUNTA(INDIRECT(BD$1&amp;"!$D$4:$D$203"))-COUNTA(INDIRECT(BD$1&amp;"!$N$4:$N$203")))</f>
        <v>0</v>
      </c>
      <c r="BE21" s="252"/>
      <c r="BF21" s="251">
        <f ca="1">(COUNTIF(INDIRECT(BF$1&amp;"!$Q$4:$Q$203"),'Risques-Dangers-Dommages'!$B$118)+COUNTIF(INDIRECT(BF$1&amp;"!$Q$4:$Q$203"),'Risques-Dangers-Dommages'!$B$127)+COUNTIF(INDIRECT(BF$1&amp;"!$Q$4:$Q$203"),'Risques-Dangers-Dommages'!$B$130)+COUNTIF(INDIRECT(BF$1&amp;"!$Q$4:$Q$203"),'Risques-Dangers-Dommages'!$B$132)+COUNTIF(INDIRECT(BF$1&amp;"!$Q$4:$Q$203"),'Risques-Dangers-Dommages'!$B$137)+COUNTIF(INDIRECT(BF$1&amp;"!$Q$4:$Q$203"),'Risques-Dangers-Dommages'!$B$138))/IF(COUNTA(INDIRECT(BF$1&amp;"!$D$4:$D$203"))=0,1,COUNTA(INDIRECT(BF$1&amp;"!$D$4:$D$203"))-COUNTA(INDIRECT(BF$1&amp;"!$N$4:$N$203")))</f>
        <v>0</v>
      </c>
      <c r="BG21" s="252"/>
      <c r="BH21" s="251">
        <f ca="1">(COUNTIF(INDIRECT(BH$1&amp;"!$Q$4:$Q$203"),'Risques-Dangers-Dommages'!$B$118)+COUNTIF(INDIRECT(BH$1&amp;"!$Q$4:$Q$203"),'Risques-Dangers-Dommages'!$B$127)+COUNTIF(INDIRECT(BH$1&amp;"!$Q$4:$Q$203"),'Risques-Dangers-Dommages'!$B$130)+COUNTIF(INDIRECT(BH$1&amp;"!$Q$4:$Q$203"),'Risques-Dangers-Dommages'!$B$132)+COUNTIF(INDIRECT(BH$1&amp;"!$Q$4:$Q$203"),'Risques-Dangers-Dommages'!$B$137)+COUNTIF(INDIRECT(BH$1&amp;"!$Q$4:$Q$203"),'Risques-Dangers-Dommages'!$B$138))/IF(COUNTA(INDIRECT(BH$1&amp;"!$D$4:$D$203"))=0,1,COUNTA(INDIRECT(BH$1&amp;"!$D$4:$D$203"))-COUNTA(INDIRECT(BH$1&amp;"!$N$4:$N$203")))</f>
        <v>0</v>
      </c>
      <c r="BI21" s="252"/>
    </row>
    <row r="22" spans="1:61" ht="16.5" customHeight="1" x14ac:dyDescent="0.2">
      <c r="A22" s="398" t="s">
        <v>110</v>
      </c>
      <c r="B22" s="398"/>
      <c r="C22" s="398"/>
      <c r="D22" s="264">
        <f ca="1">COUNTIF(INDIRECT(D$1&amp;"!$Q$4:$Q$203"),'Risques-Dangers-Dommages'!$D$2)/IF(COUNTA(INDIRECT(D$1&amp;"!$D$4:$D$203"))=0,1,COUNTA(INDIRECT(D$1&amp;"!$D$4:$D$203"))-COUNTA(INDIRECT(D$1&amp;"!$N$4:$N$203")))</f>
        <v>0</v>
      </c>
      <c r="E22" s="265"/>
      <c r="F22" s="264">
        <f ca="1">COUNTIF(INDIRECT(F$1&amp;"!$Q$4:$Q$203"),'Risques-Dangers-Dommages'!$D$2)/IF(COUNTA(INDIRECT(F$1&amp;"!$D$4:$D$203"))=0,1,COUNTA(INDIRECT(F$1&amp;"!$D$4:$D$203"))-COUNTA(INDIRECT(F$1&amp;"!$N$4:$N$203")))</f>
        <v>0</v>
      </c>
      <c r="G22" s="265"/>
      <c r="H22" s="264">
        <f ca="1">COUNTIF(INDIRECT(H$1&amp;"!$Q$4:$Q$203"),'Risques-Dangers-Dommages'!$D$2)/IF(COUNTA(INDIRECT(H$1&amp;"!$D$4:$D$203"))=0,1,COUNTA(INDIRECT(H$1&amp;"!$D$4:$D$203"))-COUNTA(INDIRECT(H$1&amp;"!$N$4:$N$203")))</f>
        <v>0</v>
      </c>
      <c r="I22" s="265"/>
      <c r="J22" s="264">
        <f ca="1">COUNTIF(INDIRECT(J$1&amp;"!$Q$4:$Q$203"),'Risques-Dangers-Dommages'!$D$2)/IF(COUNTA(INDIRECT(J$1&amp;"!$D$4:$D$203"))=0,1,COUNTA(INDIRECT(J$1&amp;"!$D$4:$D$203"))-COUNTA(INDIRECT(J$1&amp;"!$N$4:$N$203")))</f>
        <v>0</v>
      </c>
      <c r="K22" s="265"/>
      <c r="L22" s="264">
        <f ca="1">COUNTIF(INDIRECT(L$1&amp;"!$Q$4:$Q$203"),'Risques-Dangers-Dommages'!$D$2)/IF(COUNTA(INDIRECT(L$1&amp;"!$D$4:$D$203"))=0,1,COUNTA(INDIRECT(L$1&amp;"!$D$4:$D$203"))-COUNTA(INDIRECT(L$1&amp;"!$N$4:$N$203")))</f>
        <v>0</v>
      </c>
      <c r="M22" s="265"/>
      <c r="N22" s="264">
        <f ca="1">COUNTIF(INDIRECT(N$1&amp;"!$Q$4:$Q$203"),'Risques-Dangers-Dommages'!$D$2)/IF(COUNTA(INDIRECT(N$1&amp;"!$D$4:$D$203"))=0,1,COUNTA(INDIRECT(N$1&amp;"!$D$4:$D$203"))-COUNTA(INDIRECT(N$1&amp;"!$N$4:$N$203")))</f>
        <v>0</v>
      </c>
      <c r="O22" s="265"/>
      <c r="P22" s="264">
        <f ca="1">COUNTIF(INDIRECT(P$1&amp;"!$Q$4:$Q$203"),'Risques-Dangers-Dommages'!$D$2)/IF(COUNTA(INDIRECT(P$1&amp;"!$D$4:$D$203"))=0,1,COUNTA(INDIRECT(P$1&amp;"!$D$4:$D$203"))-COUNTA(INDIRECT(P$1&amp;"!$N$4:$N$203")))</f>
        <v>0</v>
      </c>
      <c r="Q22" s="265"/>
      <c r="R22" s="264">
        <f ca="1">COUNTIF(INDIRECT(R$1&amp;"!$Q$4:$Q$203"),'Risques-Dangers-Dommages'!$D$2)/IF(COUNTA(INDIRECT(R$1&amp;"!$D$4:$D$203"))=0,1,COUNTA(INDIRECT(R$1&amp;"!$D$4:$D$203"))-COUNTA(INDIRECT(R$1&amp;"!$N$4:$N$203")))</f>
        <v>0</v>
      </c>
      <c r="S22" s="265"/>
      <c r="T22" s="264">
        <f ca="1">COUNTIF(INDIRECT(T$1&amp;"!$Q$4:$Q$203"),'Risques-Dangers-Dommages'!$D$2)/IF(COUNTA(INDIRECT(T$1&amp;"!$D$4:$D$203"))=0,1,COUNTA(INDIRECT(T$1&amp;"!$D$4:$D$203"))-COUNTA(INDIRECT(T$1&amp;"!$N$4:$N$203")))</f>
        <v>0</v>
      </c>
      <c r="U22" s="265"/>
      <c r="V22" s="264">
        <f ca="1">COUNTIF(INDIRECT(V$1&amp;"!$Q$4:$Q$203"),'Risques-Dangers-Dommages'!$D$2)/IF(COUNTA(INDIRECT(V$1&amp;"!$D$4:$D$203"))=0,1,COUNTA(INDIRECT(V$1&amp;"!$D$4:$D$203"))-COUNTA(INDIRECT(V$1&amp;"!$N$4:$N$203")))</f>
        <v>0</v>
      </c>
      <c r="W22" s="265"/>
      <c r="X22" s="264">
        <f ca="1">COUNTIF(INDIRECT(X$1&amp;"!$Q$4:$Q$203"),'Risques-Dangers-Dommages'!$D$2)/IF(COUNTA(INDIRECT(X$1&amp;"!$D$4:$D$203"))=0,1,COUNTA(INDIRECT(X$1&amp;"!$D$4:$D$203"))-COUNTA(INDIRECT(X$1&amp;"!$N$4:$N$203")))</f>
        <v>0</v>
      </c>
      <c r="Y22" s="265"/>
      <c r="Z22" s="264">
        <f ca="1">COUNTIF(INDIRECT(Z$1&amp;"!$Q$4:$Q$203"),'Risques-Dangers-Dommages'!$D$2)/IF(COUNTA(INDIRECT(Z$1&amp;"!$D$4:$D$203"))=0,1,COUNTA(INDIRECT(Z$1&amp;"!$D$4:$D$203"))-COUNTA(INDIRECT(Z$1&amp;"!$N$4:$N$203")))</f>
        <v>0</v>
      </c>
      <c r="AA22" s="265"/>
      <c r="AB22" s="264">
        <f ca="1">COUNTIF(INDIRECT(AB$1&amp;"!$Q$4:$Q$203"),'Risques-Dangers-Dommages'!$D$2)/IF(COUNTA(INDIRECT(AB$1&amp;"!$D$4:$D$203"))=0,1,COUNTA(INDIRECT(AB$1&amp;"!$D$4:$D$203"))-COUNTA(INDIRECT(AB$1&amp;"!$N$4:$N$203")))</f>
        <v>0</v>
      </c>
      <c r="AC22" s="265"/>
      <c r="AD22" s="264">
        <f ca="1">COUNTIF(INDIRECT(AD$1&amp;"!$Q$4:$Q$203"),'Risques-Dangers-Dommages'!$D$2)/IF(COUNTA(INDIRECT(AD$1&amp;"!$D$4:$D$203"))=0,1,COUNTA(INDIRECT(AD$1&amp;"!$D$4:$D$203"))-COUNTA(INDIRECT(AD$1&amp;"!$N$4:$N$203")))</f>
        <v>0</v>
      </c>
      <c r="AE22" s="265"/>
      <c r="AF22" s="264">
        <f ca="1">COUNTIF(INDIRECT(AF$1&amp;"!$Q$4:$Q$203"),'Risques-Dangers-Dommages'!$D$2)/IF(COUNTA(INDIRECT(AF$1&amp;"!$D$4:$D$203"))=0,1,COUNTA(INDIRECT(AF$1&amp;"!$D$4:$D$203"))-COUNTA(INDIRECT(AF$1&amp;"!$N$4:$N$203")))</f>
        <v>0</v>
      </c>
      <c r="AG22" s="265"/>
      <c r="AH22" s="264">
        <f ca="1">COUNTIF(INDIRECT(AH$1&amp;"!$Q$4:$Q$203"),'Risques-Dangers-Dommages'!$D$2)/IF(COUNTA(INDIRECT(AH$1&amp;"!$D$4:$D$203"))=0,1,COUNTA(INDIRECT(AH$1&amp;"!$D$4:$D$203"))-COUNTA(INDIRECT(AH$1&amp;"!$N$4:$N$203")))</f>
        <v>0</v>
      </c>
      <c r="AI22" s="265"/>
      <c r="AJ22" s="264">
        <f ca="1">COUNTIF(INDIRECT(AJ$1&amp;"!$Q$4:$Q$203"),'Risques-Dangers-Dommages'!$D$2)/IF(COUNTA(INDIRECT(AJ$1&amp;"!$D$4:$D$203"))=0,1,COUNTA(INDIRECT(AJ$1&amp;"!$D$4:$D$203"))-COUNTA(INDIRECT(AJ$1&amp;"!$N$4:$N$203")))</f>
        <v>0</v>
      </c>
      <c r="AK22" s="265"/>
      <c r="AL22" s="264">
        <f ca="1">COUNTIF(INDIRECT(AL$1&amp;"!$Q$4:$Q$203"),'Risques-Dangers-Dommages'!$D$2)/IF(COUNTA(INDIRECT(AL$1&amp;"!$D$4:$D$203"))=0,1,COUNTA(INDIRECT(AL$1&amp;"!$D$4:$D$203"))-COUNTA(INDIRECT(AL$1&amp;"!$N$4:$N$203")))</f>
        <v>0</v>
      </c>
      <c r="AM22" s="265"/>
      <c r="AN22" s="264">
        <f ca="1">COUNTIF(INDIRECT(AN$1&amp;"!$Q$4:$Q$203"),'Risques-Dangers-Dommages'!$D$2)/IF(COUNTA(INDIRECT(AN$1&amp;"!$D$4:$D$203"))=0,1,COUNTA(INDIRECT(AN$1&amp;"!$D$4:$D$203"))-COUNTA(INDIRECT(AN$1&amp;"!$N$4:$N$203")))</f>
        <v>0</v>
      </c>
      <c r="AO22" s="265"/>
      <c r="AP22" s="264">
        <f ca="1">COUNTIF(INDIRECT(AP$1&amp;"!$Q$4:$Q$203"),'Risques-Dangers-Dommages'!$D$2)/IF(COUNTA(INDIRECT(AP$1&amp;"!$D$4:$D$203"))=0,1,COUNTA(INDIRECT(AP$1&amp;"!$D$4:$D$203"))-COUNTA(INDIRECT(AP$1&amp;"!$N$4:$N$203")))</f>
        <v>0</v>
      </c>
      <c r="AQ22" s="265"/>
      <c r="AR22" s="264">
        <f ca="1">COUNTIF(INDIRECT(AR$1&amp;"!$Q$4:$Q$203"),'Risques-Dangers-Dommages'!$D$2)/IF(COUNTA(INDIRECT(AR$1&amp;"!$D$4:$D$203"))=0,1,COUNTA(INDIRECT(AR$1&amp;"!$D$4:$D$203"))-COUNTA(INDIRECT(AR$1&amp;"!$N$4:$N$203")))</f>
        <v>0</v>
      </c>
      <c r="AS22" s="265"/>
      <c r="AT22" s="264">
        <f ca="1">COUNTIF(INDIRECT(AT$1&amp;"!$Q$4:$Q$203"),'Risques-Dangers-Dommages'!$D$2)/IF(COUNTA(INDIRECT(AT$1&amp;"!$D$4:$D$203"))=0,1,COUNTA(INDIRECT(AT$1&amp;"!$D$4:$D$203"))-COUNTA(INDIRECT(AT$1&amp;"!$N$4:$N$203")))</f>
        <v>0</v>
      </c>
      <c r="AU22" s="265"/>
      <c r="AV22" s="264">
        <f ca="1">COUNTIF(INDIRECT(AV$1&amp;"!$Q$4:$Q$203"),'Risques-Dangers-Dommages'!$D$2)/IF(COUNTA(INDIRECT(AV$1&amp;"!$D$4:$D$203"))=0,1,COUNTA(INDIRECT(AV$1&amp;"!$D$4:$D$203"))-COUNTA(INDIRECT(AV$1&amp;"!$N$4:$N$203")))</f>
        <v>0</v>
      </c>
      <c r="AW22" s="265"/>
      <c r="AX22" s="264">
        <f ca="1">COUNTIF(INDIRECT(AX$1&amp;"!$Q$4:$Q$203"),'Risques-Dangers-Dommages'!$D$2)/IF(COUNTA(INDIRECT(AX$1&amp;"!$D$4:$D$203"))=0,1,COUNTA(INDIRECT(AX$1&amp;"!$D$4:$D$203"))-COUNTA(INDIRECT(AX$1&amp;"!$N$4:$N$203")))</f>
        <v>0</v>
      </c>
      <c r="AY22" s="265"/>
      <c r="AZ22" s="264">
        <f ca="1">COUNTIF(INDIRECT(AZ$1&amp;"!$Q$4:$Q$203"),'Risques-Dangers-Dommages'!$D$2)/IF(COUNTA(INDIRECT(AZ$1&amp;"!$D$4:$D$203"))=0,1,COUNTA(INDIRECT(AZ$1&amp;"!$D$4:$D$203"))-COUNTA(INDIRECT(AZ$1&amp;"!$N$4:$N$203")))</f>
        <v>0</v>
      </c>
      <c r="BA22" s="265"/>
      <c r="BB22" s="264">
        <f ca="1">COUNTIF(INDIRECT(BB$1&amp;"!$Q$4:$Q$203"),'Risques-Dangers-Dommages'!$D$2)/IF(COUNTA(INDIRECT(BB$1&amp;"!$D$4:$D$203"))=0,1,COUNTA(INDIRECT(BB$1&amp;"!$D$4:$D$203"))-COUNTA(INDIRECT(BB$1&amp;"!$N$4:$N$203")))</f>
        <v>0</v>
      </c>
      <c r="BC22" s="265"/>
      <c r="BD22" s="264">
        <f ca="1">COUNTIF(INDIRECT(BD$1&amp;"!$Q$4:$Q$203"),'Risques-Dangers-Dommages'!$D$2)/IF(COUNTA(INDIRECT(BD$1&amp;"!$D$4:$D$203"))=0,1,COUNTA(INDIRECT(BD$1&amp;"!$D$4:$D$203"))-COUNTA(INDIRECT(BD$1&amp;"!$N$4:$N$203")))</f>
        <v>0</v>
      </c>
      <c r="BE22" s="265"/>
      <c r="BF22" s="264">
        <f ca="1">COUNTIF(INDIRECT(BF$1&amp;"!$Q$4:$Q$203"),'Risques-Dangers-Dommages'!$D$2)/IF(COUNTA(INDIRECT(BF$1&amp;"!$D$4:$D$203"))=0,1,COUNTA(INDIRECT(BF$1&amp;"!$D$4:$D$203"))-COUNTA(INDIRECT(BF$1&amp;"!$N$4:$N$203")))</f>
        <v>0</v>
      </c>
      <c r="BG22" s="265"/>
      <c r="BH22" s="264">
        <f ca="1">COUNTIF(INDIRECT(BH$1&amp;"!$Q$4:$Q$203"),'Risques-Dangers-Dommages'!$D$2)/IF(COUNTA(INDIRECT(BH$1&amp;"!$D$4:$D$203"))=0,1,COUNTA(INDIRECT(BH$1&amp;"!$D$4:$D$203"))-COUNTA(INDIRECT(BH$1&amp;"!$N$4:$N$203")))</f>
        <v>0</v>
      </c>
      <c r="BI22" s="265"/>
    </row>
    <row r="23" spans="1:61" ht="16.5" customHeight="1" x14ac:dyDescent="0.2">
      <c r="A23" s="399" t="s">
        <v>116</v>
      </c>
      <c r="B23" s="402" t="s">
        <v>214</v>
      </c>
      <c r="C23" s="403"/>
      <c r="D23" s="246">
        <f>(COUNTIF('U1'!$R$4:$R$63,'Risques-Dangers-Dommages'!$B$75)+COUNTIF('U1'!$R$4:$R$63,'Risques-Dangers-Dommages'!$B$79))/IF(COUNTA('U1'!$E$4:$E$63)=0,1,COUNTA('U1'!$E$4:$E$63)-COUNTA('U1'!$O$4:$O$63))</f>
        <v>0</v>
      </c>
      <c r="E23" s="263">
        <f ca="1">COUNTIF(INDIRECT(D$1&amp;"!$P$4:$P$203"),'Risques-Dangers-Dommages'!$D$10)/IF(COUNTA(INDIRECT(D$1&amp;"!$D$4:$D$203"))=0,1,COUNTA(INDIRECT(D$1&amp;"!$D$4:$D$203"))-COUNTA(INDIRECT(D$1&amp;"!$N$4:$N$203")))</f>
        <v>0</v>
      </c>
      <c r="F23" s="246">
        <f>(COUNTIF('U1'!$R$4:$R$63,'Risques-Dangers-Dommages'!$B$75)+COUNTIF('U1'!$R$4:$R$63,'Risques-Dangers-Dommages'!$B$79))/IF(COUNTA('U1'!$E$4:$E$63)=0,1,COUNTA('U1'!$E$4:$E$63)-COUNTA('U1'!$O$4:$O$63))</f>
        <v>0</v>
      </c>
      <c r="G23" s="263">
        <f ca="1">COUNTIF(INDIRECT(F$1&amp;"!$P$4:$P$203"),'Risques-Dangers-Dommages'!$D$10)/IF(COUNTA(INDIRECT(F$1&amp;"!$D$4:$D$203"))=0,1,COUNTA(INDIRECT(F$1&amp;"!$D$4:$D$203"))-COUNTA(INDIRECT(F$1&amp;"!$N$4:$N$203")))</f>
        <v>0</v>
      </c>
      <c r="H23" s="246">
        <f>(COUNTIF('U1'!$R$4:$R$63,'Risques-Dangers-Dommages'!$B$75)+COUNTIF('U1'!$R$4:$R$63,'Risques-Dangers-Dommages'!$B$79))/IF(COUNTA('U1'!$E$4:$E$63)=0,1,COUNTA('U1'!$E$4:$E$63)-COUNTA('U1'!$O$4:$O$63))</f>
        <v>0</v>
      </c>
      <c r="I23" s="263">
        <f ca="1">COUNTIF(INDIRECT(H$1&amp;"!$P$4:$P$203"),'Risques-Dangers-Dommages'!$D$10)/IF(COUNTA(INDIRECT(H$1&amp;"!$D$4:$D$203"))=0,1,COUNTA(INDIRECT(H$1&amp;"!$D$4:$D$203"))-COUNTA(INDIRECT(H$1&amp;"!$N$4:$N$203")))</f>
        <v>0</v>
      </c>
      <c r="J23" s="246">
        <f>(COUNTIF('U1'!$R$4:$R$63,'Risques-Dangers-Dommages'!$B$75)+COUNTIF('U1'!$R$4:$R$63,'Risques-Dangers-Dommages'!$B$79))/IF(COUNTA('U1'!$E$4:$E$63)=0,1,COUNTA('U1'!$E$4:$E$63)-COUNTA('U1'!$O$4:$O$63))</f>
        <v>0</v>
      </c>
      <c r="K23" s="263">
        <f ca="1">COUNTIF(INDIRECT(J$1&amp;"!$P$4:$P$203"),'Risques-Dangers-Dommages'!$D$10)/IF(COUNTA(INDIRECT(J$1&amp;"!$D$4:$D$203"))=0,1,COUNTA(INDIRECT(J$1&amp;"!$D$4:$D$203"))-COUNTA(INDIRECT(J$1&amp;"!$N$4:$N$203")))</f>
        <v>0</v>
      </c>
      <c r="L23" s="246">
        <f>(COUNTIF('U1'!$R$4:$R$63,'Risques-Dangers-Dommages'!$B$75)+COUNTIF('U1'!$R$4:$R$63,'Risques-Dangers-Dommages'!$B$79))/IF(COUNTA('U1'!$E$4:$E$63)=0,1,COUNTA('U1'!$E$4:$E$63)-COUNTA('U1'!$O$4:$O$63))</f>
        <v>0</v>
      </c>
      <c r="M23" s="263">
        <f ca="1">COUNTIF(INDIRECT(L$1&amp;"!$P$4:$P$203"),'Risques-Dangers-Dommages'!$D$10)/IF(COUNTA(INDIRECT(L$1&amp;"!$D$4:$D$203"))=0,1,COUNTA(INDIRECT(L$1&amp;"!$D$4:$D$203"))-COUNTA(INDIRECT(L$1&amp;"!$N$4:$N$203")))</f>
        <v>0</v>
      </c>
      <c r="N23" s="246">
        <f>(COUNTIF('U1'!$R$4:$R$63,'Risques-Dangers-Dommages'!$B$75)+COUNTIF('U1'!$R$4:$R$63,'Risques-Dangers-Dommages'!$B$79))/IF(COUNTA('U1'!$E$4:$E$63)=0,1,COUNTA('U1'!$E$4:$E$63)-COUNTA('U1'!$O$4:$O$63))</f>
        <v>0</v>
      </c>
      <c r="O23" s="263">
        <f ca="1">COUNTIF(INDIRECT(N$1&amp;"!$P$4:$P$203"),'Risques-Dangers-Dommages'!$D$10)/IF(COUNTA(INDIRECT(N$1&amp;"!$D$4:$D$203"))=0,1,COUNTA(INDIRECT(N$1&amp;"!$D$4:$D$203"))-COUNTA(INDIRECT(N$1&amp;"!$N$4:$N$203")))</f>
        <v>0</v>
      </c>
      <c r="P23" s="246">
        <f>(COUNTIF('U1'!$R$4:$R$63,'Risques-Dangers-Dommages'!$B$75)+COUNTIF('U1'!$R$4:$R$63,'Risques-Dangers-Dommages'!$B$79))/IF(COUNTA('U1'!$E$4:$E$63)=0,1,COUNTA('U1'!$E$4:$E$63)-COUNTA('U1'!$O$4:$O$63))</f>
        <v>0</v>
      </c>
      <c r="Q23" s="263">
        <f ca="1">COUNTIF(INDIRECT(P$1&amp;"!$P$4:$P$203"),'Risques-Dangers-Dommages'!$D$10)/IF(COUNTA(INDIRECT(P$1&amp;"!$D$4:$D$203"))=0,1,COUNTA(INDIRECT(P$1&amp;"!$D$4:$D$203"))-COUNTA(INDIRECT(P$1&amp;"!$N$4:$N$203")))</f>
        <v>0</v>
      </c>
      <c r="R23" s="246">
        <f>(COUNTIF('U1'!$R$4:$R$63,'Risques-Dangers-Dommages'!$B$75)+COUNTIF('U1'!$R$4:$R$63,'Risques-Dangers-Dommages'!$B$79))/IF(COUNTA('U1'!$E$4:$E$63)=0,1,COUNTA('U1'!$E$4:$E$63)-COUNTA('U1'!$O$4:$O$63))</f>
        <v>0</v>
      </c>
      <c r="S23" s="263">
        <f ca="1">COUNTIF(INDIRECT(R$1&amp;"!$P$4:$P$203"),'Risques-Dangers-Dommages'!$D$10)/IF(COUNTA(INDIRECT(R$1&amp;"!$D$4:$D$203"))=0,1,COUNTA(INDIRECT(R$1&amp;"!$D$4:$D$203"))-COUNTA(INDIRECT(R$1&amp;"!$N$4:$N$203")))</f>
        <v>0</v>
      </c>
      <c r="T23" s="246">
        <f>(COUNTIF('U1'!$R$4:$R$63,'Risques-Dangers-Dommages'!$B$75)+COUNTIF('U1'!$R$4:$R$63,'Risques-Dangers-Dommages'!$B$79))/IF(COUNTA('U1'!$E$4:$E$63)=0,1,COUNTA('U1'!$E$4:$E$63)-COUNTA('U1'!$O$4:$O$63))</f>
        <v>0</v>
      </c>
      <c r="U23" s="263">
        <f ca="1">COUNTIF(INDIRECT(T$1&amp;"!$P$4:$P$203"),'Risques-Dangers-Dommages'!$D$10)/IF(COUNTA(INDIRECT(T$1&amp;"!$D$4:$D$203"))=0,1,COUNTA(INDIRECT(T$1&amp;"!$D$4:$D$203"))-COUNTA(INDIRECT(T$1&amp;"!$N$4:$N$203")))</f>
        <v>0</v>
      </c>
      <c r="V23" s="246">
        <f>(COUNTIF('U1'!$R$4:$R$63,'Risques-Dangers-Dommages'!$B$75)+COUNTIF('U1'!$R$4:$R$63,'Risques-Dangers-Dommages'!$B$79))/IF(COUNTA('U1'!$E$4:$E$63)=0,1,COUNTA('U1'!$E$4:$E$63)-COUNTA('U1'!$O$4:$O$63))</f>
        <v>0</v>
      </c>
      <c r="W23" s="263">
        <f ca="1">COUNTIF(INDIRECT(V$1&amp;"!$P$4:$P$203"),'Risques-Dangers-Dommages'!$D$10)/IF(COUNTA(INDIRECT(V$1&amp;"!$D$4:$D$203"))=0,1,COUNTA(INDIRECT(V$1&amp;"!$D$4:$D$203"))-COUNTA(INDIRECT(V$1&amp;"!$N$4:$N$203")))</f>
        <v>0</v>
      </c>
      <c r="X23" s="246">
        <f>(COUNTIF('U1'!$R$4:$R$63,'Risques-Dangers-Dommages'!$B$75)+COUNTIF('U1'!$R$4:$R$63,'Risques-Dangers-Dommages'!$B$79))/IF(COUNTA('U1'!$E$4:$E$63)=0,1,COUNTA('U1'!$E$4:$E$63)-COUNTA('U1'!$O$4:$O$63))</f>
        <v>0</v>
      </c>
      <c r="Y23" s="263">
        <f ca="1">COUNTIF(INDIRECT(X$1&amp;"!$P$4:$P$203"),'Risques-Dangers-Dommages'!$D$10)/IF(COUNTA(INDIRECT(X$1&amp;"!$D$4:$D$203"))=0,1,COUNTA(INDIRECT(X$1&amp;"!$D$4:$D$203"))-COUNTA(INDIRECT(X$1&amp;"!$N$4:$N$203")))</f>
        <v>0</v>
      </c>
      <c r="Z23" s="246">
        <f>(COUNTIF('U1'!$R$4:$R$63,'Risques-Dangers-Dommages'!$B$75)+COUNTIF('U1'!$R$4:$R$63,'Risques-Dangers-Dommages'!$B$79))/IF(COUNTA('U1'!$E$4:$E$63)=0,1,COUNTA('U1'!$E$4:$E$63)-COUNTA('U1'!$O$4:$O$63))</f>
        <v>0</v>
      </c>
      <c r="AA23" s="263">
        <f ca="1">COUNTIF(INDIRECT(Z$1&amp;"!$P$4:$P$203"),'Risques-Dangers-Dommages'!$D$10)/IF(COUNTA(INDIRECT(Z$1&amp;"!$D$4:$D$203"))=0,1,COUNTA(INDIRECT(Z$1&amp;"!$D$4:$D$203"))-COUNTA(INDIRECT(Z$1&amp;"!$N$4:$N$203")))</f>
        <v>0</v>
      </c>
      <c r="AB23" s="246">
        <f>(COUNTIF('U1'!$R$4:$R$63,'Risques-Dangers-Dommages'!$B$75)+COUNTIF('U1'!$R$4:$R$63,'Risques-Dangers-Dommages'!$B$79))/IF(COUNTA('U1'!$E$4:$E$63)=0,1,COUNTA('U1'!$E$4:$E$63)-COUNTA('U1'!$O$4:$O$63))</f>
        <v>0</v>
      </c>
      <c r="AC23" s="263">
        <f ca="1">COUNTIF(INDIRECT(AB$1&amp;"!$P$4:$P$203"),'Risques-Dangers-Dommages'!$D$10)/IF(COUNTA(INDIRECT(AB$1&amp;"!$D$4:$D$203"))=0,1,COUNTA(INDIRECT(AB$1&amp;"!$D$4:$D$203"))-COUNTA(INDIRECT(AB$1&amp;"!$N$4:$N$203")))</f>
        <v>0</v>
      </c>
      <c r="AD23" s="246">
        <f>(COUNTIF('U1'!$R$4:$R$63,'Risques-Dangers-Dommages'!$B$75)+COUNTIF('U1'!$R$4:$R$63,'Risques-Dangers-Dommages'!$B$79))/IF(COUNTA('U1'!$E$4:$E$63)=0,1,COUNTA('U1'!$E$4:$E$63)-COUNTA('U1'!$O$4:$O$63))</f>
        <v>0</v>
      </c>
      <c r="AE23" s="263">
        <f ca="1">COUNTIF(INDIRECT(AD$1&amp;"!$P$4:$P$203"),'Risques-Dangers-Dommages'!$D$10)/IF(COUNTA(INDIRECT(AD$1&amp;"!$D$4:$D$203"))=0,1,COUNTA(INDIRECT(AD$1&amp;"!$D$4:$D$203"))-COUNTA(INDIRECT(AD$1&amp;"!$N$4:$N$203")))</f>
        <v>0</v>
      </c>
      <c r="AF23" s="246">
        <f>(COUNTIF('U1'!$R$4:$R$63,'Risques-Dangers-Dommages'!$B$75)+COUNTIF('U1'!$R$4:$R$63,'Risques-Dangers-Dommages'!$B$79))/IF(COUNTA('U1'!$E$4:$E$63)=0,1,COUNTA('U1'!$E$4:$E$63)-COUNTA('U1'!$O$4:$O$63))</f>
        <v>0</v>
      </c>
      <c r="AG23" s="263">
        <f ca="1">COUNTIF(INDIRECT(AF$1&amp;"!$P$4:$P$203"),'Risques-Dangers-Dommages'!$D$10)/IF(COUNTA(INDIRECT(AF$1&amp;"!$D$4:$D$203"))=0,1,COUNTA(INDIRECT(AF$1&amp;"!$D$4:$D$203"))-COUNTA(INDIRECT(AF$1&amp;"!$N$4:$N$203")))</f>
        <v>0</v>
      </c>
      <c r="AH23" s="246">
        <f>(COUNTIF('U1'!$R$4:$R$63,'Risques-Dangers-Dommages'!$B$75)+COUNTIF('U1'!$R$4:$R$63,'Risques-Dangers-Dommages'!$B$79))/IF(COUNTA('U1'!$E$4:$E$63)=0,1,COUNTA('U1'!$E$4:$E$63)-COUNTA('U1'!$O$4:$O$63))</f>
        <v>0</v>
      </c>
      <c r="AI23" s="263">
        <f ca="1">COUNTIF(INDIRECT(AH$1&amp;"!$P$4:$P$203"),'Risques-Dangers-Dommages'!$D$10)/IF(COUNTA(INDIRECT(AH$1&amp;"!$D$4:$D$203"))=0,1,COUNTA(INDIRECT(AH$1&amp;"!$D$4:$D$203"))-COUNTA(INDIRECT(AH$1&amp;"!$N$4:$N$203")))</f>
        <v>0</v>
      </c>
      <c r="AJ23" s="246">
        <f>(COUNTIF('U1'!$R$4:$R$63,'Risques-Dangers-Dommages'!$B$75)+COUNTIF('U1'!$R$4:$R$63,'Risques-Dangers-Dommages'!$B$79))/IF(COUNTA('U1'!$E$4:$E$63)=0,1,COUNTA('U1'!$E$4:$E$63)-COUNTA('U1'!$O$4:$O$63))</f>
        <v>0</v>
      </c>
      <c r="AK23" s="263">
        <f ca="1">COUNTIF(INDIRECT(AJ$1&amp;"!$P$4:$P$203"),'Risques-Dangers-Dommages'!$D$10)/IF(COUNTA(INDIRECT(AJ$1&amp;"!$D$4:$D$203"))=0,1,COUNTA(INDIRECT(AJ$1&amp;"!$D$4:$D$203"))-COUNTA(INDIRECT(AJ$1&amp;"!$N$4:$N$203")))</f>
        <v>0</v>
      </c>
      <c r="AL23" s="246">
        <f>(COUNTIF('U1'!$R$4:$R$63,'Risques-Dangers-Dommages'!$B$75)+COUNTIF('U1'!$R$4:$R$63,'Risques-Dangers-Dommages'!$B$79))/IF(COUNTA('U1'!$E$4:$E$63)=0,1,COUNTA('U1'!$E$4:$E$63)-COUNTA('U1'!$O$4:$O$63))</f>
        <v>0</v>
      </c>
      <c r="AM23" s="263">
        <f ca="1">COUNTIF(INDIRECT(AL$1&amp;"!$P$4:$P$203"),'Risques-Dangers-Dommages'!$D$10)/IF(COUNTA(INDIRECT(AL$1&amp;"!$D$4:$D$203"))=0,1,COUNTA(INDIRECT(AL$1&amp;"!$D$4:$D$203"))-COUNTA(INDIRECT(AL$1&amp;"!$N$4:$N$203")))</f>
        <v>0</v>
      </c>
      <c r="AN23" s="246">
        <f>(COUNTIF('U1'!$R$4:$R$63,'Risques-Dangers-Dommages'!$B$75)+COUNTIF('U1'!$R$4:$R$63,'Risques-Dangers-Dommages'!$B$79))/IF(COUNTA('U1'!$E$4:$E$63)=0,1,COUNTA('U1'!$E$4:$E$63)-COUNTA('U1'!$O$4:$O$63))</f>
        <v>0</v>
      </c>
      <c r="AO23" s="263">
        <f ca="1">COUNTIF(INDIRECT(AN$1&amp;"!$P$4:$P$203"),'Risques-Dangers-Dommages'!$D$10)/IF(COUNTA(INDIRECT(AN$1&amp;"!$D$4:$D$203"))=0,1,COUNTA(INDIRECT(AN$1&amp;"!$D$4:$D$203"))-COUNTA(INDIRECT(AN$1&amp;"!$N$4:$N$203")))</f>
        <v>0</v>
      </c>
      <c r="AP23" s="246">
        <f>(COUNTIF('U1'!$R$4:$R$63,'Risques-Dangers-Dommages'!$B$75)+COUNTIF('U1'!$R$4:$R$63,'Risques-Dangers-Dommages'!$B$79))/IF(COUNTA('U1'!$E$4:$E$63)=0,1,COUNTA('U1'!$E$4:$E$63)-COUNTA('U1'!$O$4:$O$63))</f>
        <v>0</v>
      </c>
      <c r="AQ23" s="263">
        <f ca="1">COUNTIF(INDIRECT(AP$1&amp;"!$P$4:$P$203"),'Risques-Dangers-Dommages'!$D$10)/IF(COUNTA(INDIRECT(AP$1&amp;"!$D$4:$D$203"))=0,1,COUNTA(INDIRECT(AP$1&amp;"!$D$4:$D$203"))-COUNTA(INDIRECT(AP$1&amp;"!$N$4:$N$203")))</f>
        <v>0</v>
      </c>
      <c r="AR23" s="246">
        <f>(COUNTIF('U1'!$R$4:$R$63,'Risques-Dangers-Dommages'!$B$75)+COUNTIF('U1'!$R$4:$R$63,'Risques-Dangers-Dommages'!$B$79))/IF(COUNTA('U1'!$E$4:$E$63)=0,1,COUNTA('U1'!$E$4:$E$63)-COUNTA('U1'!$O$4:$O$63))</f>
        <v>0</v>
      </c>
      <c r="AS23" s="263">
        <f ca="1">COUNTIF(INDIRECT(AR$1&amp;"!$P$4:$P$203"),'Risques-Dangers-Dommages'!$D$10)/IF(COUNTA(INDIRECT(AR$1&amp;"!$D$4:$D$203"))=0,1,COUNTA(INDIRECT(AR$1&amp;"!$D$4:$D$203"))-COUNTA(INDIRECT(AR$1&amp;"!$N$4:$N$203")))</f>
        <v>0</v>
      </c>
      <c r="AT23" s="246">
        <f>(COUNTIF('U1'!$R$4:$R$63,'Risques-Dangers-Dommages'!$B$75)+COUNTIF('U1'!$R$4:$R$63,'Risques-Dangers-Dommages'!$B$79))/IF(COUNTA('U1'!$E$4:$E$63)=0,1,COUNTA('U1'!$E$4:$E$63)-COUNTA('U1'!$O$4:$O$63))</f>
        <v>0</v>
      </c>
      <c r="AU23" s="263">
        <f ca="1">COUNTIF(INDIRECT(AT$1&amp;"!$P$4:$P$203"),'Risques-Dangers-Dommages'!$D$10)/IF(COUNTA(INDIRECT(AT$1&amp;"!$D$4:$D$203"))=0,1,COUNTA(INDIRECT(AT$1&amp;"!$D$4:$D$203"))-COUNTA(INDIRECT(AT$1&amp;"!$N$4:$N$203")))</f>
        <v>0</v>
      </c>
      <c r="AV23" s="246">
        <f>(COUNTIF('U1'!$R$4:$R$63,'Risques-Dangers-Dommages'!$B$75)+COUNTIF('U1'!$R$4:$R$63,'Risques-Dangers-Dommages'!$B$79))/IF(COUNTA('U1'!$E$4:$E$63)=0,1,COUNTA('U1'!$E$4:$E$63)-COUNTA('U1'!$O$4:$O$63))</f>
        <v>0</v>
      </c>
      <c r="AW23" s="263">
        <f ca="1">COUNTIF(INDIRECT(AV$1&amp;"!$P$4:$P$203"),'Risques-Dangers-Dommages'!$D$10)/IF(COUNTA(INDIRECT(AV$1&amp;"!$D$4:$D$203"))=0,1,COUNTA(INDIRECT(AV$1&amp;"!$D$4:$D$203"))-COUNTA(INDIRECT(AV$1&amp;"!$N$4:$N$203")))</f>
        <v>0</v>
      </c>
      <c r="AX23" s="246">
        <f>(COUNTIF('U1'!$R$4:$R$63,'Risques-Dangers-Dommages'!$B$75)+COUNTIF('U1'!$R$4:$R$63,'Risques-Dangers-Dommages'!$B$79))/IF(COUNTA('U1'!$E$4:$E$63)=0,1,COUNTA('U1'!$E$4:$E$63)-COUNTA('U1'!$O$4:$O$63))</f>
        <v>0</v>
      </c>
      <c r="AY23" s="263">
        <f ca="1">COUNTIF(INDIRECT(AX$1&amp;"!$P$4:$P$203"),'Risques-Dangers-Dommages'!$D$10)/IF(COUNTA(INDIRECT(AX$1&amp;"!$D$4:$D$203"))=0,1,COUNTA(INDIRECT(AX$1&amp;"!$D$4:$D$203"))-COUNTA(INDIRECT(AX$1&amp;"!$N$4:$N$203")))</f>
        <v>0</v>
      </c>
      <c r="AZ23" s="246">
        <f>(COUNTIF('U1'!$R$4:$R$63,'Risques-Dangers-Dommages'!$B$75)+COUNTIF('U1'!$R$4:$R$63,'Risques-Dangers-Dommages'!$B$79))/IF(COUNTA('U1'!$E$4:$E$63)=0,1,COUNTA('U1'!$E$4:$E$63)-COUNTA('U1'!$O$4:$O$63))</f>
        <v>0</v>
      </c>
      <c r="BA23" s="263">
        <f ca="1">COUNTIF(INDIRECT(AZ$1&amp;"!$P$4:$P$203"),'Risques-Dangers-Dommages'!$D$10)/IF(COUNTA(INDIRECT(AZ$1&amp;"!$D$4:$D$203"))=0,1,COUNTA(INDIRECT(AZ$1&amp;"!$D$4:$D$203"))-COUNTA(INDIRECT(AZ$1&amp;"!$N$4:$N$203")))</f>
        <v>0</v>
      </c>
      <c r="BB23" s="246">
        <f>(COUNTIF('U1'!$R$4:$R$63,'Risques-Dangers-Dommages'!$B$75)+COUNTIF('U1'!$R$4:$R$63,'Risques-Dangers-Dommages'!$B$79))/IF(COUNTA('U1'!$E$4:$E$63)=0,1,COUNTA('U1'!$E$4:$E$63)-COUNTA('U1'!$O$4:$O$63))</f>
        <v>0</v>
      </c>
      <c r="BC23" s="263">
        <f ca="1">COUNTIF(INDIRECT(BB$1&amp;"!$P$4:$P$203"),'Risques-Dangers-Dommages'!$D$10)/IF(COUNTA(INDIRECT(BB$1&amp;"!$D$4:$D$203"))=0,1,COUNTA(INDIRECT(BB$1&amp;"!$D$4:$D$203"))-COUNTA(INDIRECT(BB$1&amp;"!$N$4:$N$203")))</f>
        <v>0</v>
      </c>
      <c r="BD23" s="246">
        <f>(COUNTIF('U1'!$R$4:$R$63,'Risques-Dangers-Dommages'!$B$75)+COUNTIF('U1'!$R$4:$R$63,'Risques-Dangers-Dommages'!$B$79))/IF(COUNTA('U1'!$E$4:$E$63)=0,1,COUNTA('U1'!$E$4:$E$63)-COUNTA('U1'!$O$4:$O$63))</f>
        <v>0</v>
      </c>
      <c r="BE23" s="263">
        <f ca="1">COUNTIF(INDIRECT(BD$1&amp;"!$P$4:$P$203"),'Risques-Dangers-Dommages'!$D$10)/IF(COUNTA(INDIRECT(BD$1&amp;"!$D$4:$D$203"))=0,1,COUNTA(INDIRECT(BD$1&amp;"!$D$4:$D$203"))-COUNTA(INDIRECT(BD$1&amp;"!$N$4:$N$203")))</f>
        <v>0</v>
      </c>
      <c r="BF23" s="246">
        <f>(COUNTIF('U1'!$R$4:$R$63,'Risques-Dangers-Dommages'!$B$75)+COUNTIF('U1'!$R$4:$R$63,'Risques-Dangers-Dommages'!$B$79))/IF(COUNTA('U1'!$E$4:$E$63)=0,1,COUNTA('U1'!$E$4:$E$63)-COUNTA('U1'!$O$4:$O$63))</f>
        <v>0</v>
      </c>
      <c r="BG23" s="263">
        <f ca="1">COUNTIF(INDIRECT(BF$1&amp;"!$P$4:$P$203"),'Risques-Dangers-Dommages'!$D$10)/IF(COUNTA(INDIRECT(BF$1&amp;"!$D$4:$D$203"))=0,1,COUNTA(INDIRECT(BF$1&amp;"!$D$4:$D$203"))-COUNTA(INDIRECT(BF$1&amp;"!$N$4:$N$203")))</f>
        <v>0</v>
      </c>
      <c r="BH23" s="246">
        <f>(COUNTIF('U1'!$R$4:$R$63,'Risques-Dangers-Dommages'!$B$75)+COUNTIF('U1'!$R$4:$R$63,'Risques-Dangers-Dommages'!$B$79))/IF(COUNTA('U1'!$E$4:$E$63)=0,1,COUNTA('U1'!$E$4:$E$63)-COUNTA('U1'!$O$4:$O$63))</f>
        <v>0</v>
      </c>
      <c r="BI23" s="263">
        <f ca="1">COUNTIF(INDIRECT(BH$1&amp;"!$P$4:$P$203"),'Risques-Dangers-Dommages'!$D$10)/IF(COUNTA(INDIRECT(BH$1&amp;"!$D$4:$D$203"))=0,1,COUNTA(INDIRECT(BH$1&amp;"!$D$4:$D$203"))-COUNTA(INDIRECT(BH$1&amp;"!$N$4:$N$203")))</f>
        <v>0</v>
      </c>
    </row>
    <row r="24" spans="1:61" ht="16.5" customHeight="1" x14ac:dyDescent="0.2">
      <c r="A24" s="399"/>
      <c r="B24" s="400" t="s">
        <v>215</v>
      </c>
      <c r="C24" s="401"/>
      <c r="D24" s="251">
        <f ca="1">(COUNTIF(INDIRECT(D$1&amp;"!$Q$4:$Q$203"),'Risques-Dangers-Dommages'!$B$78)+COUNTIF(INDIRECT(D$1&amp;"!$Q$4:$Q$203"),'Risques-Dangers-Dommages'!$B$80)+COUNTIF(INDIRECT(D$1&amp;"!$Q$4:$Q$203"),'Risques-Dangers-Dommages'!$B$76)+COUNTIF(INDIRECT(D$1&amp;"!$Q$4:$Q$203"),'Risques-Dangers-Dommages'!$B$77))/IF(COUNTA(INDIRECT(D$1&amp;"!$D$4:$D$203"))=0,1,COUNTA(INDIRECT(D$1&amp;"!$D$4:$D$203"))-COUNTA(INDIRECT(D$1&amp;"!$N$4:$N$203")))</f>
        <v>0</v>
      </c>
      <c r="E24" s="252"/>
      <c r="F24" s="251">
        <f ca="1">(COUNTIF(INDIRECT(F$1&amp;"!$Q$4:$Q$203"),'Risques-Dangers-Dommages'!$B$78)+COUNTIF(INDIRECT(F$1&amp;"!$Q$4:$Q$203"),'Risques-Dangers-Dommages'!$B$80)+COUNTIF(INDIRECT(F$1&amp;"!$Q$4:$Q$203"),'Risques-Dangers-Dommages'!$B$76)+COUNTIF(INDIRECT(F$1&amp;"!$Q$4:$Q$203"),'Risques-Dangers-Dommages'!$B$77))/IF(COUNTA(INDIRECT(F$1&amp;"!$D$4:$D$203"))=0,1,COUNTA(INDIRECT(F$1&amp;"!$D$4:$D$203"))-COUNTA(INDIRECT(F$1&amp;"!$N$4:$N$203")))</f>
        <v>0</v>
      </c>
      <c r="G24" s="252"/>
      <c r="H24" s="251">
        <f ca="1">(COUNTIF(INDIRECT(H$1&amp;"!$Q$4:$Q$203"),'Risques-Dangers-Dommages'!$B$78)+COUNTIF(INDIRECT(H$1&amp;"!$Q$4:$Q$203"),'Risques-Dangers-Dommages'!$B$80)+COUNTIF(INDIRECT(H$1&amp;"!$Q$4:$Q$203"),'Risques-Dangers-Dommages'!$B$76)+COUNTIF(INDIRECT(H$1&amp;"!$Q$4:$Q$203"),'Risques-Dangers-Dommages'!$B$77))/IF(COUNTA(INDIRECT(H$1&amp;"!$D$4:$D$203"))=0,1,COUNTA(INDIRECT(H$1&amp;"!$D$4:$D$203"))-COUNTA(INDIRECT(H$1&amp;"!$N$4:$N$203")))</f>
        <v>0</v>
      </c>
      <c r="I24" s="252"/>
      <c r="J24" s="251">
        <f ca="1">(COUNTIF(INDIRECT(J$1&amp;"!$Q$4:$Q$203"),'Risques-Dangers-Dommages'!$B$78)+COUNTIF(INDIRECT(J$1&amp;"!$Q$4:$Q$203"),'Risques-Dangers-Dommages'!$B$80)+COUNTIF(INDIRECT(J$1&amp;"!$Q$4:$Q$203"),'Risques-Dangers-Dommages'!$B$76)+COUNTIF(INDIRECT(J$1&amp;"!$Q$4:$Q$203"),'Risques-Dangers-Dommages'!$B$77))/IF(COUNTA(INDIRECT(J$1&amp;"!$D$4:$D$203"))=0,1,COUNTA(INDIRECT(J$1&amp;"!$D$4:$D$203"))-COUNTA(INDIRECT(J$1&amp;"!$N$4:$N$203")))</f>
        <v>0</v>
      </c>
      <c r="K24" s="252"/>
      <c r="L24" s="251">
        <f ca="1">(COUNTIF(INDIRECT(L$1&amp;"!$Q$4:$Q$203"),'Risques-Dangers-Dommages'!$B$78)+COUNTIF(INDIRECT(L$1&amp;"!$Q$4:$Q$203"),'Risques-Dangers-Dommages'!$B$80)+COUNTIF(INDIRECT(L$1&amp;"!$Q$4:$Q$203"),'Risques-Dangers-Dommages'!$B$76)+COUNTIF(INDIRECT(L$1&amp;"!$Q$4:$Q$203"),'Risques-Dangers-Dommages'!$B$77))/IF(COUNTA(INDIRECT(L$1&amp;"!$D$4:$D$203"))=0,1,COUNTA(INDIRECT(L$1&amp;"!$D$4:$D$203"))-COUNTA(INDIRECT(L$1&amp;"!$N$4:$N$203")))</f>
        <v>0</v>
      </c>
      <c r="M24" s="252"/>
      <c r="N24" s="251">
        <f ca="1">(COUNTIF(INDIRECT(N$1&amp;"!$Q$4:$Q$203"),'Risques-Dangers-Dommages'!$B$78)+COUNTIF(INDIRECT(N$1&amp;"!$Q$4:$Q$203"),'Risques-Dangers-Dommages'!$B$80)+COUNTIF(INDIRECT(N$1&amp;"!$Q$4:$Q$203"),'Risques-Dangers-Dommages'!$B$76)+COUNTIF(INDIRECT(N$1&amp;"!$Q$4:$Q$203"),'Risques-Dangers-Dommages'!$B$77))/IF(COUNTA(INDIRECT(N$1&amp;"!$D$4:$D$203"))=0,1,COUNTA(INDIRECT(N$1&amp;"!$D$4:$D$203"))-COUNTA(INDIRECT(N$1&amp;"!$N$4:$N$203")))</f>
        <v>0</v>
      </c>
      <c r="O24" s="252"/>
      <c r="P24" s="251">
        <f ca="1">(COUNTIF(INDIRECT(P$1&amp;"!$Q$4:$Q$203"),'Risques-Dangers-Dommages'!$B$78)+COUNTIF(INDIRECT(P$1&amp;"!$Q$4:$Q$203"),'Risques-Dangers-Dommages'!$B$80)+COUNTIF(INDIRECT(P$1&amp;"!$Q$4:$Q$203"),'Risques-Dangers-Dommages'!$B$76)+COUNTIF(INDIRECT(P$1&amp;"!$Q$4:$Q$203"),'Risques-Dangers-Dommages'!$B$77))/IF(COUNTA(INDIRECT(P$1&amp;"!$D$4:$D$203"))=0,1,COUNTA(INDIRECT(P$1&amp;"!$D$4:$D$203"))-COUNTA(INDIRECT(P$1&amp;"!$N$4:$N$203")))</f>
        <v>0</v>
      </c>
      <c r="Q24" s="252"/>
      <c r="R24" s="251">
        <f ca="1">(COUNTIF(INDIRECT(R$1&amp;"!$Q$4:$Q$203"),'Risques-Dangers-Dommages'!$B$78)+COUNTIF(INDIRECT(R$1&amp;"!$Q$4:$Q$203"),'Risques-Dangers-Dommages'!$B$80)+COUNTIF(INDIRECT(R$1&amp;"!$Q$4:$Q$203"),'Risques-Dangers-Dommages'!$B$76)+COUNTIF(INDIRECT(R$1&amp;"!$Q$4:$Q$203"),'Risques-Dangers-Dommages'!$B$77))/IF(COUNTA(INDIRECT(R$1&amp;"!$D$4:$D$203"))=0,1,COUNTA(INDIRECT(R$1&amp;"!$D$4:$D$203"))-COUNTA(INDIRECT(R$1&amp;"!$N$4:$N$203")))</f>
        <v>0</v>
      </c>
      <c r="S24" s="252"/>
      <c r="T24" s="251">
        <f ca="1">(COUNTIF(INDIRECT(T$1&amp;"!$Q$4:$Q$203"),'Risques-Dangers-Dommages'!$B$78)+COUNTIF(INDIRECT(T$1&amp;"!$Q$4:$Q$203"),'Risques-Dangers-Dommages'!$B$80)+COUNTIF(INDIRECT(T$1&amp;"!$Q$4:$Q$203"),'Risques-Dangers-Dommages'!$B$76)+COUNTIF(INDIRECT(T$1&amp;"!$Q$4:$Q$203"),'Risques-Dangers-Dommages'!$B$77))/IF(COUNTA(INDIRECT(T$1&amp;"!$D$4:$D$203"))=0,1,COUNTA(INDIRECT(T$1&amp;"!$D$4:$D$203"))-COUNTA(INDIRECT(T$1&amp;"!$N$4:$N$203")))</f>
        <v>0</v>
      </c>
      <c r="U24" s="252"/>
      <c r="V24" s="251">
        <f ca="1">(COUNTIF(INDIRECT(V$1&amp;"!$Q$4:$Q$203"),'Risques-Dangers-Dommages'!$B$78)+COUNTIF(INDIRECT(V$1&amp;"!$Q$4:$Q$203"),'Risques-Dangers-Dommages'!$B$80)+COUNTIF(INDIRECT(V$1&amp;"!$Q$4:$Q$203"),'Risques-Dangers-Dommages'!$B$76)+COUNTIF(INDIRECT(V$1&amp;"!$Q$4:$Q$203"),'Risques-Dangers-Dommages'!$B$77))/IF(COUNTA(INDIRECT(V$1&amp;"!$D$4:$D$203"))=0,1,COUNTA(INDIRECT(V$1&amp;"!$D$4:$D$203"))-COUNTA(INDIRECT(V$1&amp;"!$N$4:$N$203")))</f>
        <v>0</v>
      </c>
      <c r="W24" s="252"/>
      <c r="X24" s="251">
        <f ca="1">(COUNTIF(INDIRECT(X$1&amp;"!$Q$4:$Q$203"),'Risques-Dangers-Dommages'!$B$78)+COUNTIF(INDIRECT(X$1&amp;"!$Q$4:$Q$203"),'Risques-Dangers-Dommages'!$B$80)+COUNTIF(INDIRECT(X$1&amp;"!$Q$4:$Q$203"),'Risques-Dangers-Dommages'!$B$76)+COUNTIF(INDIRECT(X$1&amp;"!$Q$4:$Q$203"),'Risques-Dangers-Dommages'!$B$77))/IF(COUNTA(INDIRECT(X$1&amp;"!$D$4:$D$203"))=0,1,COUNTA(INDIRECT(X$1&amp;"!$D$4:$D$203"))-COUNTA(INDIRECT(X$1&amp;"!$N$4:$N$203")))</f>
        <v>0</v>
      </c>
      <c r="Y24" s="252"/>
      <c r="Z24" s="251">
        <f ca="1">(COUNTIF(INDIRECT(Z$1&amp;"!$Q$4:$Q$203"),'Risques-Dangers-Dommages'!$B$78)+COUNTIF(INDIRECT(Z$1&amp;"!$Q$4:$Q$203"),'Risques-Dangers-Dommages'!$B$80)+COUNTIF(INDIRECT(Z$1&amp;"!$Q$4:$Q$203"),'Risques-Dangers-Dommages'!$B$76)+COUNTIF(INDIRECT(Z$1&amp;"!$Q$4:$Q$203"),'Risques-Dangers-Dommages'!$B$77))/IF(COUNTA(INDIRECT(Z$1&amp;"!$D$4:$D$203"))=0,1,COUNTA(INDIRECT(Z$1&amp;"!$D$4:$D$203"))-COUNTA(INDIRECT(Z$1&amp;"!$N$4:$N$203")))</f>
        <v>0</v>
      </c>
      <c r="AA24" s="252"/>
      <c r="AB24" s="251">
        <f ca="1">(COUNTIF(INDIRECT(AB$1&amp;"!$Q$4:$Q$203"),'Risques-Dangers-Dommages'!$B$78)+COUNTIF(INDIRECT(AB$1&amp;"!$Q$4:$Q$203"),'Risques-Dangers-Dommages'!$B$80)+COUNTIF(INDIRECT(AB$1&amp;"!$Q$4:$Q$203"),'Risques-Dangers-Dommages'!$B$76)+COUNTIF(INDIRECT(AB$1&amp;"!$Q$4:$Q$203"),'Risques-Dangers-Dommages'!$B$77))/IF(COUNTA(INDIRECT(AB$1&amp;"!$D$4:$D$203"))=0,1,COUNTA(INDIRECT(AB$1&amp;"!$D$4:$D$203"))-COUNTA(INDIRECT(AB$1&amp;"!$N$4:$N$203")))</f>
        <v>0</v>
      </c>
      <c r="AC24" s="252"/>
      <c r="AD24" s="251">
        <f ca="1">(COUNTIF(INDIRECT(AD$1&amp;"!$Q$4:$Q$203"),'Risques-Dangers-Dommages'!$B$78)+COUNTIF(INDIRECT(AD$1&amp;"!$Q$4:$Q$203"),'Risques-Dangers-Dommages'!$B$80)+COUNTIF(INDIRECT(AD$1&amp;"!$Q$4:$Q$203"),'Risques-Dangers-Dommages'!$B$76)+COUNTIF(INDIRECT(AD$1&amp;"!$Q$4:$Q$203"),'Risques-Dangers-Dommages'!$B$77))/IF(COUNTA(INDIRECT(AD$1&amp;"!$D$4:$D$203"))=0,1,COUNTA(INDIRECT(AD$1&amp;"!$D$4:$D$203"))-COUNTA(INDIRECT(AD$1&amp;"!$N$4:$N$203")))</f>
        <v>0</v>
      </c>
      <c r="AE24" s="252"/>
      <c r="AF24" s="251">
        <f ca="1">(COUNTIF(INDIRECT(AF$1&amp;"!$Q$4:$Q$203"),'Risques-Dangers-Dommages'!$B$78)+COUNTIF(INDIRECT(AF$1&amp;"!$Q$4:$Q$203"),'Risques-Dangers-Dommages'!$B$80)+COUNTIF(INDIRECT(AF$1&amp;"!$Q$4:$Q$203"),'Risques-Dangers-Dommages'!$B$76)+COUNTIF(INDIRECT(AF$1&amp;"!$Q$4:$Q$203"),'Risques-Dangers-Dommages'!$B$77))/IF(COUNTA(INDIRECT(AF$1&amp;"!$D$4:$D$203"))=0,1,COUNTA(INDIRECT(AF$1&amp;"!$D$4:$D$203"))-COUNTA(INDIRECT(AF$1&amp;"!$N$4:$N$203")))</f>
        <v>0</v>
      </c>
      <c r="AG24" s="252"/>
      <c r="AH24" s="251">
        <f ca="1">(COUNTIF(INDIRECT(AH$1&amp;"!$Q$4:$Q$203"),'Risques-Dangers-Dommages'!$B$78)+COUNTIF(INDIRECT(AH$1&amp;"!$Q$4:$Q$203"),'Risques-Dangers-Dommages'!$B$80)+COUNTIF(INDIRECT(AH$1&amp;"!$Q$4:$Q$203"),'Risques-Dangers-Dommages'!$B$76)+COUNTIF(INDIRECT(AH$1&amp;"!$Q$4:$Q$203"),'Risques-Dangers-Dommages'!$B$77))/IF(COUNTA(INDIRECT(AH$1&amp;"!$D$4:$D$203"))=0,1,COUNTA(INDIRECT(AH$1&amp;"!$D$4:$D$203"))-COUNTA(INDIRECT(AH$1&amp;"!$N$4:$N$203")))</f>
        <v>0</v>
      </c>
      <c r="AI24" s="252"/>
      <c r="AJ24" s="251">
        <f ca="1">(COUNTIF(INDIRECT(AJ$1&amp;"!$Q$4:$Q$203"),'Risques-Dangers-Dommages'!$B$78)+COUNTIF(INDIRECT(AJ$1&amp;"!$Q$4:$Q$203"),'Risques-Dangers-Dommages'!$B$80)+COUNTIF(INDIRECT(AJ$1&amp;"!$Q$4:$Q$203"),'Risques-Dangers-Dommages'!$B$76)+COUNTIF(INDIRECT(AJ$1&amp;"!$Q$4:$Q$203"),'Risques-Dangers-Dommages'!$B$77))/IF(COUNTA(INDIRECT(AJ$1&amp;"!$D$4:$D$203"))=0,1,COUNTA(INDIRECT(AJ$1&amp;"!$D$4:$D$203"))-COUNTA(INDIRECT(AJ$1&amp;"!$N$4:$N$203")))</f>
        <v>0</v>
      </c>
      <c r="AK24" s="252"/>
      <c r="AL24" s="251">
        <f ca="1">(COUNTIF(INDIRECT(AL$1&amp;"!$Q$4:$Q$203"),'Risques-Dangers-Dommages'!$B$78)+COUNTIF(INDIRECT(AL$1&amp;"!$Q$4:$Q$203"),'Risques-Dangers-Dommages'!$B$80)+COUNTIF(INDIRECT(AL$1&amp;"!$Q$4:$Q$203"),'Risques-Dangers-Dommages'!$B$76)+COUNTIF(INDIRECT(AL$1&amp;"!$Q$4:$Q$203"),'Risques-Dangers-Dommages'!$B$77))/IF(COUNTA(INDIRECT(AL$1&amp;"!$D$4:$D$203"))=0,1,COUNTA(INDIRECT(AL$1&amp;"!$D$4:$D$203"))-COUNTA(INDIRECT(AL$1&amp;"!$N$4:$N$203")))</f>
        <v>0</v>
      </c>
      <c r="AM24" s="252"/>
      <c r="AN24" s="251">
        <f ca="1">(COUNTIF(INDIRECT(AN$1&amp;"!$Q$4:$Q$203"),'Risques-Dangers-Dommages'!$B$78)+COUNTIF(INDIRECT(AN$1&amp;"!$Q$4:$Q$203"),'Risques-Dangers-Dommages'!$B$80)+COUNTIF(INDIRECT(AN$1&amp;"!$Q$4:$Q$203"),'Risques-Dangers-Dommages'!$B$76)+COUNTIF(INDIRECT(AN$1&amp;"!$Q$4:$Q$203"),'Risques-Dangers-Dommages'!$B$77))/IF(COUNTA(INDIRECT(AN$1&amp;"!$D$4:$D$203"))=0,1,COUNTA(INDIRECT(AN$1&amp;"!$D$4:$D$203"))-COUNTA(INDIRECT(AN$1&amp;"!$N$4:$N$203")))</f>
        <v>0</v>
      </c>
      <c r="AO24" s="252"/>
      <c r="AP24" s="251">
        <f ca="1">(COUNTIF(INDIRECT(AP$1&amp;"!$Q$4:$Q$203"),'Risques-Dangers-Dommages'!$B$78)+COUNTIF(INDIRECT(AP$1&amp;"!$Q$4:$Q$203"),'Risques-Dangers-Dommages'!$B$80)+COUNTIF(INDIRECT(AP$1&amp;"!$Q$4:$Q$203"),'Risques-Dangers-Dommages'!$B$76)+COUNTIF(INDIRECT(AP$1&amp;"!$Q$4:$Q$203"),'Risques-Dangers-Dommages'!$B$77))/IF(COUNTA(INDIRECT(AP$1&amp;"!$D$4:$D$203"))=0,1,COUNTA(INDIRECT(AP$1&amp;"!$D$4:$D$203"))-COUNTA(INDIRECT(AP$1&amp;"!$N$4:$N$203")))</f>
        <v>0</v>
      </c>
      <c r="AQ24" s="252"/>
      <c r="AR24" s="251">
        <f ca="1">(COUNTIF(INDIRECT(AR$1&amp;"!$Q$4:$Q$203"),'Risques-Dangers-Dommages'!$B$78)+COUNTIF(INDIRECT(AR$1&amp;"!$Q$4:$Q$203"),'Risques-Dangers-Dommages'!$B$80)+COUNTIF(INDIRECT(AR$1&amp;"!$Q$4:$Q$203"),'Risques-Dangers-Dommages'!$B$76)+COUNTIF(INDIRECT(AR$1&amp;"!$Q$4:$Q$203"),'Risques-Dangers-Dommages'!$B$77))/IF(COUNTA(INDIRECT(AR$1&amp;"!$D$4:$D$203"))=0,1,COUNTA(INDIRECT(AR$1&amp;"!$D$4:$D$203"))-COUNTA(INDIRECT(AR$1&amp;"!$N$4:$N$203")))</f>
        <v>0</v>
      </c>
      <c r="AS24" s="252"/>
      <c r="AT24" s="251">
        <f ca="1">(COUNTIF(INDIRECT(AT$1&amp;"!$Q$4:$Q$203"),'Risques-Dangers-Dommages'!$B$78)+COUNTIF(INDIRECT(AT$1&amp;"!$Q$4:$Q$203"),'Risques-Dangers-Dommages'!$B$80)+COUNTIF(INDIRECT(AT$1&amp;"!$Q$4:$Q$203"),'Risques-Dangers-Dommages'!$B$76)+COUNTIF(INDIRECT(AT$1&amp;"!$Q$4:$Q$203"),'Risques-Dangers-Dommages'!$B$77))/IF(COUNTA(INDIRECT(AT$1&amp;"!$D$4:$D$203"))=0,1,COUNTA(INDIRECT(AT$1&amp;"!$D$4:$D$203"))-COUNTA(INDIRECT(AT$1&amp;"!$N$4:$N$203")))</f>
        <v>0</v>
      </c>
      <c r="AU24" s="252"/>
      <c r="AV24" s="251">
        <f ca="1">(COUNTIF(INDIRECT(AV$1&amp;"!$Q$4:$Q$203"),'Risques-Dangers-Dommages'!$B$78)+COUNTIF(INDIRECT(AV$1&amp;"!$Q$4:$Q$203"),'Risques-Dangers-Dommages'!$B$80)+COUNTIF(INDIRECT(AV$1&amp;"!$Q$4:$Q$203"),'Risques-Dangers-Dommages'!$B$76)+COUNTIF(INDIRECT(AV$1&amp;"!$Q$4:$Q$203"),'Risques-Dangers-Dommages'!$B$77))/IF(COUNTA(INDIRECT(AV$1&amp;"!$D$4:$D$203"))=0,1,COUNTA(INDIRECT(AV$1&amp;"!$D$4:$D$203"))-COUNTA(INDIRECT(AV$1&amp;"!$N$4:$N$203")))</f>
        <v>0</v>
      </c>
      <c r="AW24" s="252"/>
      <c r="AX24" s="251">
        <f ca="1">(COUNTIF(INDIRECT(AX$1&amp;"!$Q$4:$Q$203"),'Risques-Dangers-Dommages'!$B$78)+COUNTIF(INDIRECT(AX$1&amp;"!$Q$4:$Q$203"),'Risques-Dangers-Dommages'!$B$80)+COUNTIF(INDIRECT(AX$1&amp;"!$Q$4:$Q$203"),'Risques-Dangers-Dommages'!$B$76)+COUNTIF(INDIRECT(AX$1&amp;"!$Q$4:$Q$203"),'Risques-Dangers-Dommages'!$B$77))/IF(COUNTA(INDIRECT(AX$1&amp;"!$D$4:$D$203"))=0,1,COUNTA(INDIRECT(AX$1&amp;"!$D$4:$D$203"))-COUNTA(INDIRECT(AX$1&amp;"!$N$4:$N$203")))</f>
        <v>0</v>
      </c>
      <c r="AY24" s="252"/>
      <c r="AZ24" s="251">
        <f ca="1">(COUNTIF(INDIRECT(AZ$1&amp;"!$Q$4:$Q$203"),'Risques-Dangers-Dommages'!$B$78)+COUNTIF(INDIRECT(AZ$1&amp;"!$Q$4:$Q$203"),'Risques-Dangers-Dommages'!$B$80)+COUNTIF(INDIRECT(AZ$1&amp;"!$Q$4:$Q$203"),'Risques-Dangers-Dommages'!$B$76)+COUNTIF(INDIRECT(AZ$1&amp;"!$Q$4:$Q$203"),'Risques-Dangers-Dommages'!$B$77))/IF(COUNTA(INDIRECT(AZ$1&amp;"!$D$4:$D$203"))=0,1,COUNTA(INDIRECT(AZ$1&amp;"!$D$4:$D$203"))-COUNTA(INDIRECT(AZ$1&amp;"!$N$4:$N$203")))</f>
        <v>0</v>
      </c>
      <c r="BA24" s="252"/>
      <c r="BB24" s="251">
        <f ca="1">(COUNTIF(INDIRECT(BB$1&amp;"!$Q$4:$Q$203"),'Risques-Dangers-Dommages'!$B$78)+COUNTIF(INDIRECT(BB$1&amp;"!$Q$4:$Q$203"),'Risques-Dangers-Dommages'!$B$80)+COUNTIF(INDIRECT(BB$1&amp;"!$Q$4:$Q$203"),'Risques-Dangers-Dommages'!$B$76)+COUNTIF(INDIRECT(BB$1&amp;"!$Q$4:$Q$203"),'Risques-Dangers-Dommages'!$B$77))/IF(COUNTA(INDIRECT(BB$1&amp;"!$D$4:$D$203"))=0,1,COUNTA(INDIRECT(BB$1&amp;"!$D$4:$D$203"))-COUNTA(INDIRECT(BB$1&amp;"!$N$4:$N$203")))</f>
        <v>0</v>
      </c>
      <c r="BC24" s="252"/>
      <c r="BD24" s="251">
        <f ca="1">(COUNTIF(INDIRECT(BD$1&amp;"!$Q$4:$Q$203"),'Risques-Dangers-Dommages'!$B$78)+COUNTIF(INDIRECT(BD$1&amp;"!$Q$4:$Q$203"),'Risques-Dangers-Dommages'!$B$80)+COUNTIF(INDIRECT(BD$1&amp;"!$Q$4:$Q$203"),'Risques-Dangers-Dommages'!$B$76)+COUNTIF(INDIRECT(BD$1&amp;"!$Q$4:$Q$203"),'Risques-Dangers-Dommages'!$B$77))/IF(COUNTA(INDIRECT(BD$1&amp;"!$D$4:$D$203"))=0,1,COUNTA(INDIRECT(BD$1&amp;"!$D$4:$D$203"))-COUNTA(INDIRECT(BD$1&amp;"!$N$4:$N$203")))</f>
        <v>0</v>
      </c>
      <c r="BE24" s="252"/>
      <c r="BF24" s="251">
        <f ca="1">(COUNTIF(INDIRECT(BF$1&amp;"!$Q$4:$Q$203"),'Risques-Dangers-Dommages'!$B$78)+COUNTIF(INDIRECT(BF$1&amp;"!$Q$4:$Q$203"),'Risques-Dangers-Dommages'!$B$80)+COUNTIF(INDIRECT(BF$1&amp;"!$Q$4:$Q$203"),'Risques-Dangers-Dommages'!$B$76)+COUNTIF(INDIRECT(BF$1&amp;"!$Q$4:$Q$203"),'Risques-Dangers-Dommages'!$B$77))/IF(COUNTA(INDIRECT(BF$1&amp;"!$D$4:$D$203"))=0,1,COUNTA(INDIRECT(BF$1&amp;"!$D$4:$D$203"))-COUNTA(INDIRECT(BF$1&amp;"!$N$4:$N$203")))</f>
        <v>0</v>
      </c>
      <c r="BG24" s="252"/>
      <c r="BH24" s="251">
        <f ca="1">(COUNTIF(INDIRECT(BH$1&amp;"!$Q$4:$Q$203"),'Risques-Dangers-Dommages'!$B$78)+COUNTIF(INDIRECT(BH$1&amp;"!$Q$4:$Q$203"),'Risques-Dangers-Dommages'!$B$80)+COUNTIF(INDIRECT(BH$1&amp;"!$Q$4:$Q$203"),'Risques-Dangers-Dommages'!$B$76)+COUNTIF(INDIRECT(BH$1&amp;"!$Q$4:$Q$203"),'Risques-Dangers-Dommages'!$B$77))/IF(COUNTA(INDIRECT(BH$1&amp;"!$D$4:$D$203"))=0,1,COUNTA(INDIRECT(BH$1&amp;"!$D$4:$D$203"))-COUNTA(INDIRECT(BH$1&amp;"!$N$4:$N$203")))</f>
        <v>0</v>
      </c>
      <c r="BI24" s="252"/>
    </row>
    <row r="25" spans="1:61" ht="16.5" customHeight="1" x14ac:dyDescent="0.2">
      <c r="A25" s="398" t="s">
        <v>115</v>
      </c>
      <c r="B25" s="407" t="s">
        <v>216</v>
      </c>
      <c r="C25" s="408"/>
      <c r="D25" s="253">
        <f ca="1">(COUNTIF(INDIRECT(D$1&amp;"!$Q$4:$Q$203"),'Risques-Dangers-Dommages'!$B$57))/IF(COUNTA(INDIRECT(D$1&amp;"!$D$4:$D$203"))=0,1,COUNTA(INDIRECT(D$1&amp;"!$D$4:$D$203"))-COUNTA(INDIRECT(D$1&amp;"!$N$4:$N$203")))</f>
        <v>0</v>
      </c>
      <c r="E25" s="266">
        <f ca="1">COUNTIF(INDIRECT(D$1&amp;"!$P$4:$P$203"),'Risques-Dangers-Dommages'!$D$8)/IF(COUNTA(INDIRECT(D$1&amp;"!$D$4:$D$203"))=0,1,COUNTA(INDIRECT(D$1&amp;"!$D$4:$D$203"))-COUNTA(INDIRECT(D$1&amp;"!$N$4:$N$203")))</f>
        <v>0</v>
      </c>
      <c r="F25" s="253">
        <f ca="1">(COUNTIF(INDIRECT(F$1&amp;"!$Q$4:$Q$203"),'Risques-Dangers-Dommages'!$B$57))/IF(COUNTA(INDIRECT(F$1&amp;"!$D$4:$D$203"))=0,1,COUNTA(INDIRECT(F$1&amp;"!$D$4:$D$203"))-COUNTA(INDIRECT(F$1&amp;"!$N$4:$N$203")))</f>
        <v>0</v>
      </c>
      <c r="G25" s="266">
        <f ca="1">COUNTIF(INDIRECT(F$1&amp;"!$P$4:$P$203"),'Risques-Dangers-Dommages'!$D$8)/IF(COUNTA(INDIRECT(F$1&amp;"!$D$4:$D$203"))=0,1,COUNTA(INDIRECT(F$1&amp;"!$D$4:$D$203"))-COUNTA(INDIRECT(F$1&amp;"!$N$4:$N$203")))</f>
        <v>0</v>
      </c>
      <c r="H25" s="253">
        <f ca="1">(COUNTIF(INDIRECT(H$1&amp;"!$Q$4:$Q$203"),'Risques-Dangers-Dommages'!$B$57))/IF(COUNTA(INDIRECT(H$1&amp;"!$D$4:$D$203"))=0,1,COUNTA(INDIRECT(H$1&amp;"!$D$4:$D$203"))-COUNTA(INDIRECT(H$1&amp;"!$N$4:$N$203")))</f>
        <v>0</v>
      </c>
      <c r="I25" s="266">
        <f ca="1">COUNTIF(INDIRECT(H$1&amp;"!$P$4:$P$203"),'Risques-Dangers-Dommages'!$D$8)/IF(COUNTA(INDIRECT(H$1&amp;"!$D$4:$D$203"))=0,1,COUNTA(INDIRECT(H$1&amp;"!$D$4:$D$203"))-COUNTA(INDIRECT(H$1&amp;"!$N$4:$N$203")))</f>
        <v>0</v>
      </c>
      <c r="J25" s="253">
        <f ca="1">(COUNTIF(INDIRECT(J$1&amp;"!$Q$4:$Q$203"),'Risques-Dangers-Dommages'!$B$57))/IF(COUNTA(INDIRECT(J$1&amp;"!$D$4:$D$203"))=0,1,COUNTA(INDIRECT(J$1&amp;"!$D$4:$D$203"))-COUNTA(INDIRECT(J$1&amp;"!$N$4:$N$203")))</f>
        <v>0</v>
      </c>
      <c r="K25" s="266">
        <f ca="1">COUNTIF(INDIRECT(J$1&amp;"!$P$4:$P$203"),'Risques-Dangers-Dommages'!$D$8)/IF(COUNTA(INDIRECT(J$1&amp;"!$D$4:$D$203"))=0,1,COUNTA(INDIRECT(J$1&amp;"!$D$4:$D$203"))-COUNTA(INDIRECT(J$1&amp;"!$N$4:$N$203")))</f>
        <v>0</v>
      </c>
      <c r="L25" s="253">
        <f ca="1">(COUNTIF(INDIRECT(L$1&amp;"!$Q$4:$Q$203"),'Risques-Dangers-Dommages'!$B$57))/IF(COUNTA(INDIRECT(L$1&amp;"!$D$4:$D$203"))=0,1,COUNTA(INDIRECT(L$1&amp;"!$D$4:$D$203"))-COUNTA(INDIRECT(L$1&amp;"!$N$4:$N$203")))</f>
        <v>0</v>
      </c>
      <c r="M25" s="266">
        <f ca="1">COUNTIF(INDIRECT(L$1&amp;"!$P$4:$P$203"),'Risques-Dangers-Dommages'!$D$8)/IF(COUNTA(INDIRECT(L$1&amp;"!$D$4:$D$203"))=0,1,COUNTA(INDIRECT(L$1&amp;"!$D$4:$D$203"))-COUNTA(INDIRECT(L$1&amp;"!$N$4:$N$203")))</f>
        <v>0</v>
      </c>
      <c r="N25" s="253">
        <f ca="1">(COUNTIF(INDIRECT(N$1&amp;"!$Q$4:$Q$203"),'Risques-Dangers-Dommages'!$B$57))/IF(COUNTA(INDIRECT(N$1&amp;"!$D$4:$D$203"))=0,1,COUNTA(INDIRECT(N$1&amp;"!$D$4:$D$203"))-COUNTA(INDIRECT(N$1&amp;"!$N$4:$N$203")))</f>
        <v>0</v>
      </c>
      <c r="O25" s="266">
        <f ca="1">COUNTIF(INDIRECT(N$1&amp;"!$P$4:$P$203"),'Risques-Dangers-Dommages'!$D$8)/IF(COUNTA(INDIRECT(N$1&amp;"!$D$4:$D$203"))=0,1,COUNTA(INDIRECT(N$1&amp;"!$D$4:$D$203"))-COUNTA(INDIRECT(N$1&amp;"!$N$4:$N$203")))</f>
        <v>0</v>
      </c>
      <c r="P25" s="253">
        <f ca="1">(COUNTIF(INDIRECT(P$1&amp;"!$Q$4:$Q$203"),'Risques-Dangers-Dommages'!$B$57))/IF(COUNTA(INDIRECT(P$1&amp;"!$D$4:$D$203"))=0,1,COUNTA(INDIRECT(P$1&amp;"!$D$4:$D$203"))-COUNTA(INDIRECT(P$1&amp;"!$N$4:$N$203")))</f>
        <v>0</v>
      </c>
      <c r="Q25" s="266">
        <f ca="1">COUNTIF(INDIRECT(P$1&amp;"!$P$4:$P$203"),'Risques-Dangers-Dommages'!$D$8)/IF(COUNTA(INDIRECT(P$1&amp;"!$D$4:$D$203"))=0,1,COUNTA(INDIRECT(P$1&amp;"!$D$4:$D$203"))-COUNTA(INDIRECT(P$1&amp;"!$N$4:$N$203")))</f>
        <v>0</v>
      </c>
      <c r="R25" s="253">
        <f ca="1">(COUNTIF(INDIRECT(R$1&amp;"!$Q$4:$Q$203"),'Risques-Dangers-Dommages'!$B$57))/IF(COUNTA(INDIRECT(R$1&amp;"!$D$4:$D$203"))=0,1,COUNTA(INDIRECT(R$1&amp;"!$D$4:$D$203"))-COUNTA(INDIRECT(R$1&amp;"!$N$4:$N$203")))</f>
        <v>0</v>
      </c>
      <c r="S25" s="266">
        <f ca="1">COUNTIF(INDIRECT(R$1&amp;"!$P$4:$P$203"),'Risques-Dangers-Dommages'!$D$8)/IF(COUNTA(INDIRECT(R$1&amp;"!$D$4:$D$203"))=0,1,COUNTA(INDIRECT(R$1&amp;"!$D$4:$D$203"))-COUNTA(INDIRECT(R$1&amp;"!$N$4:$N$203")))</f>
        <v>0</v>
      </c>
      <c r="T25" s="253">
        <f ca="1">(COUNTIF(INDIRECT(T$1&amp;"!$Q$4:$Q$203"),'Risques-Dangers-Dommages'!$B$57))/IF(COUNTA(INDIRECT(T$1&amp;"!$D$4:$D$203"))=0,1,COUNTA(INDIRECT(T$1&amp;"!$D$4:$D$203"))-COUNTA(INDIRECT(T$1&amp;"!$N$4:$N$203")))</f>
        <v>0</v>
      </c>
      <c r="U25" s="266">
        <f ca="1">COUNTIF(INDIRECT(T$1&amp;"!$P$4:$P$203"),'Risques-Dangers-Dommages'!$D$8)/IF(COUNTA(INDIRECT(T$1&amp;"!$D$4:$D$203"))=0,1,COUNTA(INDIRECT(T$1&amp;"!$D$4:$D$203"))-COUNTA(INDIRECT(T$1&amp;"!$N$4:$N$203")))</f>
        <v>0</v>
      </c>
      <c r="V25" s="253">
        <f ca="1">(COUNTIF(INDIRECT(V$1&amp;"!$Q$4:$Q$203"),'Risques-Dangers-Dommages'!$B$57))/IF(COUNTA(INDIRECT(V$1&amp;"!$D$4:$D$203"))=0,1,COUNTA(INDIRECT(V$1&amp;"!$D$4:$D$203"))-COUNTA(INDIRECT(V$1&amp;"!$N$4:$N$203")))</f>
        <v>0</v>
      </c>
      <c r="W25" s="266">
        <f ca="1">COUNTIF(INDIRECT(V$1&amp;"!$P$4:$P$203"),'Risques-Dangers-Dommages'!$D$8)/IF(COUNTA(INDIRECT(V$1&amp;"!$D$4:$D$203"))=0,1,COUNTA(INDIRECT(V$1&amp;"!$D$4:$D$203"))-COUNTA(INDIRECT(V$1&amp;"!$N$4:$N$203")))</f>
        <v>0</v>
      </c>
      <c r="X25" s="253">
        <f ca="1">(COUNTIF(INDIRECT(X$1&amp;"!$Q$4:$Q$203"),'Risques-Dangers-Dommages'!$B$57))/IF(COUNTA(INDIRECT(X$1&amp;"!$D$4:$D$203"))=0,1,COUNTA(INDIRECT(X$1&amp;"!$D$4:$D$203"))-COUNTA(INDIRECT(X$1&amp;"!$N$4:$N$203")))</f>
        <v>0</v>
      </c>
      <c r="Y25" s="266">
        <f ca="1">COUNTIF(INDIRECT(X$1&amp;"!$P$4:$P$203"),'Risques-Dangers-Dommages'!$D$8)/IF(COUNTA(INDIRECT(X$1&amp;"!$D$4:$D$203"))=0,1,COUNTA(INDIRECT(X$1&amp;"!$D$4:$D$203"))-COUNTA(INDIRECT(X$1&amp;"!$N$4:$N$203")))</f>
        <v>0</v>
      </c>
      <c r="Z25" s="253">
        <f ca="1">(COUNTIF(INDIRECT(Z$1&amp;"!$Q$4:$Q$203"),'Risques-Dangers-Dommages'!$B$57))/IF(COUNTA(INDIRECT(Z$1&amp;"!$D$4:$D$203"))=0,1,COUNTA(INDIRECT(Z$1&amp;"!$D$4:$D$203"))-COUNTA(INDIRECT(Z$1&amp;"!$N$4:$N$203")))</f>
        <v>0</v>
      </c>
      <c r="AA25" s="266">
        <f ca="1">COUNTIF(INDIRECT(Z$1&amp;"!$P$4:$P$203"),'Risques-Dangers-Dommages'!$D$8)/IF(COUNTA(INDIRECT(Z$1&amp;"!$D$4:$D$203"))=0,1,COUNTA(INDIRECT(Z$1&amp;"!$D$4:$D$203"))-COUNTA(INDIRECT(Z$1&amp;"!$N$4:$N$203")))</f>
        <v>0</v>
      </c>
      <c r="AB25" s="253">
        <f ca="1">(COUNTIF(INDIRECT(AB$1&amp;"!$Q$4:$Q$203"),'Risques-Dangers-Dommages'!$B$57))/IF(COUNTA(INDIRECT(AB$1&amp;"!$D$4:$D$203"))=0,1,COUNTA(INDIRECT(AB$1&amp;"!$D$4:$D$203"))-COUNTA(INDIRECT(AB$1&amp;"!$N$4:$N$203")))</f>
        <v>0</v>
      </c>
      <c r="AC25" s="266">
        <f ca="1">COUNTIF(INDIRECT(AB$1&amp;"!$P$4:$P$203"),'Risques-Dangers-Dommages'!$D$8)/IF(COUNTA(INDIRECT(AB$1&amp;"!$D$4:$D$203"))=0,1,COUNTA(INDIRECT(AB$1&amp;"!$D$4:$D$203"))-COUNTA(INDIRECT(AB$1&amp;"!$N$4:$N$203")))</f>
        <v>0</v>
      </c>
      <c r="AD25" s="253">
        <f ca="1">(COUNTIF(INDIRECT(AD$1&amp;"!$Q$4:$Q$203"),'Risques-Dangers-Dommages'!$B$57))/IF(COUNTA(INDIRECT(AD$1&amp;"!$D$4:$D$203"))=0,1,COUNTA(INDIRECT(AD$1&amp;"!$D$4:$D$203"))-COUNTA(INDIRECT(AD$1&amp;"!$N$4:$N$203")))</f>
        <v>0</v>
      </c>
      <c r="AE25" s="266">
        <f ca="1">COUNTIF(INDIRECT(AD$1&amp;"!$P$4:$P$203"),'Risques-Dangers-Dommages'!$D$8)/IF(COUNTA(INDIRECT(AD$1&amp;"!$D$4:$D$203"))=0,1,COUNTA(INDIRECT(AD$1&amp;"!$D$4:$D$203"))-COUNTA(INDIRECT(AD$1&amp;"!$N$4:$N$203")))</f>
        <v>0</v>
      </c>
      <c r="AF25" s="253">
        <f ca="1">(COUNTIF(INDIRECT(AF$1&amp;"!$Q$4:$Q$203"),'Risques-Dangers-Dommages'!$B$57))/IF(COUNTA(INDIRECT(AF$1&amp;"!$D$4:$D$203"))=0,1,COUNTA(INDIRECT(AF$1&amp;"!$D$4:$D$203"))-COUNTA(INDIRECT(AF$1&amp;"!$N$4:$N$203")))</f>
        <v>0</v>
      </c>
      <c r="AG25" s="266">
        <f ca="1">COUNTIF(INDIRECT(AF$1&amp;"!$P$4:$P$203"),'Risques-Dangers-Dommages'!$D$8)/IF(COUNTA(INDIRECT(AF$1&amp;"!$D$4:$D$203"))=0,1,COUNTA(INDIRECT(AF$1&amp;"!$D$4:$D$203"))-COUNTA(INDIRECT(AF$1&amp;"!$N$4:$N$203")))</f>
        <v>0</v>
      </c>
      <c r="AH25" s="253">
        <f ca="1">(COUNTIF(INDIRECT(AH$1&amp;"!$Q$4:$Q$203"),'Risques-Dangers-Dommages'!$B$57))/IF(COUNTA(INDIRECT(AH$1&amp;"!$D$4:$D$203"))=0,1,COUNTA(INDIRECT(AH$1&amp;"!$D$4:$D$203"))-COUNTA(INDIRECT(AH$1&amp;"!$N$4:$N$203")))</f>
        <v>0</v>
      </c>
      <c r="AI25" s="266">
        <f ca="1">COUNTIF(INDIRECT(AH$1&amp;"!$P$4:$P$203"),'Risques-Dangers-Dommages'!$D$8)/IF(COUNTA(INDIRECT(AH$1&amp;"!$D$4:$D$203"))=0,1,COUNTA(INDIRECT(AH$1&amp;"!$D$4:$D$203"))-COUNTA(INDIRECT(AH$1&amp;"!$N$4:$N$203")))</f>
        <v>0</v>
      </c>
      <c r="AJ25" s="253">
        <f ca="1">(COUNTIF(INDIRECT(AJ$1&amp;"!$Q$4:$Q$203"),'Risques-Dangers-Dommages'!$B$57))/IF(COUNTA(INDIRECT(AJ$1&amp;"!$D$4:$D$203"))=0,1,COUNTA(INDIRECT(AJ$1&amp;"!$D$4:$D$203"))-COUNTA(INDIRECT(AJ$1&amp;"!$N$4:$N$203")))</f>
        <v>0</v>
      </c>
      <c r="AK25" s="266">
        <f ca="1">COUNTIF(INDIRECT(AJ$1&amp;"!$P$4:$P$203"),'Risques-Dangers-Dommages'!$D$8)/IF(COUNTA(INDIRECT(AJ$1&amp;"!$D$4:$D$203"))=0,1,COUNTA(INDIRECT(AJ$1&amp;"!$D$4:$D$203"))-COUNTA(INDIRECT(AJ$1&amp;"!$N$4:$N$203")))</f>
        <v>0</v>
      </c>
      <c r="AL25" s="253">
        <f ca="1">(COUNTIF(INDIRECT(AL$1&amp;"!$Q$4:$Q$203"),'Risques-Dangers-Dommages'!$B$57))/IF(COUNTA(INDIRECT(AL$1&amp;"!$D$4:$D$203"))=0,1,COUNTA(INDIRECT(AL$1&amp;"!$D$4:$D$203"))-COUNTA(INDIRECT(AL$1&amp;"!$N$4:$N$203")))</f>
        <v>0</v>
      </c>
      <c r="AM25" s="266">
        <f ca="1">COUNTIF(INDIRECT(AL$1&amp;"!$P$4:$P$203"),'Risques-Dangers-Dommages'!$D$8)/IF(COUNTA(INDIRECT(AL$1&amp;"!$D$4:$D$203"))=0,1,COUNTA(INDIRECT(AL$1&amp;"!$D$4:$D$203"))-COUNTA(INDIRECT(AL$1&amp;"!$N$4:$N$203")))</f>
        <v>0</v>
      </c>
      <c r="AN25" s="253">
        <f ca="1">(COUNTIF(INDIRECT(AN$1&amp;"!$Q$4:$Q$203"),'Risques-Dangers-Dommages'!$B$57))/IF(COUNTA(INDIRECT(AN$1&amp;"!$D$4:$D$203"))=0,1,COUNTA(INDIRECT(AN$1&amp;"!$D$4:$D$203"))-COUNTA(INDIRECT(AN$1&amp;"!$N$4:$N$203")))</f>
        <v>0</v>
      </c>
      <c r="AO25" s="266">
        <f ca="1">COUNTIF(INDIRECT(AN$1&amp;"!$P$4:$P$203"),'Risques-Dangers-Dommages'!$D$8)/IF(COUNTA(INDIRECT(AN$1&amp;"!$D$4:$D$203"))=0,1,COUNTA(INDIRECT(AN$1&amp;"!$D$4:$D$203"))-COUNTA(INDIRECT(AN$1&amp;"!$N$4:$N$203")))</f>
        <v>0</v>
      </c>
      <c r="AP25" s="253">
        <f ca="1">(COUNTIF(INDIRECT(AP$1&amp;"!$Q$4:$Q$203"),'Risques-Dangers-Dommages'!$B$57))/IF(COUNTA(INDIRECT(AP$1&amp;"!$D$4:$D$203"))=0,1,COUNTA(INDIRECT(AP$1&amp;"!$D$4:$D$203"))-COUNTA(INDIRECT(AP$1&amp;"!$N$4:$N$203")))</f>
        <v>0</v>
      </c>
      <c r="AQ25" s="266">
        <f ca="1">COUNTIF(INDIRECT(AP$1&amp;"!$P$4:$P$203"),'Risques-Dangers-Dommages'!$D$8)/IF(COUNTA(INDIRECT(AP$1&amp;"!$D$4:$D$203"))=0,1,COUNTA(INDIRECT(AP$1&amp;"!$D$4:$D$203"))-COUNTA(INDIRECT(AP$1&amp;"!$N$4:$N$203")))</f>
        <v>0</v>
      </c>
      <c r="AR25" s="253">
        <f ca="1">(COUNTIF(INDIRECT(AR$1&amp;"!$Q$4:$Q$203"),'Risques-Dangers-Dommages'!$B$57))/IF(COUNTA(INDIRECT(AR$1&amp;"!$D$4:$D$203"))=0,1,COUNTA(INDIRECT(AR$1&amp;"!$D$4:$D$203"))-COUNTA(INDIRECT(AR$1&amp;"!$N$4:$N$203")))</f>
        <v>0</v>
      </c>
      <c r="AS25" s="266">
        <f ca="1">COUNTIF(INDIRECT(AR$1&amp;"!$P$4:$P$203"),'Risques-Dangers-Dommages'!$D$8)/IF(COUNTA(INDIRECT(AR$1&amp;"!$D$4:$D$203"))=0,1,COUNTA(INDIRECT(AR$1&amp;"!$D$4:$D$203"))-COUNTA(INDIRECT(AR$1&amp;"!$N$4:$N$203")))</f>
        <v>0</v>
      </c>
      <c r="AT25" s="253">
        <f ca="1">(COUNTIF(INDIRECT(AT$1&amp;"!$Q$4:$Q$203"),'Risques-Dangers-Dommages'!$B$57))/IF(COUNTA(INDIRECT(AT$1&amp;"!$D$4:$D$203"))=0,1,COUNTA(INDIRECT(AT$1&amp;"!$D$4:$D$203"))-COUNTA(INDIRECT(AT$1&amp;"!$N$4:$N$203")))</f>
        <v>0</v>
      </c>
      <c r="AU25" s="266">
        <f ca="1">COUNTIF(INDIRECT(AT$1&amp;"!$P$4:$P$203"),'Risques-Dangers-Dommages'!$D$8)/IF(COUNTA(INDIRECT(AT$1&amp;"!$D$4:$D$203"))=0,1,COUNTA(INDIRECT(AT$1&amp;"!$D$4:$D$203"))-COUNTA(INDIRECT(AT$1&amp;"!$N$4:$N$203")))</f>
        <v>0</v>
      </c>
      <c r="AV25" s="253">
        <f ca="1">(COUNTIF(INDIRECT(AV$1&amp;"!$Q$4:$Q$203"),'Risques-Dangers-Dommages'!$B$57))/IF(COUNTA(INDIRECT(AV$1&amp;"!$D$4:$D$203"))=0,1,COUNTA(INDIRECT(AV$1&amp;"!$D$4:$D$203"))-COUNTA(INDIRECT(AV$1&amp;"!$N$4:$N$203")))</f>
        <v>0</v>
      </c>
      <c r="AW25" s="266">
        <f ca="1">COUNTIF(INDIRECT(AV$1&amp;"!$P$4:$P$203"),'Risques-Dangers-Dommages'!$D$8)/IF(COUNTA(INDIRECT(AV$1&amp;"!$D$4:$D$203"))=0,1,COUNTA(INDIRECT(AV$1&amp;"!$D$4:$D$203"))-COUNTA(INDIRECT(AV$1&amp;"!$N$4:$N$203")))</f>
        <v>0</v>
      </c>
      <c r="AX25" s="253">
        <f ca="1">(COUNTIF(INDIRECT(AX$1&amp;"!$Q$4:$Q$203"),'Risques-Dangers-Dommages'!$B$57))/IF(COUNTA(INDIRECT(AX$1&amp;"!$D$4:$D$203"))=0,1,COUNTA(INDIRECT(AX$1&amp;"!$D$4:$D$203"))-COUNTA(INDIRECT(AX$1&amp;"!$N$4:$N$203")))</f>
        <v>0</v>
      </c>
      <c r="AY25" s="266">
        <f ca="1">COUNTIF(INDIRECT(AX$1&amp;"!$P$4:$P$203"),'Risques-Dangers-Dommages'!$D$8)/IF(COUNTA(INDIRECT(AX$1&amp;"!$D$4:$D$203"))=0,1,COUNTA(INDIRECT(AX$1&amp;"!$D$4:$D$203"))-COUNTA(INDIRECT(AX$1&amp;"!$N$4:$N$203")))</f>
        <v>0</v>
      </c>
      <c r="AZ25" s="253">
        <f ca="1">(COUNTIF(INDIRECT(AZ$1&amp;"!$Q$4:$Q$203"),'Risques-Dangers-Dommages'!$B$57))/IF(COUNTA(INDIRECT(AZ$1&amp;"!$D$4:$D$203"))=0,1,COUNTA(INDIRECT(AZ$1&amp;"!$D$4:$D$203"))-COUNTA(INDIRECT(AZ$1&amp;"!$N$4:$N$203")))</f>
        <v>0</v>
      </c>
      <c r="BA25" s="266">
        <f ca="1">COUNTIF(INDIRECT(AZ$1&amp;"!$P$4:$P$203"),'Risques-Dangers-Dommages'!$D$8)/IF(COUNTA(INDIRECT(AZ$1&amp;"!$D$4:$D$203"))=0,1,COUNTA(INDIRECT(AZ$1&amp;"!$D$4:$D$203"))-COUNTA(INDIRECT(AZ$1&amp;"!$N$4:$N$203")))</f>
        <v>0</v>
      </c>
      <c r="BB25" s="253">
        <f ca="1">(COUNTIF(INDIRECT(BB$1&amp;"!$Q$4:$Q$203"),'Risques-Dangers-Dommages'!$B$57))/IF(COUNTA(INDIRECT(BB$1&amp;"!$D$4:$D$203"))=0,1,COUNTA(INDIRECT(BB$1&amp;"!$D$4:$D$203"))-COUNTA(INDIRECT(BB$1&amp;"!$N$4:$N$203")))</f>
        <v>0</v>
      </c>
      <c r="BC25" s="266">
        <f ca="1">COUNTIF(INDIRECT(BB$1&amp;"!$P$4:$P$203"),'Risques-Dangers-Dommages'!$D$8)/IF(COUNTA(INDIRECT(BB$1&amp;"!$D$4:$D$203"))=0,1,COUNTA(INDIRECT(BB$1&amp;"!$D$4:$D$203"))-COUNTA(INDIRECT(BB$1&amp;"!$N$4:$N$203")))</f>
        <v>0</v>
      </c>
      <c r="BD25" s="253">
        <f ca="1">(COUNTIF(INDIRECT(BD$1&amp;"!$Q$4:$Q$203"),'Risques-Dangers-Dommages'!$B$57))/IF(COUNTA(INDIRECT(BD$1&amp;"!$D$4:$D$203"))=0,1,COUNTA(INDIRECT(BD$1&amp;"!$D$4:$D$203"))-COUNTA(INDIRECT(BD$1&amp;"!$N$4:$N$203")))</f>
        <v>0</v>
      </c>
      <c r="BE25" s="266">
        <f ca="1">COUNTIF(INDIRECT(BD$1&amp;"!$P$4:$P$203"),'Risques-Dangers-Dommages'!$D$8)/IF(COUNTA(INDIRECT(BD$1&amp;"!$D$4:$D$203"))=0,1,COUNTA(INDIRECT(BD$1&amp;"!$D$4:$D$203"))-COUNTA(INDIRECT(BD$1&amp;"!$N$4:$N$203")))</f>
        <v>0</v>
      </c>
      <c r="BF25" s="253">
        <f ca="1">(COUNTIF(INDIRECT(BF$1&amp;"!$Q$4:$Q$203"),'Risques-Dangers-Dommages'!$B$57))/IF(COUNTA(INDIRECT(BF$1&amp;"!$D$4:$D$203"))=0,1,COUNTA(INDIRECT(BF$1&amp;"!$D$4:$D$203"))-COUNTA(INDIRECT(BF$1&amp;"!$N$4:$N$203")))</f>
        <v>0</v>
      </c>
      <c r="BG25" s="266">
        <f ca="1">COUNTIF(INDIRECT(BF$1&amp;"!$P$4:$P$203"),'Risques-Dangers-Dommages'!$D$8)/IF(COUNTA(INDIRECT(BF$1&amp;"!$D$4:$D$203"))=0,1,COUNTA(INDIRECT(BF$1&amp;"!$D$4:$D$203"))-COUNTA(INDIRECT(BF$1&amp;"!$N$4:$N$203")))</f>
        <v>0</v>
      </c>
      <c r="BH25" s="253">
        <f ca="1">(COUNTIF(INDIRECT(BH$1&amp;"!$Q$4:$Q$203"),'Risques-Dangers-Dommages'!$B$57))/IF(COUNTA(INDIRECT(BH$1&amp;"!$D$4:$D$203"))=0,1,COUNTA(INDIRECT(BH$1&amp;"!$D$4:$D$203"))-COUNTA(INDIRECT(BH$1&amp;"!$N$4:$N$203")))</f>
        <v>0</v>
      </c>
      <c r="BI25" s="266">
        <f ca="1">COUNTIF(INDIRECT(BH$1&amp;"!$P$4:$P$203"),'Risques-Dangers-Dommages'!$D$8)/IF(COUNTA(INDIRECT(BH$1&amp;"!$D$4:$D$203"))=0,1,COUNTA(INDIRECT(BH$1&amp;"!$D$4:$D$203"))-COUNTA(INDIRECT(BH$1&amp;"!$N$4:$N$203")))</f>
        <v>0</v>
      </c>
    </row>
    <row r="26" spans="1:61" ht="16.5" customHeight="1" x14ac:dyDescent="0.2">
      <c r="A26" s="398"/>
      <c r="B26" s="411" t="s">
        <v>217</v>
      </c>
      <c r="C26" s="412"/>
      <c r="D26" s="257">
        <f ca="1">(COUNTIF(INDIRECT(D$1&amp;"!$Q$4:$Q$203"),'Risques-Dangers-Dommages'!$B$56)+COUNTIF(INDIRECT(D$1&amp;"!$Q$4:$Q$203"),'Risques-Dangers-Dommages'!$B$58)+COUNTIF(INDIRECT(D$1&amp;"!$Q$4:$Q$203"),'Risques-Dangers-Dommages'!$B$59)+COUNTIF(INDIRECT(D$1&amp;"!$Q$4:$Q$203"),'Risques-Dangers-Dommages'!$B$60)+COUNTIF(INDIRECT(D$1&amp;"!$Q$4:$Q$203"),'Risques-Dangers-Dommages'!$B$61)+COUNTIF(INDIRECT(D$1&amp;"!$Q$4:$Q$203"),'Risques-Dangers-Dommages'!$B$62))/IF(COUNTA(INDIRECT(D$1&amp;"!$D$4:$D$203"))=0,1,COUNTA(INDIRECT(D$1&amp;"!$D$4:$D$203"))-COUNTA(INDIRECT(D$1&amp;"!$N$4:$N$203")))</f>
        <v>0</v>
      </c>
      <c r="E26" s="258"/>
      <c r="F26" s="257">
        <f ca="1">(COUNTIF(INDIRECT(F$1&amp;"!$Q$4:$Q$203"),'Risques-Dangers-Dommages'!$B$56)+COUNTIF(INDIRECT(F$1&amp;"!$Q$4:$Q$203"),'Risques-Dangers-Dommages'!$B$58)+COUNTIF(INDIRECT(F$1&amp;"!$Q$4:$Q$203"),'Risques-Dangers-Dommages'!$B$59)+COUNTIF(INDIRECT(F$1&amp;"!$Q$4:$Q$203"),'Risques-Dangers-Dommages'!$B$60)+COUNTIF(INDIRECT(F$1&amp;"!$Q$4:$Q$203"),'Risques-Dangers-Dommages'!$B$61)+COUNTIF(INDIRECT(F$1&amp;"!$Q$4:$Q$203"),'Risques-Dangers-Dommages'!$B$62))/IF(COUNTA(INDIRECT(F$1&amp;"!$D$4:$D$203"))=0,1,COUNTA(INDIRECT(F$1&amp;"!$D$4:$D$203"))-COUNTA(INDIRECT(F$1&amp;"!$N$4:$N$203")))</f>
        <v>0</v>
      </c>
      <c r="G26" s="258"/>
      <c r="H26" s="257">
        <f ca="1">(COUNTIF(INDIRECT(H$1&amp;"!$Q$4:$Q$203"),'Risques-Dangers-Dommages'!$B$56)+COUNTIF(INDIRECT(H$1&amp;"!$Q$4:$Q$203"),'Risques-Dangers-Dommages'!$B$58)+COUNTIF(INDIRECT(H$1&amp;"!$Q$4:$Q$203"),'Risques-Dangers-Dommages'!$B$59)+COUNTIF(INDIRECT(H$1&amp;"!$Q$4:$Q$203"),'Risques-Dangers-Dommages'!$B$60)+COUNTIF(INDIRECT(H$1&amp;"!$Q$4:$Q$203"),'Risques-Dangers-Dommages'!$B$61)+COUNTIF(INDIRECT(H$1&amp;"!$Q$4:$Q$203"),'Risques-Dangers-Dommages'!$B$62))/IF(COUNTA(INDIRECT(H$1&amp;"!$D$4:$D$203"))=0,1,COUNTA(INDIRECT(H$1&amp;"!$D$4:$D$203"))-COUNTA(INDIRECT(H$1&amp;"!$N$4:$N$203")))</f>
        <v>0</v>
      </c>
      <c r="I26" s="258"/>
      <c r="J26" s="257">
        <f ca="1">(COUNTIF(INDIRECT(J$1&amp;"!$Q$4:$Q$203"),'Risques-Dangers-Dommages'!$B$56)+COUNTIF(INDIRECT(J$1&amp;"!$Q$4:$Q$203"),'Risques-Dangers-Dommages'!$B$58)+COUNTIF(INDIRECT(J$1&amp;"!$Q$4:$Q$203"),'Risques-Dangers-Dommages'!$B$59)+COUNTIF(INDIRECT(J$1&amp;"!$Q$4:$Q$203"),'Risques-Dangers-Dommages'!$B$60)+COUNTIF(INDIRECT(J$1&amp;"!$Q$4:$Q$203"),'Risques-Dangers-Dommages'!$B$61)+COUNTIF(INDIRECT(J$1&amp;"!$Q$4:$Q$203"),'Risques-Dangers-Dommages'!$B$62))/IF(COUNTA(INDIRECT(J$1&amp;"!$D$4:$D$203"))=0,1,COUNTA(INDIRECT(J$1&amp;"!$D$4:$D$203"))-COUNTA(INDIRECT(J$1&amp;"!$N$4:$N$203")))</f>
        <v>0</v>
      </c>
      <c r="K26" s="258"/>
      <c r="L26" s="257">
        <f ca="1">(COUNTIF(INDIRECT(L$1&amp;"!$Q$4:$Q$203"),'Risques-Dangers-Dommages'!$B$56)+COUNTIF(INDIRECT(L$1&amp;"!$Q$4:$Q$203"),'Risques-Dangers-Dommages'!$B$58)+COUNTIF(INDIRECT(L$1&amp;"!$Q$4:$Q$203"),'Risques-Dangers-Dommages'!$B$59)+COUNTIF(INDIRECT(L$1&amp;"!$Q$4:$Q$203"),'Risques-Dangers-Dommages'!$B$60)+COUNTIF(INDIRECT(L$1&amp;"!$Q$4:$Q$203"),'Risques-Dangers-Dommages'!$B$61)+COUNTIF(INDIRECT(L$1&amp;"!$Q$4:$Q$203"),'Risques-Dangers-Dommages'!$B$62))/IF(COUNTA(INDIRECT(L$1&amp;"!$D$4:$D$203"))=0,1,COUNTA(INDIRECT(L$1&amp;"!$D$4:$D$203"))-COUNTA(INDIRECT(L$1&amp;"!$N$4:$N$203")))</f>
        <v>0</v>
      </c>
      <c r="M26" s="258"/>
      <c r="N26" s="257">
        <f ca="1">(COUNTIF(INDIRECT(N$1&amp;"!$Q$4:$Q$203"),'Risques-Dangers-Dommages'!$B$56)+COUNTIF(INDIRECT(N$1&amp;"!$Q$4:$Q$203"),'Risques-Dangers-Dommages'!$B$58)+COUNTIF(INDIRECT(N$1&amp;"!$Q$4:$Q$203"),'Risques-Dangers-Dommages'!$B$59)+COUNTIF(INDIRECT(N$1&amp;"!$Q$4:$Q$203"),'Risques-Dangers-Dommages'!$B$60)+COUNTIF(INDIRECT(N$1&amp;"!$Q$4:$Q$203"),'Risques-Dangers-Dommages'!$B$61)+COUNTIF(INDIRECT(N$1&amp;"!$Q$4:$Q$203"),'Risques-Dangers-Dommages'!$B$62))/IF(COUNTA(INDIRECT(N$1&amp;"!$D$4:$D$203"))=0,1,COUNTA(INDIRECT(N$1&amp;"!$D$4:$D$203"))-COUNTA(INDIRECT(N$1&amp;"!$N$4:$N$203")))</f>
        <v>0</v>
      </c>
      <c r="O26" s="258"/>
      <c r="P26" s="257">
        <f ca="1">(COUNTIF(INDIRECT(P$1&amp;"!$Q$4:$Q$203"),'Risques-Dangers-Dommages'!$B$56)+COUNTIF(INDIRECT(P$1&amp;"!$Q$4:$Q$203"),'Risques-Dangers-Dommages'!$B$58)+COUNTIF(INDIRECT(P$1&amp;"!$Q$4:$Q$203"),'Risques-Dangers-Dommages'!$B$59)+COUNTIF(INDIRECT(P$1&amp;"!$Q$4:$Q$203"),'Risques-Dangers-Dommages'!$B$60)+COUNTIF(INDIRECT(P$1&amp;"!$Q$4:$Q$203"),'Risques-Dangers-Dommages'!$B$61)+COUNTIF(INDIRECT(P$1&amp;"!$Q$4:$Q$203"),'Risques-Dangers-Dommages'!$B$62))/IF(COUNTA(INDIRECT(P$1&amp;"!$D$4:$D$203"))=0,1,COUNTA(INDIRECT(P$1&amp;"!$D$4:$D$203"))-COUNTA(INDIRECT(P$1&amp;"!$N$4:$N$203")))</f>
        <v>0</v>
      </c>
      <c r="Q26" s="258"/>
      <c r="R26" s="257">
        <f ca="1">(COUNTIF(INDIRECT(R$1&amp;"!$Q$4:$Q$203"),'Risques-Dangers-Dommages'!$B$56)+COUNTIF(INDIRECT(R$1&amp;"!$Q$4:$Q$203"),'Risques-Dangers-Dommages'!$B$58)+COUNTIF(INDIRECT(R$1&amp;"!$Q$4:$Q$203"),'Risques-Dangers-Dommages'!$B$59)+COUNTIF(INDIRECT(R$1&amp;"!$Q$4:$Q$203"),'Risques-Dangers-Dommages'!$B$60)+COUNTIF(INDIRECT(R$1&amp;"!$Q$4:$Q$203"),'Risques-Dangers-Dommages'!$B$61)+COUNTIF(INDIRECT(R$1&amp;"!$Q$4:$Q$203"),'Risques-Dangers-Dommages'!$B$62))/IF(COUNTA(INDIRECT(R$1&amp;"!$D$4:$D$203"))=0,1,COUNTA(INDIRECT(R$1&amp;"!$D$4:$D$203"))-COUNTA(INDIRECT(R$1&amp;"!$N$4:$N$203")))</f>
        <v>0</v>
      </c>
      <c r="S26" s="258"/>
      <c r="T26" s="257">
        <f ca="1">(COUNTIF(INDIRECT(T$1&amp;"!$Q$4:$Q$203"),'Risques-Dangers-Dommages'!$B$56)+COUNTIF(INDIRECT(T$1&amp;"!$Q$4:$Q$203"),'Risques-Dangers-Dommages'!$B$58)+COUNTIF(INDIRECT(T$1&amp;"!$Q$4:$Q$203"),'Risques-Dangers-Dommages'!$B$59)+COUNTIF(INDIRECT(T$1&amp;"!$Q$4:$Q$203"),'Risques-Dangers-Dommages'!$B$60)+COUNTIF(INDIRECT(T$1&amp;"!$Q$4:$Q$203"),'Risques-Dangers-Dommages'!$B$61)+COUNTIF(INDIRECT(T$1&amp;"!$Q$4:$Q$203"),'Risques-Dangers-Dommages'!$B$62))/IF(COUNTA(INDIRECT(T$1&amp;"!$D$4:$D$203"))=0,1,COUNTA(INDIRECT(T$1&amp;"!$D$4:$D$203"))-COUNTA(INDIRECT(T$1&amp;"!$N$4:$N$203")))</f>
        <v>0</v>
      </c>
      <c r="U26" s="258"/>
      <c r="V26" s="257">
        <f ca="1">(COUNTIF(INDIRECT(V$1&amp;"!$Q$4:$Q$203"),'Risques-Dangers-Dommages'!$B$56)+COUNTIF(INDIRECT(V$1&amp;"!$Q$4:$Q$203"),'Risques-Dangers-Dommages'!$B$58)+COUNTIF(INDIRECT(V$1&amp;"!$Q$4:$Q$203"),'Risques-Dangers-Dommages'!$B$59)+COUNTIF(INDIRECT(V$1&amp;"!$Q$4:$Q$203"),'Risques-Dangers-Dommages'!$B$60)+COUNTIF(INDIRECT(V$1&amp;"!$Q$4:$Q$203"),'Risques-Dangers-Dommages'!$B$61)+COUNTIF(INDIRECT(V$1&amp;"!$Q$4:$Q$203"),'Risques-Dangers-Dommages'!$B$62))/IF(COUNTA(INDIRECT(V$1&amp;"!$D$4:$D$203"))=0,1,COUNTA(INDIRECT(V$1&amp;"!$D$4:$D$203"))-COUNTA(INDIRECT(V$1&amp;"!$N$4:$N$203")))</f>
        <v>0</v>
      </c>
      <c r="W26" s="258"/>
      <c r="X26" s="257">
        <f ca="1">(COUNTIF(INDIRECT(X$1&amp;"!$Q$4:$Q$203"),'Risques-Dangers-Dommages'!$B$56)+COUNTIF(INDIRECT(X$1&amp;"!$Q$4:$Q$203"),'Risques-Dangers-Dommages'!$B$58)+COUNTIF(INDIRECT(X$1&amp;"!$Q$4:$Q$203"),'Risques-Dangers-Dommages'!$B$59)+COUNTIF(INDIRECT(X$1&amp;"!$Q$4:$Q$203"),'Risques-Dangers-Dommages'!$B$60)+COUNTIF(INDIRECT(X$1&amp;"!$Q$4:$Q$203"),'Risques-Dangers-Dommages'!$B$61)+COUNTIF(INDIRECT(X$1&amp;"!$Q$4:$Q$203"),'Risques-Dangers-Dommages'!$B$62))/IF(COUNTA(INDIRECT(X$1&amp;"!$D$4:$D$203"))=0,1,COUNTA(INDIRECT(X$1&amp;"!$D$4:$D$203"))-COUNTA(INDIRECT(X$1&amp;"!$N$4:$N$203")))</f>
        <v>0</v>
      </c>
      <c r="Y26" s="258"/>
      <c r="Z26" s="257">
        <f ca="1">(COUNTIF(INDIRECT(Z$1&amp;"!$Q$4:$Q$203"),'Risques-Dangers-Dommages'!$B$56)+COUNTIF(INDIRECT(Z$1&amp;"!$Q$4:$Q$203"),'Risques-Dangers-Dommages'!$B$58)+COUNTIF(INDIRECT(Z$1&amp;"!$Q$4:$Q$203"),'Risques-Dangers-Dommages'!$B$59)+COUNTIF(INDIRECT(Z$1&amp;"!$Q$4:$Q$203"),'Risques-Dangers-Dommages'!$B$60)+COUNTIF(INDIRECT(Z$1&amp;"!$Q$4:$Q$203"),'Risques-Dangers-Dommages'!$B$61)+COUNTIF(INDIRECT(Z$1&amp;"!$Q$4:$Q$203"),'Risques-Dangers-Dommages'!$B$62))/IF(COUNTA(INDIRECT(Z$1&amp;"!$D$4:$D$203"))=0,1,COUNTA(INDIRECT(Z$1&amp;"!$D$4:$D$203"))-COUNTA(INDIRECT(Z$1&amp;"!$N$4:$N$203")))</f>
        <v>0</v>
      </c>
      <c r="AA26" s="258"/>
      <c r="AB26" s="257">
        <f ca="1">(COUNTIF(INDIRECT(AB$1&amp;"!$Q$4:$Q$203"),'Risques-Dangers-Dommages'!$B$56)+COUNTIF(INDIRECT(AB$1&amp;"!$Q$4:$Q$203"),'Risques-Dangers-Dommages'!$B$58)+COUNTIF(INDIRECT(AB$1&amp;"!$Q$4:$Q$203"),'Risques-Dangers-Dommages'!$B$59)+COUNTIF(INDIRECT(AB$1&amp;"!$Q$4:$Q$203"),'Risques-Dangers-Dommages'!$B$60)+COUNTIF(INDIRECT(AB$1&amp;"!$Q$4:$Q$203"),'Risques-Dangers-Dommages'!$B$61)+COUNTIF(INDIRECT(AB$1&amp;"!$Q$4:$Q$203"),'Risques-Dangers-Dommages'!$B$62))/IF(COUNTA(INDIRECT(AB$1&amp;"!$D$4:$D$203"))=0,1,COUNTA(INDIRECT(AB$1&amp;"!$D$4:$D$203"))-COUNTA(INDIRECT(AB$1&amp;"!$N$4:$N$203")))</f>
        <v>0</v>
      </c>
      <c r="AC26" s="258"/>
      <c r="AD26" s="257">
        <f ca="1">(COUNTIF(INDIRECT(AD$1&amp;"!$Q$4:$Q$203"),'Risques-Dangers-Dommages'!$B$56)+COUNTIF(INDIRECT(AD$1&amp;"!$Q$4:$Q$203"),'Risques-Dangers-Dommages'!$B$58)+COUNTIF(INDIRECT(AD$1&amp;"!$Q$4:$Q$203"),'Risques-Dangers-Dommages'!$B$59)+COUNTIF(INDIRECT(AD$1&amp;"!$Q$4:$Q$203"),'Risques-Dangers-Dommages'!$B$60)+COUNTIF(INDIRECT(AD$1&amp;"!$Q$4:$Q$203"),'Risques-Dangers-Dommages'!$B$61)+COUNTIF(INDIRECT(AD$1&amp;"!$Q$4:$Q$203"),'Risques-Dangers-Dommages'!$B$62))/IF(COUNTA(INDIRECT(AD$1&amp;"!$D$4:$D$203"))=0,1,COUNTA(INDIRECT(AD$1&amp;"!$D$4:$D$203"))-COUNTA(INDIRECT(AD$1&amp;"!$N$4:$N$203")))</f>
        <v>0</v>
      </c>
      <c r="AE26" s="258"/>
      <c r="AF26" s="257">
        <f ca="1">(COUNTIF(INDIRECT(AF$1&amp;"!$Q$4:$Q$203"),'Risques-Dangers-Dommages'!$B$56)+COUNTIF(INDIRECT(AF$1&amp;"!$Q$4:$Q$203"),'Risques-Dangers-Dommages'!$B$58)+COUNTIF(INDIRECT(AF$1&amp;"!$Q$4:$Q$203"),'Risques-Dangers-Dommages'!$B$59)+COUNTIF(INDIRECT(AF$1&amp;"!$Q$4:$Q$203"),'Risques-Dangers-Dommages'!$B$60)+COUNTIF(INDIRECT(AF$1&amp;"!$Q$4:$Q$203"),'Risques-Dangers-Dommages'!$B$61)+COUNTIF(INDIRECT(AF$1&amp;"!$Q$4:$Q$203"),'Risques-Dangers-Dommages'!$B$62))/IF(COUNTA(INDIRECT(AF$1&amp;"!$D$4:$D$203"))=0,1,COUNTA(INDIRECT(AF$1&amp;"!$D$4:$D$203"))-COUNTA(INDIRECT(AF$1&amp;"!$N$4:$N$203")))</f>
        <v>0</v>
      </c>
      <c r="AG26" s="258"/>
      <c r="AH26" s="257">
        <f ca="1">(COUNTIF(INDIRECT(AH$1&amp;"!$Q$4:$Q$203"),'Risques-Dangers-Dommages'!$B$56)+COUNTIF(INDIRECT(AH$1&amp;"!$Q$4:$Q$203"),'Risques-Dangers-Dommages'!$B$58)+COUNTIF(INDIRECT(AH$1&amp;"!$Q$4:$Q$203"),'Risques-Dangers-Dommages'!$B$59)+COUNTIF(INDIRECT(AH$1&amp;"!$Q$4:$Q$203"),'Risques-Dangers-Dommages'!$B$60)+COUNTIF(INDIRECT(AH$1&amp;"!$Q$4:$Q$203"),'Risques-Dangers-Dommages'!$B$61)+COUNTIF(INDIRECT(AH$1&amp;"!$Q$4:$Q$203"),'Risques-Dangers-Dommages'!$B$62))/IF(COUNTA(INDIRECT(AH$1&amp;"!$D$4:$D$203"))=0,1,COUNTA(INDIRECT(AH$1&amp;"!$D$4:$D$203"))-COUNTA(INDIRECT(AH$1&amp;"!$N$4:$N$203")))</f>
        <v>0</v>
      </c>
      <c r="AI26" s="258"/>
      <c r="AJ26" s="257">
        <f ca="1">(COUNTIF(INDIRECT(AJ$1&amp;"!$Q$4:$Q$203"),'Risques-Dangers-Dommages'!$B$56)+COUNTIF(INDIRECT(AJ$1&amp;"!$Q$4:$Q$203"),'Risques-Dangers-Dommages'!$B$58)+COUNTIF(INDIRECT(AJ$1&amp;"!$Q$4:$Q$203"),'Risques-Dangers-Dommages'!$B$59)+COUNTIF(INDIRECT(AJ$1&amp;"!$Q$4:$Q$203"),'Risques-Dangers-Dommages'!$B$60)+COUNTIF(INDIRECT(AJ$1&amp;"!$Q$4:$Q$203"),'Risques-Dangers-Dommages'!$B$61)+COUNTIF(INDIRECT(AJ$1&amp;"!$Q$4:$Q$203"),'Risques-Dangers-Dommages'!$B$62))/IF(COUNTA(INDIRECT(AJ$1&amp;"!$D$4:$D$203"))=0,1,COUNTA(INDIRECT(AJ$1&amp;"!$D$4:$D$203"))-COUNTA(INDIRECT(AJ$1&amp;"!$N$4:$N$203")))</f>
        <v>0</v>
      </c>
      <c r="AK26" s="258"/>
      <c r="AL26" s="257">
        <f ca="1">(COUNTIF(INDIRECT(AL$1&amp;"!$Q$4:$Q$203"),'Risques-Dangers-Dommages'!$B$56)+COUNTIF(INDIRECT(AL$1&amp;"!$Q$4:$Q$203"),'Risques-Dangers-Dommages'!$B$58)+COUNTIF(INDIRECT(AL$1&amp;"!$Q$4:$Q$203"),'Risques-Dangers-Dommages'!$B$59)+COUNTIF(INDIRECT(AL$1&amp;"!$Q$4:$Q$203"),'Risques-Dangers-Dommages'!$B$60)+COUNTIF(INDIRECT(AL$1&amp;"!$Q$4:$Q$203"),'Risques-Dangers-Dommages'!$B$61)+COUNTIF(INDIRECT(AL$1&amp;"!$Q$4:$Q$203"),'Risques-Dangers-Dommages'!$B$62))/IF(COUNTA(INDIRECT(AL$1&amp;"!$D$4:$D$203"))=0,1,COUNTA(INDIRECT(AL$1&amp;"!$D$4:$D$203"))-COUNTA(INDIRECT(AL$1&amp;"!$N$4:$N$203")))</f>
        <v>0</v>
      </c>
      <c r="AM26" s="258"/>
      <c r="AN26" s="257">
        <f ca="1">(COUNTIF(INDIRECT(AN$1&amp;"!$Q$4:$Q$203"),'Risques-Dangers-Dommages'!$B$56)+COUNTIF(INDIRECT(AN$1&amp;"!$Q$4:$Q$203"),'Risques-Dangers-Dommages'!$B$58)+COUNTIF(INDIRECT(AN$1&amp;"!$Q$4:$Q$203"),'Risques-Dangers-Dommages'!$B$59)+COUNTIF(INDIRECT(AN$1&amp;"!$Q$4:$Q$203"),'Risques-Dangers-Dommages'!$B$60)+COUNTIF(INDIRECT(AN$1&amp;"!$Q$4:$Q$203"),'Risques-Dangers-Dommages'!$B$61)+COUNTIF(INDIRECT(AN$1&amp;"!$Q$4:$Q$203"),'Risques-Dangers-Dommages'!$B$62))/IF(COUNTA(INDIRECT(AN$1&amp;"!$D$4:$D$203"))=0,1,COUNTA(INDIRECT(AN$1&amp;"!$D$4:$D$203"))-COUNTA(INDIRECT(AN$1&amp;"!$N$4:$N$203")))</f>
        <v>0</v>
      </c>
      <c r="AO26" s="258"/>
      <c r="AP26" s="257">
        <f ca="1">(COUNTIF(INDIRECT(AP$1&amp;"!$Q$4:$Q$203"),'Risques-Dangers-Dommages'!$B$56)+COUNTIF(INDIRECT(AP$1&amp;"!$Q$4:$Q$203"),'Risques-Dangers-Dommages'!$B$58)+COUNTIF(INDIRECT(AP$1&amp;"!$Q$4:$Q$203"),'Risques-Dangers-Dommages'!$B$59)+COUNTIF(INDIRECT(AP$1&amp;"!$Q$4:$Q$203"),'Risques-Dangers-Dommages'!$B$60)+COUNTIF(INDIRECT(AP$1&amp;"!$Q$4:$Q$203"),'Risques-Dangers-Dommages'!$B$61)+COUNTIF(INDIRECT(AP$1&amp;"!$Q$4:$Q$203"),'Risques-Dangers-Dommages'!$B$62))/IF(COUNTA(INDIRECT(AP$1&amp;"!$D$4:$D$203"))=0,1,COUNTA(INDIRECT(AP$1&amp;"!$D$4:$D$203"))-COUNTA(INDIRECT(AP$1&amp;"!$N$4:$N$203")))</f>
        <v>0</v>
      </c>
      <c r="AQ26" s="258"/>
      <c r="AR26" s="257">
        <f ca="1">(COUNTIF(INDIRECT(AR$1&amp;"!$Q$4:$Q$203"),'Risques-Dangers-Dommages'!$B$56)+COUNTIF(INDIRECT(AR$1&amp;"!$Q$4:$Q$203"),'Risques-Dangers-Dommages'!$B$58)+COUNTIF(INDIRECT(AR$1&amp;"!$Q$4:$Q$203"),'Risques-Dangers-Dommages'!$B$59)+COUNTIF(INDIRECT(AR$1&amp;"!$Q$4:$Q$203"),'Risques-Dangers-Dommages'!$B$60)+COUNTIF(INDIRECT(AR$1&amp;"!$Q$4:$Q$203"),'Risques-Dangers-Dommages'!$B$61)+COUNTIF(INDIRECT(AR$1&amp;"!$Q$4:$Q$203"),'Risques-Dangers-Dommages'!$B$62))/IF(COUNTA(INDIRECT(AR$1&amp;"!$D$4:$D$203"))=0,1,COUNTA(INDIRECT(AR$1&amp;"!$D$4:$D$203"))-COUNTA(INDIRECT(AR$1&amp;"!$N$4:$N$203")))</f>
        <v>0</v>
      </c>
      <c r="AS26" s="258"/>
      <c r="AT26" s="257">
        <f ca="1">(COUNTIF(INDIRECT(AT$1&amp;"!$Q$4:$Q$203"),'Risques-Dangers-Dommages'!$B$56)+COUNTIF(INDIRECT(AT$1&amp;"!$Q$4:$Q$203"),'Risques-Dangers-Dommages'!$B$58)+COUNTIF(INDIRECT(AT$1&amp;"!$Q$4:$Q$203"),'Risques-Dangers-Dommages'!$B$59)+COUNTIF(INDIRECT(AT$1&amp;"!$Q$4:$Q$203"),'Risques-Dangers-Dommages'!$B$60)+COUNTIF(INDIRECT(AT$1&amp;"!$Q$4:$Q$203"),'Risques-Dangers-Dommages'!$B$61)+COUNTIF(INDIRECT(AT$1&amp;"!$Q$4:$Q$203"),'Risques-Dangers-Dommages'!$B$62))/IF(COUNTA(INDIRECT(AT$1&amp;"!$D$4:$D$203"))=0,1,COUNTA(INDIRECT(AT$1&amp;"!$D$4:$D$203"))-COUNTA(INDIRECT(AT$1&amp;"!$N$4:$N$203")))</f>
        <v>0</v>
      </c>
      <c r="AU26" s="258"/>
      <c r="AV26" s="257">
        <f ca="1">(COUNTIF(INDIRECT(AV$1&amp;"!$Q$4:$Q$203"),'Risques-Dangers-Dommages'!$B$56)+COUNTIF(INDIRECT(AV$1&amp;"!$Q$4:$Q$203"),'Risques-Dangers-Dommages'!$B$58)+COUNTIF(INDIRECT(AV$1&amp;"!$Q$4:$Q$203"),'Risques-Dangers-Dommages'!$B$59)+COUNTIF(INDIRECT(AV$1&amp;"!$Q$4:$Q$203"),'Risques-Dangers-Dommages'!$B$60)+COUNTIF(INDIRECT(AV$1&amp;"!$Q$4:$Q$203"),'Risques-Dangers-Dommages'!$B$61)+COUNTIF(INDIRECT(AV$1&amp;"!$Q$4:$Q$203"),'Risques-Dangers-Dommages'!$B$62))/IF(COUNTA(INDIRECT(AV$1&amp;"!$D$4:$D$203"))=0,1,COUNTA(INDIRECT(AV$1&amp;"!$D$4:$D$203"))-COUNTA(INDIRECT(AV$1&amp;"!$N$4:$N$203")))</f>
        <v>0</v>
      </c>
      <c r="AW26" s="258"/>
      <c r="AX26" s="257">
        <f ca="1">(COUNTIF(INDIRECT(AX$1&amp;"!$Q$4:$Q$203"),'Risques-Dangers-Dommages'!$B$56)+COUNTIF(INDIRECT(AX$1&amp;"!$Q$4:$Q$203"),'Risques-Dangers-Dommages'!$B$58)+COUNTIF(INDIRECT(AX$1&amp;"!$Q$4:$Q$203"),'Risques-Dangers-Dommages'!$B$59)+COUNTIF(INDIRECT(AX$1&amp;"!$Q$4:$Q$203"),'Risques-Dangers-Dommages'!$B$60)+COUNTIF(INDIRECT(AX$1&amp;"!$Q$4:$Q$203"),'Risques-Dangers-Dommages'!$B$61)+COUNTIF(INDIRECT(AX$1&amp;"!$Q$4:$Q$203"),'Risques-Dangers-Dommages'!$B$62))/IF(COUNTA(INDIRECT(AX$1&amp;"!$D$4:$D$203"))=0,1,COUNTA(INDIRECT(AX$1&amp;"!$D$4:$D$203"))-COUNTA(INDIRECT(AX$1&amp;"!$N$4:$N$203")))</f>
        <v>0</v>
      </c>
      <c r="AY26" s="258"/>
      <c r="AZ26" s="257">
        <f ca="1">(COUNTIF(INDIRECT(AZ$1&amp;"!$Q$4:$Q$203"),'Risques-Dangers-Dommages'!$B$56)+COUNTIF(INDIRECT(AZ$1&amp;"!$Q$4:$Q$203"),'Risques-Dangers-Dommages'!$B$58)+COUNTIF(INDIRECT(AZ$1&amp;"!$Q$4:$Q$203"),'Risques-Dangers-Dommages'!$B$59)+COUNTIF(INDIRECT(AZ$1&amp;"!$Q$4:$Q$203"),'Risques-Dangers-Dommages'!$B$60)+COUNTIF(INDIRECT(AZ$1&amp;"!$Q$4:$Q$203"),'Risques-Dangers-Dommages'!$B$61)+COUNTIF(INDIRECT(AZ$1&amp;"!$Q$4:$Q$203"),'Risques-Dangers-Dommages'!$B$62))/IF(COUNTA(INDIRECT(AZ$1&amp;"!$D$4:$D$203"))=0,1,COUNTA(INDIRECT(AZ$1&amp;"!$D$4:$D$203"))-COUNTA(INDIRECT(AZ$1&amp;"!$N$4:$N$203")))</f>
        <v>0</v>
      </c>
      <c r="BA26" s="258"/>
      <c r="BB26" s="257">
        <f ca="1">(COUNTIF(INDIRECT(BB$1&amp;"!$Q$4:$Q$203"),'Risques-Dangers-Dommages'!$B$56)+COUNTIF(INDIRECT(BB$1&amp;"!$Q$4:$Q$203"),'Risques-Dangers-Dommages'!$B$58)+COUNTIF(INDIRECT(BB$1&amp;"!$Q$4:$Q$203"),'Risques-Dangers-Dommages'!$B$59)+COUNTIF(INDIRECT(BB$1&amp;"!$Q$4:$Q$203"),'Risques-Dangers-Dommages'!$B$60)+COUNTIF(INDIRECT(BB$1&amp;"!$Q$4:$Q$203"),'Risques-Dangers-Dommages'!$B$61)+COUNTIF(INDIRECT(BB$1&amp;"!$Q$4:$Q$203"),'Risques-Dangers-Dommages'!$B$62))/IF(COUNTA(INDIRECT(BB$1&amp;"!$D$4:$D$203"))=0,1,COUNTA(INDIRECT(BB$1&amp;"!$D$4:$D$203"))-COUNTA(INDIRECT(BB$1&amp;"!$N$4:$N$203")))</f>
        <v>0</v>
      </c>
      <c r="BC26" s="258"/>
      <c r="BD26" s="257">
        <f ca="1">(COUNTIF(INDIRECT(BD$1&amp;"!$Q$4:$Q$203"),'Risques-Dangers-Dommages'!$B$56)+COUNTIF(INDIRECT(BD$1&amp;"!$Q$4:$Q$203"),'Risques-Dangers-Dommages'!$B$58)+COUNTIF(INDIRECT(BD$1&amp;"!$Q$4:$Q$203"),'Risques-Dangers-Dommages'!$B$59)+COUNTIF(INDIRECT(BD$1&amp;"!$Q$4:$Q$203"),'Risques-Dangers-Dommages'!$B$60)+COUNTIF(INDIRECT(BD$1&amp;"!$Q$4:$Q$203"),'Risques-Dangers-Dommages'!$B$61)+COUNTIF(INDIRECT(BD$1&amp;"!$Q$4:$Q$203"),'Risques-Dangers-Dommages'!$B$62))/IF(COUNTA(INDIRECT(BD$1&amp;"!$D$4:$D$203"))=0,1,COUNTA(INDIRECT(BD$1&amp;"!$D$4:$D$203"))-COUNTA(INDIRECT(BD$1&amp;"!$N$4:$N$203")))</f>
        <v>0</v>
      </c>
      <c r="BE26" s="258"/>
      <c r="BF26" s="257">
        <f ca="1">(COUNTIF(INDIRECT(BF$1&amp;"!$Q$4:$Q$203"),'Risques-Dangers-Dommages'!$B$56)+COUNTIF(INDIRECT(BF$1&amp;"!$Q$4:$Q$203"),'Risques-Dangers-Dommages'!$B$58)+COUNTIF(INDIRECT(BF$1&amp;"!$Q$4:$Q$203"),'Risques-Dangers-Dommages'!$B$59)+COUNTIF(INDIRECT(BF$1&amp;"!$Q$4:$Q$203"),'Risques-Dangers-Dommages'!$B$60)+COUNTIF(INDIRECT(BF$1&amp;"!$Q$4:$Q$203"),'Risques-Dangers-Dommages'!$B$61)+COUNTIF(INDIRECT(BF$1&amp;"!$Q$4:$Q$203"),'Risques-Dangers-Dommages'!$B$62))/IF(COUNTA(INDIRECT(BF$1&amp;"!$D$4:$D$203"))=0,1,COUNTA(INDIRECT(BF$1&amp;"!$D$4:$D$203"))-COUNTA(INDIRECT(BF$1&amp;"!$N$4:$N$203")))</f>
        <v>0</v>
      </c>
      <c r="BG26" s="258"/>
      <c r="BH26" s="257">
        <f ca="1">(COUNTIF(INDIRECT(BH$1&amp;"!$Q$4:$Q$203"),'Risques-Dangers-Dommages'!$B$56)+COUNTIF(INDIRECT(BH$1&amp;"!$Q$4:$Q$203"),'Risques-Dangers-Dommages'!$B$58)+COUNTIF(INDIRECT(BH$1&amp;"!$Q$4:$Q$203"),'Risques-Dangers-Dommages'!$B$59)+COUNTIF(INDIRECT(BH$1&amp;"!$Q$4:$Q$203"),'Risques-Dangers-Dommages'!$B$60)+COUNTIF(INDIRECT(BH$1&amp;"!$Q$4:$Q$203"),'Risques-Dangers-Dommages'!$B$61)+COUNTIF(INDIRECT(BH$1&amp;"!$Q$4:$Q$203"),'Risques-Dangers-Dommages'!$B$62))/IF(COUNTA(INDIRECT(BH$1&amp;"!$D$4:$D$203"))=0,1,COUNTA(INDIRECT(BH$1&amp;"!$D$4:$D$203"))-COUNTA(INDIRECT(BH$1&amp;"!$N$4:$N$203")))</f>
        <v>0</v>
      </c>
      <c r="BI26" s="258"/>
    </row>
    <row r="27" spans="1:61" ht="16.5" customHeight="1" x14ac:dyDescent="0.2">
      <c r="A27" s="396" t="s">
        <v>119</v>
      </c>
      <c r="B27" s="397"/>
      <c r="C27" s="397"/>
      <c r="D27" s="267">
        <f ca="1">COUNTIF(INDIRECT(D$1&amp;"!$Q$4:$Q$203"),'Risques-Dangers-Dommages'!$D$13)/IF(COUNTA(INDIRECT(D$1&amp;"!$D$4:$D$203"))=0,1,COUNTA(INDIRECT(D$1&amp;"!$D$4:$D$203"))-COUNTA(INDIRECT(D$1&amp;"!$N$4:$N$203")))</f>
        <v>0</v>
      </c>
      <c r="E27" s="268"/>
      <c r="F27" s="267">
        <f ca="1">COUNTIF(INDIRECT(F$1&amp;"!$Q$4:$Q$203"),'Risques-Dangers-Dommages'!$D$13)/IF(COUNTA(INDIRECT(F$1&amp;"!$D$4:$D$203"))=0,1,COUNTA(INDIRECT(F$1&amp;"!$D$4:$D$203"))-COUNTA(INDIRECT(F$1&amp;"!$N$4:$N$203")))</f>
        <v>0</v>
      </c>
      <c r="G27" s="268"/>
      <c r="H27" s="267">
        <f ca="1">COUNTIF(INDIRECT(H$1&amp;"!$Q$4:$Q$203"),'Risques-Dangers-Dommages'!$D$13)/IF(COUNTA(INDIRECT(H$1&amp;"!$D$4:$D$203"))=0,1,COUNTA(INDIRECT(H$1&amp;"!$D$4:$D$203"))-COUNTA(INDIRECT(H$1&amp;"!$N$4:$N$203")))</f>
        <v>0</v>
      </c>
      <c r="I27" s="268"/>
      <c r="J27" s="267">
        <f ca="1">COUNTIF(INDIRECT(J$1&amp;"!$Q$4:$Q$203"),'Risques-Dangers-Dommages'!$D$13)/IF(COUNTA(INDIRECT(J$1&amp;"!$D$4:$D$203"))=0,1,COUNTA(INDIRECT(J$1&amp;"!$D$4:$D$203"))-COUNTA(INDIRECT(J$1&amp;"!$N$4:$N$203")))</f>
        <v>0</v>
      </c>
      <c r="K27" s="268"/>
      <c r="L27" s="267">
        <f ca="1">COUNTIF(INDIRECT(L$1&amp;"!$Q$4:$Q$203"),'Risques-Dangers-Dommages'!$D$13)/IF(COUNTA(INDIRECT(L$1&amp;"!$D$4:$D$203"))=0,1,COUNTA(INDIRECT(L$1&amp;"!$D$4:$D$203"))-COUNTA(INDIRECT(L$1&amp;"!$N$4:$N$203")))</f>
        <v>0</v>
      </c>
      <c r="M27" s="268"/>
      <c r="N27" s="267">
        <f ca="1">COUNTIF(INDIRECT(N$1&amp;"!$Q$4:$Q$203"),'Risques-Dangers-Dommages'!$D$13)/IF(COUNTA(INDIRECT(N$1&amp;"!$D$4:$D$203"))=0,1,COUNTA(INDIRECT(N$1&amp;"!$D$4:$D$203"))-COUNTA(INDIRECT(N$1&amp;"!$N$4:$N$203")))</f>
        <v>0</v>
      </c>
      <c r="O27" s="268"/>
      <c r="P27" s="267">
        <f ca="1">COUNTIF(INDIRECT(P$1&amp;"!$Q$4:$Q$203"),'Risques-Dangers-Dommages'!$D$13)/IF(COUNTA(INDIRECT(P$1&amp;"!$D$4:$D$203"))=0,1,COUNTA(INDIRECT(P$1&amp;"!$D$4:$D$203"))-COUNTA(INDIRECT(P$1&amp;"!$N$4:$N$203")))</f>
        <v>0</v>
      </c>
      <c r="Q27" s="268"/>
      <c r="R27" s="267">
        <f ca="1">COUNTIF(INDIRECT(R$1&amp;"!$Q$4:$Q$203"),'Risques-Dangers-Dommages'!$D$13)/IF(COUNTA(INDIRECT(R$1&amp;"!$D$4:$D$203"))=0,1,COUNTA(INDIRECT(R$1&amp;"!$D$4:$D$203"))-COUNTA(INDIRECT(R$1&amp;"!$N$4:$N$203")))</f>
        <v>0</v>
      </c>
      <c r="S27" s="268"/>
      <c r="T27" s="267">
        <f ca="1">COUNTIF(INDIRECT(T$1&amp;"!$Q$4:$Q$203"),'Risques-Dangers-Dommages'!$D$13)/IF(COUNTA(INDIRECT(T$1&amp;"!$D$4:$D$203"))=0,1,COUNTA(INDIRECT(T$1&amp;"!$D$4:$D$203"))-COUNTA(INDIRECT(T$1&amp;"!$N$4:$N$203")))</f>
        <v>0</v>
      </c>
      <c r="U27" s="268"/>
      <c r="V27" s="267">
        <f ca="1">COUNTIF(INDIRECT(V$1&amp;"!$Q$4:$Q$203"),'Risques-Dangers-Dommages'!$D$13)/IF(COUNTA(INDIRECT(V$1&amp;"!$D$4:$D$203"))=0,1,COUNTA(INDIRECT(V$1&amp;"!$D$4:$D$203"))-COUNTA(INDIRECT(V$1&amp;"!$N$4:$N$203")))</f>
        <v>0</v>
      </c>
      <c r="W27" s="268"/>
      <c r="X27" s="267">
        <f ca="1">COUNTIF(INDIRECT(X$1&amp;"!$Q$4:$Q$203"),'Risques-Dangers-Dommages'!$D$13)/IF(COUNTA(INDIRECT(X$1&amp;"!$D$4:$D$203"))=0,1,COUNTA(INDIRECT(X$1&amp;"!$D$4:$D$203"))-COUNTA(INDIRECT(X$1&amp;"!$N$4:$N$203")))</f>
        <v>0</v>
      </c>
      <c r="Y27" s="268"/>
      <c r="Z27" s="267">
        <f ca="1">COUNTIF(INDIRECT(Z$1&amp;"!$Q$4:$Q$203"),'Risques-Dangers-Dommages'!$D$13)/IF(COUNTA(INDIRECT(Z$1&amp;"!$D$4:$D$203"))=0,1,COUNTA(INDIRECT(Z$1&amp;"!$D$4:$D$203"))-COUNTA(INDIRECT(Z$1&amp;"!$N$4:$N$203")))</f>
        <v>0</v>
      </c>
      <c r="AA27" s="268"/>
      <c r="AB27" s="267">
        <f ca="1">COUNTIF(INDIRECT(AB$1&amp;"!$Q$4:$Q$203"),'Risques-Dangers-Dommages'!$D$13)/IF(COUNTA(INDIRECT(AB$1&amp;"!$D$4:$D$203"))=0,1,COUNTA(INDIRECT(AB$1&amp;"!$D$4:$D$203"))-COUNTA(INDIRECT(AB$1&amp;"!$N$4:$N$203")))</f>
        <v>0</v>
      </c>
      <c r="AC27" s="268"/>
      <c r="AD27" s="267">
        <f ca="1">COUNTIF(INDIRECT(AD$1&amp;"!$Q$4:$Q$203"),'Risques-Dangers-Dommages'!$D$13)/IF(COUNTA(INDIRECT(AD$1&amp;"!$D$4:$D$203"))=0,1,COUNTA(INDIRECT(AD$1&amp;"!$D$4:$D$203"))-COUNTA(INDIRECT(AD$1&amp;"!$N$4:$N$203")))</f>
        <v>0</v>
      </c>
      <c r="AE27" s="268"/>
      <c r="AF27" s="267">
        <f ca="1">COUNTIF(INDIRECT(AF$1&amp;"!$Q$4:$Q$203"),'Risques-Dangers-Dommages'!$D$13)/IF(COUNTA(INDIRECT(AF$1&amp;"!$D$4:$D$203"))=0,1,COUNTA(INDIRECT(AF$1&amp;"!$D$4:$D$203"))-COUNTA(INDIRECT(AF$1&amp;"!$N$4:$N$203")))</f>
        <v>0</v>
      </c>
      <c r="AG27" s="268"/>
      <c r="AH27" s="267">
        <f ca="1">COUNTIF(INDIRECT(AH$1&amp;"!$Q$4:$Q$203"),'Risques-Dangers-Dommages'!$D$13)/IF(COUNTA(INDIRECT(AH$1&amp;"!$D$4:$D$203"))=0,1,COUNTA(INDIRECT(AH$1&amp;"!$D$4:$D$203"))-COUNTA(INDIRECT(AH$1&amp;"!$N$4:$N$203")))</f>
        <v>0</v>
      </c>
      <c r="AI27" s="268"/>
      <c r="AJ27" s="267">
        <f ca="1">COUNTIF(INDIRECT(AJ$1&amp;"!$Q$4:$Q$203"),'Risques-Dangers-Dommages'!$D$13)/IF(COUNTA(INDIRECT(AJ$1&amp;"!$D$4:$D$203"))=0,1,COUNTA(INDIRECT(AJ$1&amp;"!$D$4:$D$203"))-COUNTA(INDIRECT(AJ$1&amp;"!$N$4:$N$203")))</f>
        <v>0</v>
      </c>
      <c r="AK27" s="268"/>
      <c r="AL27" s="267">
        <f ca="1">COUNTIF(INDIRECT(AL$1&amp;"!$Q$4:$Q$203"),'Risques-Dangers-Dommages'!$D$13)/IF(COUNTA(INDIRECT(AL$1&amp;"!$D$4:$D$203"))=0,1,COUNTA(INDIRECT(AL$1&amp;"!$D$4:$D$203"))-COUNTA(INDIRECT(AL$1&amp;"!$N$4:$N$203")))</f>
        <v>0</v>
      </c>
      <c r="AM27" s="268"/>
      <c r="AN27" s="267">
        <f ca="1">COUNTIF(INDIRECT(AN$1&amp;"!$Q$4:$Q$203"),'Risques-Dangers-Dommages'!$D$13)/IF(COUNTA(INDIRECT(AN$1&amp;"!$D$4:$D$203"))=0,1,COUNTA(INDIRECT(AN$1&amp;"!$D$4:$D$203"))-COUNTA(INDIRECT(AN$1&amp;"!$N$4:$N$203")))</f>
        <v>0</v>
      </c>
      <c r="AO27" s="268"/>
      <c r="AP27" s="267">
        <f ca="1">COUNTIF(INDIRECT(AP$1&amp;"!$Q$4:$Q$203"),'Risques-Dangers-Dommages'!$D$13)/IF(COUNTA(INDIRECT(AP$1&amp;"!$D$4:$D$203"))=0,1,COUNTA(INDIRECT(AP$1&amp;"!$D$4:$D$203"))-COUNTA(INDIRECT(AP$1&amp;"!$N$4:$N$203")))</f>
        <v>0</v>
      </c>
      <c r="AQ27" s="268"/>
      <c r="AR27" s="267">
        <f ca="1">COUNTIF(INDIRECT(AR$1&amp;"!$Q$4:$Q$203"),'Risques-Dangers-Dommages'!$D$13)/IF(COUNTA(INDIRECT(AR$1&amp;"!$D$4:$D$203"))=0,1,COUNTA(INDIRECT(AR$1&amp;"!$D$4:$D$203"))-COUNTA(INDIRECT(AR$1&amp;"!$N$4:$N$203")))</f>
        <v>0</v>
      </c>
      <c r="AS27" s="268"/>
      <c r="AT27" s="267">
        <f ca="1">COUNTIF(INDIRECT(AT$1&amp;"!$Q$4:$Q$203"),'Risques-Dangers-Dommages'!$D$13)/IF(COUNTA(INDIRECT(AT$1&amp;"!$D$4:$D$203"))=0,1,COUNTA(INDIRECT(AT$1&amp;"!$D$4:$D$203"))-COUNTA(INDIRECT(AT$1&amp;"!$N$4:$N$203")))</f>
        <v>0</v>
      </c>
      <c r="AU27" s="268"/>
      <c r="AV27" s="267">
        <f ca="1">COUNTIF(INDIRECT(AV$1&amp;"!$Q$4:$Q$203"),'Risques-Dangers-Dommages'!$D$13)/IF(COUNTA(INDIRECT(AV$1&amp;"!$D$4:$D$203"))=0,1,COUNTA(INDIRECT(AV$1&amp;"!$D$4:$D$203"))-COUNTA(INDIRECT(AV$1&amp;"!$N$4:$N$203")))</f>
        <v>0</v>
      </c>
      <c r="AW27" s="268"/>
      <c r="AX27" s="267">
        <f ca="1">COUNTIF(INDIRECT(AX$1&amp;"!$Q$4:$Q$203"),'Risques-Dangers-Dommages'!$D$13)/IF(COUNTA(INDIRECT(AX$1&amp;"!$D$4:$D$203"))=0,1,COUNTA(INDIRECT(AX$1&amp;"!$D$4:$D$203"))-COUNTA(INDIRECT(AX$1&amp;"!$N$4:$N$203")))</f>
        <v>0</v>
      </c>
      <c r="AY27" s="268"/>
      <c r="AZ27" s="267">
        <f ca="1">COUNTIF(INDIRECT(AZ$1&amp;"!$Q$4:$Q$203"),'Risques-Dangers-Dommages'!$D$13)/IF(COUNTA(INDIRECT(AZ$1&amp;"!$D$4:$D$203"))=0,1,COUNTA(INDIRECT(AZ$1&amp;"!$D$4:$D$203"))-COUNTA(INDIRECT(AZ$1&amp;"!$N$4:$N$203")))</f>
        <v>0</v>
      </c>
      <c r="BA27" s="268"/>
      <c r="BB27" s="267">
        <f ca="1">COUNTIF(INDIRECT(BB$1&amp;"!$Q$4:$Q$203"),'Risques-Dangers-Dommages'!$D$13)/IF(COUNTA(INDIRECT(BB$1&amp;"!$D$4:$D$203"))=0,1,COUNTA(INDIRECT(BB$1&amp;"!$D$4:$D$203"))-COUNTA(INDIRECT(BB$1&amp;"!$N$4:$N$203")))</f>
        <v>0</v>
      </c>
      <c r="BC27" s="268"/>
      <c r="BD27" s="267">
        <f ca="1">COUNTIF(INDIRECT(BD$1&amp;"!$Q$4:$Q$203"),'Risques-Dangers-Dommages'!$D$13)/IF(COUNTA(INDIRECT(BD$1&amp;"!$D$4:$D$203"))=0,1,COUNTA(INDIRECT(BD$1&amp;"!$D$4:$D$203"))-COUNTA(INDIRECT(BD$1&amp;"!$N$4:$N$203")))</f>
        <v>0</v>
      </c>
      <c r="BE27" s="268"/>
      <c r="BF27" s="267">
        <f ca="1">COUNTIF(INDIRECT(BF$1&amp;"!$Q$4:$Q$203"),'Risques-Dangers-Dommages'!$D$13)/IF(COUNTA(INDIRECT(BF$1&amp;"!$D$4:$D$203"))=0,1,COUNTA(INDIRECT(BF$1&amp;"!$D$4:$D$203"))-COUNTA(INDIRECT(BF$1&amp;"!$N$4:$N$203")))</f>
        <v>0</v>
      </c>
      <c r="BG27" s="268"/>
      <c r="BH27" s="267">
        <f ca="1">COUNTIF(INDIRECT(BH$1&amp;"!$Q$4:$Q$203"),'Risques-Dangers-Dommages'!$D$13)/IF(COUNTA(INDIRECT(BH$1&amp;"!$D$4:$D$203"))=0,1,COUNTA(INDIRECT(BH$1&amp;"!$D$4:$D$203"))-COUNTA(INDIRECT(BH$1&amp;"!$N$4:$N$203")))</f>
        <v>0</v>
      </c>
      <c r="BI27" s="268"/>
    </row>
    <row r="28" spans="1:61" ht="16.5" customHeight="1" x14ac:dyDescent="0.2">
      <c r="A28" s="413" t="s">
        <v>112</v>
      </c>
      <c r="B28" s="414"/>
      <c r="C28" s="414"/>
      <c r="D28" s="264">
        <f ca="1">COUNTIF(INDIRECT(D$1&amp;"!$P$4:$P$203"),'Risques-Dangers-Dommages'!$D$4)/IF(COUNTA(INDIRECT(D$1&amp;"!$D$4:$D$203"))=0,1,COUNTA(INDIRECT(D$1&amp;"!$D$4:$D$203"))-COUNTA(INDIRECT(D$1&amp;"!$N$4:$N$203")))</f>
        <v>0</v>
      </c>
      <c r="E28" s="265"/>
      <c r="F28" s="264">
        <f ca="1">COUNTIF(INDIRECT(F$1&amp;"!$P$4:$P$203"),'Risques-Dangers-Dommages'!$D$4)/IF(COUNTA(INDIRECT(F$1&amp;"!$D$4:$D$203"))=0,1,COUNTA(INDIRECT(F$1&amp;"!$D$4:$D$203"))-COUNTA(INDIRECT(F$1&amp;"!$N$4:$N$203")))</f>
        <v>0</v>
      </c>
      <c r="G28" s="265"/>
      <c r="H28" s="264">
        <f ca="1">COUNTIF(INDIRECT(H$1&amp;"!$P$4:$P$203"),'Risques-Dangers-Dommages'!$D$4)/IF(COUNTA(INDIRECT(H$1&amp;"!$D$4:$D$203"))=0,1,COUNTA(INDIRECT(H$1&amp;"!$D$4:$D$203"))-COUNTA(INDIRECT(H$1&amp;"!$N$4:$N$203")))</f>
        <v>0</v>
      </c>
      <c r="I28" s="265"/>
      <c r="J28" s="264">
        <f ca="1">COUNTIF(INDIRECT(J$1&amp;"!$P$4:$P$203"),'Risques-Dangers-Dommages'!$D$4)/IF(COUNTA(INDIRECT(J$1&amp;"!$D$4:$D$203"))=0,1,COUNTA(INDIRECT(J$1&amp;"!$D$4:$D$203"))-COUNTA(INDIRECT(J$1&amp;"!$N$4:$N$203")))</f>
        <v>0</v>
      </c>
      <c r="K28" s="265"/>
      <c r="L28" s="264">
        <f ca="1">COUNTIF(INDIRECT(L$1&amp;"!$P$4:$P$203"),'Risques-Dangers-Dommages'!$D$4)/IF(COUNTA(INDIRECT(L$1&amp;"!$D$4:$D$203"))=0,1,COUNTA(INDIRECT(L$1&amp;"!$D$4:$D$203"))-COUNTA(INDIRECT(L$1&amp;"!$N$4:$N$203")))</f>
        <v>0</v>
      </c>
      <c r="M28" s="265"/>
      <c r="N28" s="264">
        <f ca="1">COUNTIF(INDIRECT(N$1&amp;"!$P$4:$P$203"),'Risques-Dangers-Dommages'!$D$4)/IF(COUNTA(INDIRECT(N$1&amp;"!$D$4:$D$203"))=0,1,COUNTA(INDIRECT(N$1&amp;"!$D$4:$D$203"))-COUNTA(INDIRECT(N$1&amp;"!$N$4:$N$203")))</f>
        <v>0</v>
      </c>
      <c r="O28" s="265"/>
      <c r="P28" s="264">
        <f ca="1">COUNTIF(INDIRECT(P$1&amp;"!$P$4:$P$203"),'Risques-Dangers-Dommages'!$D$4)/IF(COUNTA(INDIRECT(P$1&amp;"!$D$4:$D$203"))=0,1,COUNTA(INDIRECT(P$1&amp;"!$D$4:$D$203"))-COUNTA(INDIRECT(P$1&amp;"!$N$4:$N$203")))</f>
        <v>0</v>
      </c>
      <c r="Q28" s="265"/>
      <c r="R28" s="264">
        <f ca="1">COUNTIF(INDIRECT(R$1&amp;"!$P$4:$P$203"),'Risques-Dangers-Dommages'!$D$4)/IF(COUNTA(INDIRECT(R$1&amp;"!$D$4:$D$203"))=0,1,COUNTA(INDIRECT(R$1&amp;"!$D$4:$D$203"))-COUNTA(INDIRECT(R$1&amp;"!$N$4:$N$203")))</f>
        <v>0</v>
      </c>
      <c r="S28" s="265"/>
      <c r="T28" s="264">
        <f ca="1">COUNTIF(INDIRECT(T$1&amp;"!$P$4:$P$203"),'Risques-Dangers-Dommages'!$D$4)/IF(COUNTA(INDIRECT(T$1&amp;"!$D$4:$D$203"))=0,1,COUNTA(INDIRECT(T$1&amp;"!$D$4:$D$203"))-COUNTA(INDIRECT(T$1&amp;"!$N$4:$N$203")))</f>
        <v>0</v>
      </c>
      <c r="U28" s="265"/>
      <c r="V28" s="264">
        <f ca="1">COUNTIF(INDIRECT(V$1&amp;"!$P$4:$P$203"),'Risques-Dangers-Dommages'!$D$4)/IF(COUNTA(INDIRECT(V$1&amp;"!$D$4:$D$203"))=0,1,COUNTA(INDIRECT(V$1&amp;"!$D$4:$D$203"))-COUNTA(INDIRECT(V$1&amp;"!$N$4:$N$203")))</f>
        <v>0</v>
      </c>
      <c r="W28" s="265"/>
      <c r="X28" s="264">
        <f ca="1">COUNTIF(INDIRECT(X$1&amp;"!$P$4:$P$203"),'Risques-Dangers-Dommages'!$D$4)/IF(COUNTA(INDIRECT(X$1&amp;"!$D$4:$D$203"))=0,1,COUNTA(INDIRECT(X$1&amp;"!$D$4:$D$203"))-COUNTA(INDIRECT(X$1&amp;"!$N$4:$N$203")))</f>
        <v>0</v>
      </c>
      <c r="Y28" s="265"/>
      <c r="Z28" s="264">
        <f ca="1">COUNTIF(INDIRECT(Z$1&amp;"!$P$4:$P$203"),'Risques-Dangers-Dommages'!$D$4)/IF(COUNTA(INDIRECT(Z$1&amp;"!$D$4:$D$203"))=0,1,COUNTA(INDIRECT(Z$1&amp;"!$D$4:$D$203"))-COUNTA(INDIRECT(Z$1&amp;"!$N$4:$N$203")))</f>
        <v>0</v>
      </c>
      <c r="AA28" s="265"/>
      <c r="AB28" s="264">
        <f ca="1">COUNTIF(INDIRECT(AB$1&amp;"!$P$4:$P$203"),'Risques-Dangers-Dommages'!$D$4)/IF(COUNTA(INDIRECT(AB$1&amp;"!$D$4:$D$203"))=0,1,COUNTA(INDIRECT(AB$1&amp;"!$D$4:$D$203"))-COUNTA(INDIRECT(AB$1&amp;"!$N$4:$N$203")))</f>
        <v>0</v>
      </c>
      <c r="AC28" s="265"/>
      <c r="AD28" s="264">
        <f ca="1">COUNTIF(INDIRECT(AD$1&amp;"!$P$4:$P$203"),'Risques-Dangers-Dommages'!$D$4)/IF(COUNTA(INDIRECT(AD$1&amp;"!$D$4:$D$203"))=0,1,COUNTA(INDIRECT(AD$1&amp;"!$D$4:$D$203"))-COUNTA(INDIRECT(AD$1&amp;"!$N$4:$N$203")))</f>
        <v>0</v>
      </c>
      <c r="AE28" s="265"/>
      <c r="AF28" s="264">
        <f ca="1">COUNTIF(INDIRECT(AF$1&amp;"!$P$4:$P$203"),'Risques-Dangers-Dommages'!$D$4)/IF(COUNTA(INDIRECT(AF$1&amp;"!$D$4:$D$203"))=0,1,COUNTA(INDIRECT(AF$1&amp;"!$D$4:$D$203"))-COUNTA(INDIRECT(AF$1&amp;"!$N$4:$N$203")))</f>
        <v>0</v>
      </c>
      <c r="AG28" s="265"/>
      <c r="AH28" s="264">
        <f ca="1">COUNTIF(INDIRECT(AH$1&amp;"!$P$4:$P$203"),'Risques-Dangers-Dommages'!$D$4)/IF(COUNTA(INDIRECT(AH$1&amp;"!$D$4:$D$203"))=0,1,COUNTA(INDIRECT(AH$1&amp;"!$D$4:$D$203"))-COUNTA(INDIRECT(AH$1&amp;"!$N$4:$N$203")))</f>
        <v>0</v>
      </c>
      <c r="AI28" s="265"/>
      <c r="AJ28" s="264">
        <f ca="1">COUNTIF(INDIRECT(AJ$1&amp;"!$P$4:$P$203"),'Risques-Dangers-Dommages'!$D$4)/IF(COUNTA(INDIRECT(AJ$1&amp;"!$D$4:$D$203"))=0,1,COUNTA(INDIRECT(AJ$1&amp;"!$D$4:$D$203"))-COUNTA(INDIRECT(AJ$1&amp;"!$N$4:$N$203")))</f>
        <v>0</v>
      </c>
      <c r="AK28" s="265"/>
      <c r="AL28" s="264">
        <f ca="1">COUNTIF(INDIRECT(AL$1&amp;"!$P$4:$P$203"),'Risques-Dangers-Dommages'!$D$4)/IF(COUNTA(INDIRECT(AL$1&amp;"!$D$4:$D$203"))=0,1,COUNTA(INDIRECT(AL$1&amp;"!$D$4:$D$203"))-COUNTA(INDIRECT(AL$1&amp;"!$N$4:$N$203")))</f>
        <v>0</v>
      </c>
      <c r="AM28" s="265"/>
      <c r="AN28" s="264">
        <f ca="1">COUNTIF(INDIRECT(AN$1&amp;"!$P$4:$P$203"),'Risques-Dangers-Dommages'!$D$4)/IF(COUNTA(INDIRECT(AN$1&amp;"!$D$4:$D$203"))=0,1,COUNTA(INDIRECT(AN$1&amp;"!$D$4:$D$203"))-COUNTA(INDIRECT(AN$1&amp;"!$N$4:$N$203")))</f>
        <v>0</v>
      </c>
      <c r="AO28" s="265"/>
      <c r="AP28" s="264">
        <f ca="1">COUNTIF(INDIRECT(AP$1&amp;"!$P$4:$P$203"),'Risques-Dangers-Dommages'!$D$4)/IF(COUNTA(INDIRECT(AP$1&amp;"!$D$4:$D$203"))=0,1,COUNTA(INDIRECT(AP$1&amp;"!$D$4:$D$203"))-COUNTA(INDIRECT(AP$1&amp;"!$N$4:$N$203")))</f>
        <v>0</v>
      </c>
      <c r="AQ28" s="265"/>
      <c r="AR28" s="264">
        <f ca="1">COUNTIF(INDIRECT(AR$1&amp;"!$P$4:$P$203"),'Risques-Dangers-Dommages'!$D$4)/IF(COUNTA(INDIRECT(AR$1&amp;"!$D$4:$D$203"))=0,1,COUNTA(INDIRECT(AR$1&amp;"!$D$4:$D$203"))-COUNTA(INDIRECT(AR$1&amp;"!$N$4:$N$203")))</f>
        <v>0</v>
      </c>
      <c r="AS28" s="265"/>
      <c r="AT28" s="264">
        <f ca="1">COUNTIF(INDIRECT(AT$1&amp;"!$P$4:$P$203"),'Risques-Dangers-Dommages'!$D$4)/IF(COUNTA(INDIRECT(AT$1&amp;"!$D$4:$D$203"))=0,1,COUNTA(INDIRECT(AT$1&amp;"!$D$4:$D$203"))-COUNTA(INDIRECT(AT$1&amp;"!$N$4:$N$203")))</f>
        <v>0</v>
      </c>
      <c r="AU28" s="265"/>
      <c r="AV28" s="264">
        <f ca="1">COUNTIF(INDIRECT(AV$1&amp;"!$P$4:$P$203"),'Risques-Dangers-Dommages'!$D$4)/IF(COUNTA(INDIRECT(AV$1&amp;"!$D$4:$D$203"))=0,1,COUNTA(INDIRECT(AV$1&amp;"!$D$4:$D$203"))-COUNTA(INDIRECT(AV$1&amp;"!$N$4:$N$203")))</f>
        <v>0</v>
      </c>
      <c r="AW28" s="265"/>
      <c r="AX28" s="264">
        <f ca="1">COUNTIF(INDIRECT(AX$1&amp;"!$P$4:$P$203"),'Risques-Dangers-Dommages'!$D$4)/IF(COUNTA(INDIRECT(AX$1&amp;"!$D$4:$D$203"))=0,1,COUNTA(INDIRECT(AX$1&amp;"!$D$4:$D$203"))-COUNTA(INDIRECT(AX$1&amp;"!$N$4:$N$203")))</f>
        <v>0</v>
      </c>
      <c r="AY28" s="265"/>
      <c r="AZ28" s="264">
        <f ca="1">COUNTIF(INDIRECT(AZ$1&amp;"!$P$4:$P$203"),'Risques-Dangers-Dommages'!$D$4)/IF(COUNTA(INDIRECT(AZ$1&amp;"!$D$4:$D$203"))=0,1,COUNTA(INDIRECT(AZ$1&amp;"!$D$4:$D$203"))-COUNTA(INDIRECT(AZ$1&amp;"!$N$4:$N$203")))</f>
        <v>0</v>
      </c>
      <c r="BA28" s="265"/>
      <c r="BB28" s="264">
        <f ca="1">COUNTIF(INDIRECT(BB$1&amp;"!$P$4:$P$203"),'Risques-Dangers-Dommages'!$D$4)/IF(COUNTA(INDIRECT(BB$1&amp;"!$D$4:$D$203"))=0,1,COUNTA(INDIRECT(BB$1&amp;"!$D$4:$D$203"))-COUNTA(INDIRECT(BB$1&amp;"!$N$4:$N$203")))</f>
        <v>0</v>
      </c>
      <c r="BC28" s="265"/>
      <c r="BD28" s="264">
        <f ca="1">COUNTIF(INDIRECT(BD$1&amp;"!$P$4:$P$203"),'Risques-Dangers-Dommages'!$D$4)/IF(COUNTA(INDIRECT(BD$1&amp;"!$D$4:$D$203"))=0,1,COUNTA(INDIRECT(BD$1&amp;"!$D$4:$D$203"))-COUNTA(INDIRECT(BD$1&amp;"!$N$4:$N$203")))</f>
        <v>0</v>
      </c>
      <c r="BE28" s="265"/>
      <c r="BF28" s="264">
        <f ca="1">COUNTIF(INDIRECT(BF$1&amp;"!$P$4:$P$203"),'Risques-Dangers-Dommages'!$D$4)/IF(COUNTA(INDIRECT(BF$1&amp;"!$D$4:$D$203"))=0,1,COUNTA(INDIRECT(BF$1&amp;"!$D$4:$D$203"))-COUNTA(INDIRECT(BF$1&amp;"!$N$4:$N$203")))</f>
        <v>0</v>
      </c>
      <c r="BG28" s="265"/>
      <c r="BH28" s="264">
        <f ca="1">COUNTIF(INDIRECT(BH$1&amp;"!$P$4:$P$203"),'Risques-Dangers-Dommages'!$D$4)/IF(COUNTA(INDIRECT(BH$1&amp;"!$D$4:$D$203"))=0,1,COUNTA(INDIRECT(BH$1&amp;"!$D$4:$D$203"))-COUNTA(INDIRECT(BH$1&amp;"!$N$4:$N$203")))</f>
        <v>0</v>
      </c>
      <c r="BI28" s="265"/>
    </row>
    <row r="29" spans="1:61" ht="16.5" customHeight="1" x14ac:dyDescent="0.2">
      <c r="A29" s="399" t="s">
        <v>117</v>
      </c>
      <c r="B29" s="402" t="s">
        <v>218</v>
      </c>
      <c r="C29" s="403"/>
      <c r="D29" s="246">
        <f ca="1">(COUNTIF(INDIRECT(D$1&amp;"!$Q$4:$Q$203"),'Risques-Dangers-Dommages'!$B$84)+COUNTIF(INDIRECT(D$1&amp;"!$Q$4:$Q$203"),'Risques-Dangers-Dommages'!$B$85)+COUNTIF(INDIRECT(D$1&amp;"!$Q$4:$Q$203"),'Risques-Dangers-Dommages'!$B$87)+COUNTIF(INDIRECT(D$1&amp;"!$Q$4:$Q$203"),'Risques-Dangers-Dommages'!$B$88)+COUNTIF(INDIRECT(D$1&amp;"!$Q$4:$Q$203"),'Risques-Dangers-Dommages'!$B$89))/IF(COUNTA(INDIRECT(D$1&amp;"!$D$4:$D$203"))=0,1,COUNTA(INDIRECT(D$1&amp;"!$D$4:$D$203"))-COUNTA(INDIRECT(D$1&amp;"!$N$4:$N$203")))</f>
        <v>0</v>
      </c>
      <c r="E29" s="263">
        <f ca="1">COUNTIF(INDIRECT(D$1&amp;"!$P$4:$P$203"),'Risques-Dangers-Dommages'!$D$11)/IF(COUNTA(INDIRECT(D$1&amp;"!$D$4:$D$203"))=0,1,COUNTA(INDIRECT(D$1&amp;"!$D$4:$D$203"))-COUNTA(INDIRECT(D$1&amp;"!$N$4:$N$203")))</f>
        <v>0</v>
      </c>
      <c r="F29" s="246">
        <f ca="1">(COUNTIF(INDIRECT(F$1&amp;"!$Q$4:$Q$203"),'Risques-Dangers-Dommages'!$B$84)+COUNTIF(INDIRECT(F$1&amp;"!$Q$4:$Q$203"),'Risques-Dangers-Dommages'!$B$85)+COUNTIF(INDIRECT(F$1&amp;"!$Q$4:$Q$203"),'Risques-Dangers-Dommages'!$B$87)+COUNTIF(INDIRECT(F$1&amp;"!$Q$4:$Q$203"),'Risques-Dangers-Dommages'!$B$88)+COUNTIF(INDIRECT(F$1&amp;"!$Q$4:$Q$203"),'Risques-Dangers-Dommages'!$B$89))/IF(COUNTA(INDIRECT(F$1&amp;"!$D$4:$D$203"))=0,1,COUNTA(INDIRECT(F$1&amp;"!$D$4:$D$203"))-COUNTA(INDIRECT(F$1&amp;"!$N$4:$N$203")))</f>
        <v>0</v>
      </c>
      <c r="G29" s="263">
        <f ca="1">COUNTIF(INDIRECT(F$1&amp;"!$P$4:$P$203"),'Risques-Dangers-Dommages'!$D$11)/IF(COUNTA(INDIRECT(F$1&amp;"!$D$4:$D$203"))=0,1,COUNTA(INDIRECT(F$1&amp;"!$D$4:$D$203"))-COUNTA(INDIRECT(F$1&amp;"!$N$4:$N$203")))</f>
        <v>0</v>
      </c>
      <c r="H29" s="246">
        <f ca="1">(COUNTIF(INDIRECT(H$1&amp;"!$Q$4:$Q$203"),'Risques-Dangers-Dommages'!$B$84)+COUNTIF(INDIRECT(H$1&amp;"!$Q$4:$Q$203"),'Risques-Dangers-Dommages'!$B$85)+COUNTIF(INDIRECT(H$1&amp;"!$Q$4:$Q$203"),'Risques-Dangers-Dommages'!$B$87)+COUNTIF(INDIRECT(H$1&amp;"!$Q$4:$Q$203"),'Risques-Dangers-Dommages'!$B$88)+COUNTIF(INDIRECT(H$1&amp;"!$Q$4:$Q$203"),'Risques-Dangers-Dommages'!$B$89))/IF(COUNTA(INDIRECT(H$1&amp;"!$D$4:$D$203"))=0,1,COUNTA(INDIRECT(H$1&amp;"!$D$4:$D$203"))-COUNTA(INDIRECT(H$1&amp;"!$N$4:$N$203")))</f>
        <v>0</v>
      </c>
      <c r="I29" s="263">
        <f ca="1">COUNTIF(INDIRECT(H$1&amp;"!$P$4:$P$203"),'Risques-Dangers-Dommages'!$D$11)/IF(COUNTA(INDIRECT(H$1&amp;"!$D$4:$D$203"))=0,1,COUNTA(INDIRECT(H$1&amp;"!$D$4:$D$203"))-COUNTA(INDIRECT(H$1&amp;"!$N$4:$N$203")))</f>
        <v>0</v>
      </c>
      <c r="J29" s="246">
        <f ca="1">(COUNTIF(INDIRECT(J$1&amp;"!$Q$4:$Q$203"),'Risques-Dangers-Dommages'!$B$84)+COUNTIF(INDIRECT(J$1&amp;"!$Q$4:$Q$203"),'Risques-Dangers-Dommages'!$B$85)+COUNTIF(INDIRECT(J$1&amp;"!$Q$4:$Q$203"),'Risques-Dangers-Dommages'!$B$87)+COUNTIF(INDIRECT(J$1&amp;"!$Q$4:$Q$203"),'Risques-Dangers-Dommages'!$B$88)+COUNTIF(INDIRECT(J$1&amp;"!$Q$4:$Q$203"),'Risques-Dangers-Dommages'!$B$89))/IF(COUNTA(INDIRECT(J$1&amp;"!$D$4:$D$203"))=0,1,COUNTA(INDIRECT(J$1&amp;"!$D$4:$D$203"))-COUNTA(INDIRECT(J$1&amp;"!$N$4:$N$203")))</f>
        <v>0</v>
      </c>
      <c r="K29" s="263">
        <f ca="1">COUNTIF(INDIRECT(J$1&amp;"!$P$4:$P$203"),'Risques-Dangers-Dommages'!$D$11)/IF(COUNTA(INDIRECT(J$1&amp;"!$D$4:$D$203"))=0,1,COUNTA(INDIRECT(J$1&amp;"!$D$4:$D$203"))-COUNTA(INDIRECT(J$1&amp;"!$N$4:$N$203")))</f>
        <v>0</v>
      </c>
      <c r="L29" s="246">
        <f ca="1">(COUNTIF(INDIRECT(L$1&amp;"!$Q$4:$Q$203"),'Risques-Dangers-Dommages'!$B$84)+COUNTIF(INDIRECT(L$1&amp;"!$Q$4:$Q$203"),'Risques-Dangers-Dommages'!$B$85)+COUNTIF(INDIRECT(L$1&amp;"!$Q$4:$Q$203"),'Risques-Dangers-Dommages'!$B$87)+COUNTIF(INDIRECT(L$1&amp;"!$Q$4:$Q$203"),'Risques-Dangers-Dommages'!$B$88)+COUNTIF(INDIRECT(L$1&amp;"!$Q$4:$Q$203"),'Risques-Dangers-Dommages'!$B$89))/IF(COUNTA(INDIRECT(L$1&amp;"!$D$4:$D$203"))=0,1,COUNTA(INDIRECT(L$1&amp;"!$D$4:$D$203"))-COUNTA(INDIRECT(L$1&amp;"!$N$4:$N$203")))</f>
        <v>0</v>
      </c>
      <c r="M29" s="263">
        <f ca="1">COUNTIF(INDIRECT(L$1&amp;"!$P$4:$P$203"),'Risques-Dangers-Dommages'!$D$11)/IF(COUNTA(INDIRECT(L$1&amp;"!$D$4:$D$203"))=0,1,COUNTA(INDIRECT(L$1&amp;"!$D$4:$D$203"))-COUNTA(INDIRECT(L$1&amp;"!$N$4:$N$203")))</f>
        <v>0</v>
      </c>
      <c r="N29" s="246">
        <f ca="1">(COUNTIF(INDIRECT(N$1&amp;"!$Q$4:$Q$203"),'Risques-Dangers-Dommages'!$B$84)+COUNTIF(INDIRECT(N$1&amp;"!$Q$4:$Q$203"),'Risques-Dangers-Dommages'!$B$85)+COUNTIF(INDIRECT(N$1&amp;"!$Q$4:$Q$203"),'Risques-Dangers-Dommages'!$B$87)+COUNTIF(INDIRECT(N$1&amp;"!$Q$4:$Q$203"),'Risques-Dangers-Dommages'!$B$88)+COUNTIF(INDIRECT(N$1&amp;"!$Q$4:$Q$203"),'Risques-Dangers-Dommages'!$B$89))/IF(COUNTA(INDIRECT(N$1&amp;"!$D$4:$D$203"))=0,1,COUNTA(INDIRECT(N$1&amp;"!$D$4:$D$203"))-COUNTA(INDIRECT(N$1&amp;"!$N$4:$N$203")))</f>
        <v>0</v>
      </c>
      <c r="O29" s="263">
        <f ca="1">COUNTIF(INDIRECT(N$1&amp;"!$P$4:$P$203"),'Risques-Dangers-Dommages'!$D$11)/IF(COUNTA(INDIRECT(N$1&amp;"!$D$4:$D$203"))=0,1,COUNTA(INDIRECT(N$1&amp;"!$D$4:$D$203"))-COUNTA(INDIRECT(N$1&amp;"!$N$4:$N$203")))</f>
        <v>0</v>
      </c>
      <c r="P29" s="246">
        <f ca="1">(COUNTIF(INDIRECT(P$1&amp;"!$Q$4:$Q$203"),'Risques-Dangers-Dommages'!$B$84)+COUNTIF(INDIRECT(P$1&amp;"!$Q$4:$Q$203"),'Risques-Dangers-Dommages'!$B$85)+COUNTIF(INDIRECT(P$1&amp;"!$Q$4:$Q$203"),'Risques-Dangers-Dommages'!$B$87)+COUNTIF(INDIRECT(P$1&amp;"!$Q$4:$Q$203"),'Risques-Dangers-Dommages'!$B$88)+COUNTIF(INDIRECT(P$1&amp;"!$Q$4:$Q$203"),'Risques-Dangers-Dommages'!$B$89))/IF(COUNTA(INDIRECT(P$1&amp;"!$D$4:$D$203"))=0,1,COUNTA(INDIRECT(P$1&amp;"!$D$4:$D$203"))-COUNTA(INDIRECT(P$1&amp;"!$N$4:$N$203")))</f>
        <v>0</v>
      </c>
      <c r="Q29" s="263">
        <f ca="1">COUNTIF(INDIRECT(P$1&amp;"!$P$4:$P$203"),'Risques-Dangers-Dommages'!$D$11)/IF(COUNTA(INDIRECT(P$1&amp;"!$D$4:$D$203"))=0,1,COUNTA(INDIRECT(P$1&amp;"!$D$4:$D$203"))-COUNTA(INDIRECT(P$1&amp;"!$N$4:$N$203")))</f>
        <v>0</v>
      </c>
      <c r="R29" s="246">
        <f ca="1">(COUNTIF(INDIRECT(R$1&amp;"!$Q$4:$Q$203"),'Risques-Dangers-Dommages'!$B$84)+COUNTIF(INDIRECT(R$1&amp;"!$Q$4:$Q$203"),'Risques-Dangers-Dommages'!$B$85)+COUNTIF(INDIRECT(R$1&amp;"!$Q$4:$Q$203"),'Risques-Dangers-Dommages'!$B$87)+COUNTIF(INDIRECT(R$1&amp;"!$Q$4:$Q$203"),'Risques-Dangers-Dommages'!$B$88)+COUNTIF(INDIRECT(R$1&amp;"!$Q$4:$Q$203"),'Risques-Dangers-Dommages'!$B$89))/IF(COUNTA(INDIRECT(R$1&amp;"!$D$4:$D$203"))=0,1,COUNTA(INDIRECT(R$1&amp;"!$D$4:$D$203"))-COUNTA(INDIRECT(R$1&amp;"!$N$4:$N$203")))</f>
        <v>0</v>
      </c>
      <c r="S29" s="263">
        <f ca="1">COUNTIF(INDIRECT(R$1&amp;"!$P$4:$P$203"),'Risques-Dangers-Dommages'!$D$11)/IF(COUNTA(INDIRECT(R$1&amp;"!$D$4:$D$203"))=0,1,COUNTA(INDIRECT(R$1&amp;"!$D$4:$D$203"))-COUNTA(INDIRECT(R$1&amp;"!$N$4:$N$203")))</f>
        <v>0</v>
      </c>
      <c r="T29" s="246">
        <f ca="1">(COUNTIF(INDIRECT(T$1&amp;"!$Q$4:$Q$203"),'Risques-Dangers-Dommages'!$B$84)+COUNTIF(INDIRECT(T$1&amp;"!$Q$4:$Q$203"),'Risques-Dangers-Dommages'!$B$85)+COUNTIF(INDIRECT(T$1&amp;"!$Q$4:$Q$203"),'Risques-Dangers-Dommages'!$B$87)+COUNTIF(INDIRECT(T$1&amp;"!$Q$4:$Q$203"),'Risques-Dangers-Dommages'!$B$88)+COUNTIF(INDIRECT(T$1&amp;"!$Q$4:$Q$203"),'Risques-Dangers-Dommages'!$B$89))/IF(COUNTA(INDIRECT(T$1&amp;"!$D$4:$D$203"))=0,1,COUNTA(INDIRECT(T$1&amp;"!$D$4:$D$203"))-COUNTA(INDIRECT(T$1&amp;"!$N$4:$N$203")))</f>
        <v>0</v>
      </c>
      <c r="U29" s="263">
        <f ca="1">COUNTIF(INDIRECT(T$1&amp;"!$P$4:$P$203"),'Risques-Dangers-Dommages'!$D$11)/IF(COUNTA(INDIRECT(T$1&amp;"!$D$4:$D$203"))=0,1,COUNTA(INDIRECT(T$1&amp;"!$D$4:$D$203"))-COUNTA(INDIRECT(T$1&amp;"!$N$4:$N$203")))</f>
        <v>0</v>
      </c>
      <c r="V29" s="246">
        <f ca="1">(COUNTIF(INDIRECT(V$1&amp;"!$Q$4:$Q$203"),'Risques-Dangers-Dommages'!$B$84)+COUNTIF(INDIRECT(V$1&amp;"!$Q$4:$Q$203"),'Risques-Dangers-Dommages'!$B$85)+COUNTIF(INDIRECT(V$1&amp;"!$Q$4:$Q$203"),'Risques-Dangers-Dommages'!$B$87)+COUNTIF(INDIRECT(V$1&amp;"!$Q$4:$Q$203"),'Risques-Dangers-Dommages'!$B$88)+COUNTIF(INDIRECT(V$1&amp;"!$Q$4:$Q$203"),'Risques-Dangers-Dommages'!$B$89))/IF(COUNTA(INDIRECT(V$1&amp;"!$D$4:$D$203"))=0,1,COUNTA(INDIRECT(V$1&amp;"!$D$4:$D$203"))-COUNTA(INDIRECT(V$1&amp;"!$N$4:$N$203")))</f>
        <v>0</v>
      </c>
      <c r="W29" s="263">
        <f ca="1">COUNTIF(INDIRECT(V$1&amp;"!$P$4:$P$203"),'Risques-Dangers-Dommages'!$D$11)/IF(COUNTA(INDIRECT(V$1&amp;"!$D$4:$D$203"))=0,1,COUNTA(INDIRECT(V$1&amp;"!$D$4:$D$203"))-COUNTA(INDIRECT(V$1&amp;"!$N$4:$N$203")))</f>
        <v>0</v>
      </c>
      <c r="X29" s="246">
        <f ca="1">(COUNTIF(INDIRECT(X$1&amp;"!$Q$4:$Q$203"),'Risques-Dangers-Dommages'!$B$84)+COUNTIF(INDIRECT(X$1&amp;"!$Q$4:$Q$203"),'Risques-Dangers-Dommages'!$B$85)+COUNTIF(INDIRECT(X$1&amp;"!$Q$4:$Q$203"),'Risques-Dangers-Dommages'!$B$87)+COUNTIF(INDIRECT(X$1&amp;"!$Q$4:$Q$203"),'Risques-Dangers-Dommages'!$B$88)+COUNTIF(INDIRECT(X$1&amp;"!$Q$4:$Q$203"),'Risques-Dangers-Dommages'!$B$89))/IF(COUNTA(INDIRECT(X$1&amp;"!$D$4:$D$203"))=0,1,COUNTA(INDIRECT(X$1&amp;"!$D$4:$D$203"))-COUNTA(INDIRECT(X$1&amp;"!$N$4:$N$203")))</f>
        <v>0</v>
      </c>
      <c r="Y29" s="263">
        <f ca="1">COUNTIF(INDIRECT(X$1&amp;"!$P$4:$P$203"),'Risques-Dangers-Dommages'!$D$11)/IF(COUNTA(INDIRECT(X$1&amp;"!$D$4:$D$203"))=0,1,COUNTA(INDIRECT(X$1&amp;"!$D$4:$D$203"))-COUNTA(INDIRECT(X$1&amp;"!$N$4:$N$203")))</f>
        <v>0</v>
      </c>
      <c r="Z29" s="246">
        <f ca="1">(COUNTIF(INDIRECT(Z$1&amp;"!$Q$4:$Q$203"),'Risques-Dangers-Dommages'!$B$84)+COUNTIF(INDIRECT(Z$1&amp;"!$Q$4:$Q$203"),'Risques-Dangers-Dommages'!$B$85)+COUNTIF(INDIRECT(Z$1&amp;"!$Q$4:$Q$203"),'Risques-Dangers-Dommages'!$B$87)+COUNTIF(INDIRECT(Z$1&amp;"!$Q$4:$Q$203"),'Risques-Dangers-Dommages'!$B$88)+COUNTIF(INDIRECT(Z$1&amp;"!$Q$4:$Q$203"),'Risques-Dangers-Dommages'!$B$89))/IF(COUNTA(INDIRECT(Z$1&amp;"!$D$4:$D$203"))=0,1,COUNTA(INDIRECT(Z$1&amp;"!$D$4:$D$203"))-COUNTA(INDIRECT(Z$1&amp;"!$N$4:$N$203")))</f>
        <v>0</v>
      </c>
      <c r="AA29" s="263">
        <f ca="1">COUNTIF(INDIRECT(Z$1&amp;"!$P$4:$P$203"),'Risques-Dangers-Dommages'!$D$11)/IF(COUNTA(INDIRECT(Z$1&amp;"!$D$4:$D$203"))=0,1,COUNTA(INDIRECT(Z$1&amp;"!$D$4:$D$203"))-COUNTA(INDIRECT(Z$1&amp;"!$N$4:$N$203")))</f>
        <v>0</v>
      </c>
      <c r="AB29" s="246">
        <f ca="1">(COUNTIF(INDIRECT(AB$1&amp;"!$Q$4:$Q$203"),'Risques-Dangers-Dommages'!$B$84)+COUNTIF(INDIRECT(AB$1&amp;"!$Q$4:$Q$203"),'Risques-Dangers-Dommages'!$B$85)+COUNTIF(INDIRECT(AB$1&amp;"!$Q$4:$Q$203"),'Risques-Dangers-Dommages'!$B$87)+COUNTIF(INDIRECT(AB$1&amp;"!$Q$4:$Q$203"),'Risques-Dangers-Dommages'!$B$88)+COUNTIF(INDIRECT(AB$1&amp;"!$Q$4:$Q$203"),'Risques-Dangers-Dommages'!$B$89))/IF(COUNTA(INDIRECT(AB$1&amp;"!$D$4:$D$203"))=0,1,COUNTA(INDIRECT(AB$1&amp;"!$D$4:$D$203"))-COUNTA(INDIRECT(AB$1&amp;"!$N$4:$N$203")))</f>
        <v>0</v>
      </c>
      <c r="AC29" s="263">
        <f ca="1">COUNTIF(INDIRECT(AB$1&amp;"!$P$4:$P$203"),'Risques-Dangers-Dommages'!$D$11)/IF(COUNTA(INDIRECT(AB$1&amp;"!$D$4:$D$203"))=0,1,COUNTA(INDIRECT(AB$1&amp;"!$D$4:$D$203"))-COUNTA(INDIRECT(AB$1&amp;"!$N$4:$N$203")))</f>
        <v>0</v>
      </c>
      <c r="AD29" s="246">
        <f ca="1">(COUNTIF(INDIRECT(AD$1&amp;"!$Q$4:$Q$203"),'Risques-Dangers-Dommages'!$B$84)+COUNTIF(INDIRECT(AD$1&amp;"!$Q$4:$Q$203"),'Risques-Dangers-Dommages'!$B$85)+COUNTIF(INDIRECT(AD$1&amp;"!$Q$4:$Q$203"),'Risques-Dangers-Dommages'!$B$87)+COUNTIF(INDIRECT(AD$1&amp;"!$Q$4:$Q$203"),'Risques-Dangers-Dommages'!$B$88)+COUNTIF(INDIRECT(AD$1&amp;"!$Q$4:$Q$203"),'Risques-Dangers-Dommages'!$B$89))/IF(COUNTA(INDIRECT(AD$1&amp;"!$D$4:$D$203"))=0,1,COUNTA(INDIRECT(AD$1&amp;"!$D$4:$D$203"))-COUNTA(INDIRECT(AD$1&amp;"!$N$4:$N$203")))</f>
        <v>0</v>
      </c>
      <c r="AE29" s="263">
        <f ca="1">COUNTIF(INDIRECT(AD$1&amp;"!$P$4:$P$203"),'Risques-Dangers-Dommages'!$D$11)/IF(COUNTA(INDIRECT(AD$1&amp;"!$D$4:$D$203"))=0,1,COUNTA(INDIRECT(AD$1&amp;"!$D$4:$D$203"))-COUNTA(INDIRECT(AD$1&amp;"!$N$4:$N$203")))</f>
        <v>0</v>
      </c>
      <c r="AF29" s="246">
        <f ca="1">(COUNTIF(INDIRECT(AF$1&amp;"!$Q$4:$Q$203"),'Risques-Dangers-Dommages'!$B$84)+COUNTIF(INDIRECT(AF$1&amp;"!$Q$4:$Q$203"),'Risques-Dangers-Dommages'!$B$85)+COUNTIF(INDIRECT(AF$1&amp;"!$Q$4:$Q$203"),'Risques-Dangers-Dommages'!$B$87)+COUNTIF(INDIRECT(AF$1&amp;"!$Q$4:$Q$203"),'Risques-Dangers-Dommages'!$B$88)+COUNTIF(INDIRECT(AF$1&amp;"!$Q$4:$Q$203"),'Risques-Dangers-Dommages'!$B$89))/IF(COUNTA(INDIRECT(AF$1&amp;"!$D$4:$D$203"))=0,1,COUNTA(INDIRECT(AF$1&amp;"!$D$4:$D$203"))-COUNTA(INDIRECT(AF$1&amp;"!$N$4:$N$203")))</f>
        <v>0</v>
      </c>
      <c r="AG29" s="263">
        <f ca="1">COUNTIF(INDIRECT(AF$1&amp;"!$P$4:$P$203"),'Risques-Dangers-Dommages'!$D$11)/IF(COUNTA(INDIRECT(AF$1&amp;"!$D$4:$D$203"))=0,1,COUNTA(INDIRECT(AF$1&amp;"!$D$4:$D$203"))-COUNTA(INDIRECT(AF$1&amp;"!$N$4:$N$203")))</f>
        <v>0</v>
      </c>
      <c r="AH29" s="246">
        <f ca="1">(COUNTIF(INDIRECT(AH$1&amp;"!$Q$4:$Q$203"),'Risques-Dangers-Dommages'!$B$84)+COUNTIF(INDIRECT(AH$1&amp;"!$Q$4:$Q$203"),'Risques-Dangers-Dommages'!$B$85)+COUNTIF(INDIRECT(AH$1&amp;"!$Q$4:$Q$203"),'Risques-Dangers-Dommages'!$B$87)+COUNTIF(INDIRECT(AH$1&amp;"!$Q$4:$Q$203"),'Risques-Dangers-Dommages'!$B$88)+COUNTIF(INDIRECT(AH$1&amp;"!$Q$4:$Q$203"),'Risques-Dangers-Dommages'!$B$89))/IF(COUNTA(INDIRECT(AH$1&amp;"!$D$4:$D$203"))=0,1,COUNTA(INDIRECT(AH$1&amp;"!$D$4:$D$203"))-COUNTA(INDIRECT(AH$1&amp;"!$N$4:$N$203")))</f>
        <v>0</v>
      </c>
      <c r="AI29" s="263">
        <f ca="1">COUNTIF(INDIRECT(AH$1&amp;"!$P$4:$P$203"),'Risques-Dangers-Dommages'!$D$11)/IF(COUNTA(INDIRECT(AH$1&amp;"!$D$4:$D$203"))=0,1,COUNTA(INDIRECT(AH$1&amp;"!$D$4:$D$203"))-COUNTA(INDIRECT(AH$1&amp;"!$N$4:$N$203")))</f>
        <v>0</v>
      </c>
      <c r="AJ29" s="246">
        <f ca="1">(COUNTIF(INDIRECT(AJ$1&amp;"!$Q$4:$Q$203"),'Risques-Dangers-Dommages'!$B$84)+COUNTIF(INDIRECT(AJ$1&amp;"!$Q$4:$Q$203"),'Risques-Dangers-Dommages'!$B$85)+COUNTIF(INDIRECT(AJ$1&amp;"!$Q$4:$Q$203"),'Risques-Dangers-Dommages'!$B$87)+COUNTIF(INDIRECT(AJ$1&amp;"!$Q$4:$Q$203"),'Risques-Dangers-Dommages'!$B$88)+COUNTIF(INDIRECT(AJ$1&amp;"!$Q$4:$Q$203"),'Risques-Dangers-Dommages'!$B$89))/IF(COUNTA(INDIRECT(AJ$1&amp;"!$D$4:$D$203"))=0,1,COUNTA(INDIRECT(AJ$1&amp;"!$D$4:$D$203"))-COUNTA(INDIRECT(AJ$1&amp;"!$N$4:$N$203")))</f>
        <v>0</v>
      </c>
      <c r="AK29" s="263">
        <f ca="1">COUNTIF(INDIRECT(AJ$1&amp;"!$P$4:$P$203"),'Risques-Dangers-Dommages'!$D$11)/IF(COUNTA(INDIRECT(AJ$1&amp;"!$D$4:$D$203"))=0,1,COUNTA(INDIRECT(AJ$1&amp;"!$D$4:$D$203"))-COUNTA(INDIRECT(AJ$1&amp;"!$N$4:$N$203")))</f>
        <v>0</v>
      </c>
      <c r="AL29" s="246">
        <f ca="1">(COUNTIF(INDIRECT(AL$1&amp;"!$Q$4:$Q$203"),'Risques-Dangers-Dommages'!$B$84)+COUNTIF(INDIRECT(AL$1&amp;"!$Q$4:$Q$203"),'Risques-Dangers-Dommages'!$B$85)+COUNTIF(INDIRECT(AL$1&amp;"!$Q$4:$Q$203"),'Risques-Dangers-Dommages'!$B$87)+COUNTIF(INDIRECT(AL$1&amp;"!$Q$4:$Q$203"),'Risques-Dangers-Dommages'!$B$88)+COUNTIF(INDIRECT(AL$1&amp;"!$Q$4:$Q$203"),'Risques-Dangers-Dommages'!$B$89))/IF(COUNTA(INDIRECT(AL$1&amp;"!$D$4:$D$203"))=0,1,COUNTA(INDIRECT(AL$1&amp;"!$D$4:$D$203"))-COUNTA(INDIRECT(AL$1&amp;"!$N$4:$N$203")))</f>
        <v>0</v>
      </c>
      <c r="AM29" s="263">
        <f ca="1">COUNTIF(INDIRECT(AL$1&amp;"!$P$4:$P$203"),'Risques-Dangers-Dommages'!$D$11)/IF(COUNTA(INDIRECT(AL$1&amp;"!$D$4:$D$203"))=0,1,COUNTA(INDIRECT(AL$1&amp;"!$D$4:$D$203"))-COUNTA(INDIRECT(AL$1&amp;"!$N$4:$N$203")))</f>
        <v>0</v>
      </c>
      <c r="AN29" s="246">
        <f ca="1">(COUNTIF(INDIRECT(AN$1&amp;"!$Q$4:$Q$203"),'Risques-Dangers-Dommages'!$B$84)+COUNTIF(INDIRECT(AN$1&amp;"!$Q$4:$Q$203"),'Risques-Dangers-Dommages'!$B$85)+COUNTIF(INDIRECT(AN$1&amp;"!$Q$4:$Q$203"),'Risques-Dangers-Dommages'!$B$87)+COUNTIF(INDIRECT(AN$1&amp;"!$Q$4:$Q$203"),'Risques-Dangers-Dommages'!$B$88)+COUNTIF(INDIRECT(AN$1&amp;"!$Q$4:$Q$203"),'Risques-Dangers-Dommages'!$B$89))/IF(COUNTA(INDIRECT(AN$1&amp;"!$D$4:$D$203"))=0,1,COUNTA(INDIRECT(AN$1&amp;"!$D$4:$D$203"))-COUNTA(INDIRECT(AN$1&amp;"!$N$4:$N$203")))</f>
        <v>0</v>
      </c>
      <c r="AO29" s="263">
        <f ca="1">COUNTIF(INDIRECT(AN$1&amp;"!$P$4:$P$203"),'Risques-Dangers-Dommages'!$D$11)/IF(COUNTA(INDIRECT(AN$1&amp;"!$D$4:$D$203"))=0,1,COUNTA(INDIRECT(AN$1&amp;"!$D$4:$D$203"))-COUNTA(INDIRECT(AN$1&amp;"!$N$4:$N$203")))</f>
        <v>0</v>
      </c>
      <c r="AP29" s="246">
        <f ca="1">(COUNTIF(INDIRECT(AP$1&amp;"!$Q$4:$Q$203"),'Risques-Dangers-Dommages'!$B$84)+COUNTIF(INDIRECT(AP$1&amp;"!$Q$4:$Q$203"),'Risques-Dangers-Dommages'!$B$85)+COUNTIF(INDIRECT(AP$1&amp;"!$Q$4:$Q$203"),'Risques-Dangers-Dommages'!$B$87)+COUNTIF(INDIRECT(AP$1&amp;"!$Q$4:$Q$203"),'Risques-Dangers-Dommages'!$B$88)+COUNTIF(INDIRECT(AP$1&amp;"!$Q$4:$Q$203"),'Risques-Dangers-Dommages'!$B$89))/IF(COUNTA(INDIRECT(AP$1&amp;"!$D$4:$D$203"))=0,1,COUNTA(INDIRECT(AP$1&amp;"!$D$4:$D$203"))-COUNTA(INDIRECT(AP$1&amp;"!$N$4:$N$203")))</f>
        <v>0</v>
      </c>
      <c r="AQ29" s="263">
        <f ca="1">COUNTIF(INDIRECT(AP$1&amp;"!$P$4:$P$203"),'Risques-Dangers-Dommages'!$D$11)/IF(COUNTA(INDIRECT(AP$1&amp;"!$D$4:$D$203"))=0,1,COUNTA(INDIRECT(AP$1&amp;"!$D$4:$D$203"))-COUNTA(INDIRECT(AP$1&amp;"!$N$4:$N$203")))</f>
        <v>0</v>
      </c>
      <c r="AR29" s="246">
        <f ca="1">(COUNTIF(INDIRECT(AR$1&amp;"!$Q$4:$Q$203"),'Risques-Dangers-Dommages'!$B$84)+COUNTIF(INDIRECT(AR$1&amp;"!$Q$4:$Q$203"),'Risques-Dangers-Dommages'!$B$85)+COUNTIF(INDIRECT(AR$1&amp;"!$Q$4:$Q$203"),'Risques-Dangers-Dommages'!$B$87)+COUNTIF(INDIRECT(AR$1&amp;"!$Q$4:$Q$203"),'Risques-Dangers-Dommages'!$B$88)+COUNTIF(INDIRECT(AR$1&amp;"!$Q$4:$Q$203"),'Risques-Dangers-Dommages'!$B$89))/IF(COUNTA(INDIRECT(AR$1&amp;"!$D$4:$D$203"))=0,1,COUNTA(INDIRECT(AR$1&amp;"!$D$4:$D$203"))-COUNTA(INDIRECT(AR$1&amp;"!$N$4:$N$203")))</f>
        <v>0</v>
      </c>
      <c r="AS29" s="263">
        <f ca="1">COUNTIF(INDIRECT(AR$1&amp;"!$P$4:$P$203"),'Risques-Dangers-Dommages'!$D$11)/IF(COUNTA(INDIRECT(AR$1&amp;"!$D$4:$D$203"))=0,1,COUNTA(INDIRECT(AR$1&amp;"!$D$4:$D$203"))-COUNTA(INDIRECT(AR$1&amp;"!$N$4:$N$203")))</f>
        <v>0</v>
      </c>
      <c r="AT29" s="246">
        <f ca="1">(COUNTIF(INDIRECT(AT$1&amp;"!$Q$4:$Q$203"),'Risques-Dangers-Dommages'!$B$84)+COUNTIF(INDIRECT(AT$1&amp;"!$Q$4:$Q$203"),'Risques-Dangers-Dommages'!$B$85)+COUNTIF(INDIRECT(AT$1&amp;"!$Q$4:$Q$203"),'Risques-Dangers-Dommages'!$B$87)+COUNTIF(INDIRECT(AT$1&amp;"!$Q$4:$Q$203"),'Risques-Dangers-Dommages'!$B$88)+COUNTIF(INDIRECT(AT$1&amp;"!$Q$4:$Q$203"),'Risques-Dangers-Dommages'!$B$89))/IF(COUNTA(INDIRECT(AT$1&amp;"!$D$4:$D$203"))=0,1,COUNTA(INDIRECT(AT$1&amp;"!$D$4:$D$203"))-COUNTA(INDIRECT(AT$1&amp;"!$N$4:$N$203")))</f>
        <v>0</v>
      </c>
      <c r="AU29" s="263">
        <f ca="1">COUNTIF(INDIRECT(AT$1&amp;"!$P$4:$P$203"),'Risques-Dangers-Dommages'!$D$11)/IF(COUNTA(INDIRECT(AT$1&amp;"!$D$4:$D$203"))=0,1,COUNTA(INDIRECT(AT$1&amp;"!$D$4:$D$203"))-COUNTA(INDIRECT(AT$1&amp;"!$N$4:$N$203")))</f>
        <v>0</v>
      </c>
      <c r="AV29" s="246">
        <f ca="1">(COUNTIF(INDIRECT(AV$1&amp;"!$Q$4:$Q$203"),'Risques-Dangers-Dommages'!$B$84)+COUNTIF(INDIRECT(AV$1&amp;"!$Q$4:$Q$203"),'Risques-Dangers-Dommages'!$B$85)+COUNTIF(INDIRECT(AV$1&amp;"!$Q$4:$Q$203"),'Risques-Dangers-Dommages'!$B$87)+COUNTIF(INDIRECT(AV$1&amp;"!$Q$4:$Q$203"),'Risques-Dangers-Dommages'!$B$88)+COUNTIF(INDIRECT(AV$1&amp;"!$Q$4:$Q$203"),'Risques-Dangers-Dommages'!$B$89))/IF(COUNTA(INDIRECT(AV$1&amp;"!$D$4:$D$203"))=0,1,COUNTA(INDIRECT(AV$1&amp;"!$D$4:$D$203"))-COUNTA(INDIRECT(AV$1&amp;"!$N$4:$N$203")))</f>
        <v>0</v>
      </c>
      <c r="AW29" s="263">
        <f ca="1">COUNTIF(INDIRECT(AV$1&amp;"!$P$4:$P$203"),'Risques-Dangers-Dommages'!$D$11)/IF(COUNTA(INDIRECT(AV$1&amp;"!$D$4:$D$203"))=0,1,COUNTA(INDIRECT(AV$1&amp;"!$D$4:$D$203"))-COUNTA(INDIRECT(AV$1&amp;"!$N$4:$N$203")))</f>
        <v>0</v>
      </c>
      <c r="AX29" s="246">
        <f ca="1">(COUNTIF(INDIRECT(AX$1&amp;"!$Q$4:$Q$203"),'Risques-Dangers-Dommages'!$B$84)+COUNTIF(INDIRECT(AX$1&amp;"!$Q$4:$Q$203"),'Risques-Dangers-Dommages'!$B$85)+COUNTIF(INDIRECT(AX$1&amp;"!$Q$4:$Q$203"),'Risques-Dangers-Dommages'!$B$87)+COUNTIF(INDIRECT(AX$1&amp;"!$Q$4:$Q$203"),'Risques-Dangers-Dommages'!$B$88)+COUNTIF(INDIRECT(AX$1&amp;"!$Q$4:$Q$203"),'Risques-Dangers-Dommages'!$B$89))/IF(COUNTA(INDIRECT(AX$1&amp;"!$D$4:$D$203"))=0,1,COUNTA(INDIRECT(AX$1&amp;"!$D$4:$D$203"))-COUNTA(INDIRECT(AX$1&amp;"!$N$4:$N$203")))</f>
        <v>0</v>
      </c>
      <c r="AY29" s="263">
        <f ca="1">COUNTIF(INDIRECT(AX$1&amp;"!$P$4:$P$203"),'Risques-Dangers-Dommages'!$D$11)/IF(COUNTA(INDIRECT(AX$1&amp;"!$D$4:$D$203"))=0,1,COUNTA(INDIRECT(AX$1&amp;"!$D$4:$D$203"))-COUNTA(INDIRECT(AX$1&amp;"!$N$4:$N$203")))</f>
        <v>0</v>
      </c>
      <c r="AZ29" s="246">
        <f ca="1">(COUNTIF(INDIRECT(AZ$1&amp;"!$Q$4:$Q$203"),'Risques-Dangers-Dommages'!$B$84)+COUNTIF(INDIRECT(AZ$1&amp;"!$Q$4:$Q$203"),'Risques-Dangers-Dommages'!$B$85)+COUNTIF(INDIRECT(AZ$1&amp;"!$Q$4:$Q$203"),'Risques-Dangers-Dommages'!$B$87)+COUNTIF(INDIRECT(AZ$1&amp;"!$Q$4:$Q$203"),'Risques-Dangers-Dommages'!$B$88)+COUNTIF(INDIRECT(AZ$1&amp;"!$Q$4:$Q$203"),'Risques-Dangers-Dommages'!$B$89))/IF(COUNTA(INDIRECT(AZ$1&amp;"!$D$4:$D$203"))=0,1,COUNTA(INDIRECT(AZ$1&amp;"!$D$4:$D$203"))-COUNTA(INDIRECT(AZ$1&amp;"!$N$4:$N$203")))</f>
        <v>0</v>
      </c>
      <c r="BA29" s="263">
        <f ca="1">COUNTIF(INDIRECT(AZ$1&amp;"!$P$4:$P$203"),'Risques-Dangers-Dommages'!$D$11)/IF(COUNTA(INDIRECT(AZ$1&amp;"!$D$4:$D$203"))=0,1,COUNTA(INDIRECT(AZ$1&amp;"!$D$4:$D$203"))-COUNTA(INDIRECT(AZ$1&amp;"!$N$4:$N$203")))</f>
        <v>0</v>
      </c>
      <c r="BB29" s="246">
        <f ca="1">(COUNTIF(INDIRECT(BB$1&amp;"!$Q$4:$Q$203"),'Risques-Dangers-Dommages'!$B$84)+COUNTIF(INDIRECT(BB$1&amp;"!$Q$4:$Q$203"),'Risques-Dangers-Dommages'!$B$85)+COUNTIF(INDIRECT(BB$1&amp;"!$Q$4:$Q$203"),'Risques-Dangers-Dommages'!$B$87)+COUNTIF(INDIRECT(BB$1&amp;"!$Q$4:$Q$203"),'Risques-Dangers-Dommages'!$B$88)+COUNTIF(INDIRECT(BB$1&amp;"!$Q$4:$Q$203"),'Risques-Dangers-Dommages'!$B$89))/IF(COUNTA(INDIRECT(BB$1&amp;"!$D$4:$D$203"))=0,1,COUNTA(INDIRECT(BB$1&amp;"!$D$4:$D$203"))-COUNTA(INDIRECT(BB$1&amp;"!$N$4:$N$203")))</f>
        <v>0</v>
      </c>
      <c r="BC29" s="263">
        <f ca="1">COUNTIF(INDIRECT(BB$1&amp;"!$P$4:$P$203"),'Risques-Dangers-Dommages'!$D$11)/IF(COUNTA(INDIRECT(BB$1&amp;"!$D$4:$D$203"))=0,1,COUNTA(INDIRECT(BB$1&amp;"!$D$4:$D$203"))-COUNTA(INDIRECT(BB$1&amp;"!$N$4:$N$203")))</f>
        <v>0</v>
      </c>
      <c r="BD29" s="246">
        <f ca="1">(COUNTIF(INDIRECT(BD$1&amp;"!$Q$4:$Q$203"),'Risques-Dangers-Dommages'!$B$84)+COUNTIF(INDIRECT(BD$1&amp;"!$Q$4:$Q$203"),'Risques-Dangers-Dommages'!$B$85)+COUNTIF(INDIRECT(BD$1&amp;"!$Q$4:$Q$203"),'Risques-Dangers-Dommages'!$B$87)+COUNTIF(INDIRECT(BD$1&amp;"!$Q$4:$Q$203"),'Risques-Dangers-Dommages'!$B$88)+COUNTIF(INDIRECT(BD$1&amp;"!$Q$4:$Q$203"),'Risques-Dangers-Dommages'!$B$89))/IF(COUNTA(INDIRECT(BD$1&amp;"!$D$4:$D$203"))=0,1,COUNTA(INDIRECT(BD$1&amp;"!$D$4:$D$203"))-COUNTA(INDIRECT(BD$1&amp;"!$N$4:$N$203")))</f>
        <v>0</v>
      </c>
      <c r="BE29" s="263">
        <f ca="1">COUNTIF(INDIRECT(BD$1&amp;"!$P$4:$P$203"),'Risques-Dangers-Dommages'!$D$11)/IF(COUNTA(INDIRECT(BD$1&amp;"!$D$4:$D$203"))=0,1,COUNTA(INDIRECT(BD$1&amp;"!$D$4:$D$203"))-COUNTA(INDIRECT(BD$1&amp;"!$N$4:$N$203")))</f>
        <v>0</v>
      </c>
      <c r="BF29" s="246">
        <f ca="1">(COUNTIF(INDIRECT(BF$1&amp;"!$Q$4:$Q$203"),'Risques-Dangers-Dommages'!$B$84)+COUNTIF(INDIRECT(BF$1&amp;"!$Q$4:$Q$203"),'Risques-Dangers-Dommages'!$B$85)+COUNTIF(INDIRECT(BF$1&amp;"!$Q$4:$Q$203"),'Risques-Dangers-Dommages'!$B$87)+COUNTIF(INDIRECT(BF$1&amp;"!$Q$4:$Q$203"),'Risques-Dangers-Dommages'!$B$88)+COUNTIF(INDIRECT(BF$1&amp;"!$Q$4:$Q$203"),'Risques-Dangers-Dommages'!$B$89))/IF(COUNTA(INDIRECT(BF$1&amp;"!$D$4:$D$203"))=0,1,COUNTA(INDIRECT(BF$1&amp;"!$D$4:$D$203"))-COUNTA(INDIRECT(BF$1&amp;"!$N$4:$N$203")))</f>
        <v>0</v>
      </c>
      <c r="BG29" s="263">
        <f ca="1">COUNTIF(INDIRECT(BF$1&amp;"!$P$4:$P$203"),'Risques-Dangers-Dommages'!$D$11)/IF(COUNTA(INDIRECT(BF$1&amp;"!$D$4:$D$203"))=0,1,COUNTA(INDIRECT(BF$1&amp;"!$D$4:$D$203"))-COUNTA(INDIRECT(BF$1&amp;"!$N$4:$N$203")))</f>
        <v>0</v>
      </c>
      <c r="BH29" s="246">
        <f ca="1">(COUNTIF(INDIRECT(BH$1&amp;"!$Q$4:$Q$203"),'Risques-Dangers-Dommages'!$B$84)+COUNTIF(INDIRECT(BH$1&amp;"!$Q$4:$Q$203"),'Risques-Dangers-Dommages'!$B$85)+COUNTIF(INDIRECT(BH$1&amp;"!$Q$4:$Q$203"),'Risques-Dangers-Dommages'!$B$87)+COUNTIF(INDIRECT(BH$1&amp;"!$Q$4:$Q$203"),'Risques-Dangers-Dommages'!$B$88)+COUNTIF(INDIRECT(BH$1&amp;"!$Q$4:$Q$203"),'Risques-Dangers-Dommages'!$B$89))/IF(COUNTA(INDIRECT(BH$1&amp;"!$D$4:$D$203"))=0,1,COUNTA(INDIRECT(BH$1&amp;"!$D$4:$D$203"))-COUNTA(INDIRECT(BH$1&amp;"!$N$4:$N$203")))</f>
        <v>0</v>
      </c>
      <c r="BI29" s="263">
        <f ca="1">COUNTIF(INDIRECT(BH$1&amp;"!$P$4:$P$203"),'Risques-Dangers-Dommages'!$D$11)/IF(COUNTA(INDIRECT(BH$1&amp;"!$D$4:$D$203"))=0,1,COUNTA(INDIRECT(BH$1&amp;"!$D$4:$D$203"))-COUNTA(INDIRECT(BH$1&amp;"!$N$4:$N$203")))</f>
        <v>0</v>
      </c>
    </row>
    <row r="30" spans="1:61" ht="16.5" customHeight="1" x14ac:dyDescent="0.2">
      <c r="A30" s="399"/>
      <c r="B30" s="400" t="s">
        <v>219</v>
      </c>
      <c r="C30" s="401"/>
      <c r="D30" s="251">
        <f ca="1">(COUNTIF(INDIRECT(D$1&amp;"!$Q$4:$Q$203"),'Risques-Dangers-Dommages'!$B$86)+COUNTIF(INDIRECT(D$1&amp;"!$Q$4:$Q$203"),'Risques-Dangers-Dommages'!$B$90)+COUNTIF(INDIRECT(D$1&amp;"!$Q$4:$Q$203"),'Risques-Dangers-Dommages'!$B$91)+COUNTIF(INDIRECT(D$1&amp;"!$Q$4:$Q$203"),'Risques-Dangers-Dommages'!$B$92)+COUNTIF(INDIRECT(D$1&amp;"!$Q$4:$Q$203"),'Risques-Dangers-Dommages'!$B$93)+COUNTIF(INDIRECT(D$1&amp;"!$Q$4:$Q$203"),'Risques-Dangers-Dommages'!$B$94)+COUNTIF(INDIRECT(D$1&amp;"!$Q$4:$Q$203"),'Risques-Dangers-Dommages'!$B$95))/IF(COUNTA(INDIRECT(D$1&amp;"!$D$4:$D$203"))=0,1,COUNTA(INDIRECT(D$1&amp;"!$D$4:$D$203"))-COUNTA(INDIRECT(D$1&amp;"!$N$4:$N$203")))</f>
        <v>0</v>
      </c>
      <c r="E30" s="252"/>
      <c r="F30" s="251">
        <f ca="1">(COUNTIF(INDIRECT(F$1&amp;"!$Q$4:$Q$203"),'Risques-Dangers-Dommages'!$B$86)+COUNTIF(INDIRECT(F$1&amp;"!$Q$4:$Q$203"),'Risques-Dangers-Dommages'!$B$90)+COUNTIF(INDIRECT(F$1&amp;"!$Q$4:$Q$203"),'Risques-Dangers-Dommages'!$B$91)+COUNTIF(INDIRECT(F$1&amp;"!$Q$4:$Q$203"),'Risques-Dangers-Dommages'!$B$92)+COUNTIF(INDIRECT(F$1&amp;"!$Q$4:$Q$203"),'Risques-Dangers-Dommages'!$B$93)+COUNTIF(INDIRECT(F$1&amp;"!$Q$4:$Q$203"),'Risques-Dangers-Dommages'!$B$94)+COUNTIF(INDIRECT(F$1&amp;"!$Q$4:$Q$203"),'Risques-Dangers-Dommages'!$B$95))/IF(COUNTA(INDIRECT(F$1&amp;"!$D$4:$D$203"))=0,1,COUNTA(INDIRECT(F$1&amp;"!$D$4:$D$203"))-COUNTA(INDIRECT(F$1&amp;"!$N$4:$N$203")))</f>
        <v>0</v>
      </c>
      <c r="G30" s="252"/>
      <c r="H30" s="251">
        <f ca="1">(COUNTIF(INDIRECT(H$1&amp;"!$Q$4:$Q$203"),'Risques-Dangers-Dommages'!$B$86)+COUNTIF(INDIRECT(H$1&amp;"!$Q$4:$Q$203"),'Risques-Dangers-Dommages'!$B$90)+COUNTIF(INDIRECT(H$1&amp;"!$Q$4:$Q$203"),'Risques-Dangers-Dommages'!$B$91)+COUNTIF(INDIRECT(H$1&amp;"!$Q$4:$Q$203"),'Risques-Dangers-Dommages'!$B$92)+COUNTIF(INDIRECT(H$1&amp;"!$Q$4:$Q$203"),'Risques-Dangers-Dommages'!$B$93)+COUNTIF(INDIRECT(H$1&amp;"!$Q$4:$Q$203"),'Risques-Dangers-Dommages'!$B$94)+COUNTIF(INDIRECT(H$1&amp;"!$Q$4:$Q$203"),'Risques-Dangers-Dommages'!$B$95))/IF(COUNTA(INDIRECT(H$1&amp;"!$D$4:$D$203"))=0,1,COUNTA(INDIRECT(H$1&amp;"!$D$4:$D$203"))-COUNTA(INDIRECT(H$1&amp;"!$N$4:$N$203")))</f>
        <v>0</v>
      </c>
      <c r="I30" s="252"/>
      <c r="J30" s="251">
        <f ca="1">(COUNTIF(INDIRECT(J$1&amp;"!$Q$4:$Q$203"),'Risques-Dangers-Dommages'!$B$86)+COUNTIF(INDIRECT(J$1&amp;"!$Q$4:$Q$203"),'Risques-Dangers-Dommages'!$B$90)+COUNTIF(INDIRECT(J$1&amp;"!$Q$4:$Q$203"),'Risques-Dangers-Dommages'!$B$91)+COUNTIF(INDIRECT(J$1&amp;"!$Q$4:$Q$203"),'Risques-Dangers-Dommages'!$B$92)+COUNTIF(INDIRECT(J$1&amp;"!$Q$4:$Q$203"),'Risques-Dangers-Dommages'!$B$93)+COUNTIF(INDIRECT(J$1&amp;"!$Q$4:$Q$203"),'Risques-Dangers-Dommages'!$B$94)+COUNTIF(INDIRECT(J$1&amp;"!$Q$4:$Q$203"),'Risques-Dangers-Dommages'!$B$95))/IF(COUNTA(INDIRECT(J$1&amp;"!$D$4:$D$203"))=0,1,COUNTA(INDIRECT(J$1&amp;"!$D$4:$D$203"))-COUNTA(INDIRECT(J$1&amp;"!$N$4:$N$203")))</f>
        <v>0</v>
      </c>
      <c r="K30" s="252"/>
      <c r="L30" s="251">
        <f ca="1">(COUNTIF(INDIRECT(L$1&amp;"!$Q$4:$Q$203"),'Risques-Dangers-Dommages'!$B$86)+COUNTIF(INDIRECT(L$1&amp;"!$Q$4:$Q$203"),'Risques-Dangers-Dommages'!$B$90)+COUNTIF(INDIRECT(L$1&amp;"!$Q$4:$Q$203"),'Risques-Dangers-Dommages'!$B$91)+COUNTIF(INDIRECT(L$1&amp;"!$Q$4:$Q$203"),'Risques-Dangers-Dommages'!$B$92)+COUNTIF(INDIRECT(L$1&amp;"!$Q$4:$Q$203"),'Risques-Dangers-Dommages'!$B$93)+COUNTIF(INDIRECT(L$1&amp;"!$Q$4:$Q$203"),'Risques-Dangers-Dommages'!$B$94)+COUNTIF(INDIRECT(L$1&amp;"!$Q$4:$Q$203"),'Risques-Dangers-Dommages'!$B$95))/IF(COUNTA(INDIRECT(L$1&amp;"!$D$4:$D$203"))=0,1,COUNTA(INDIRECT(L$1&amp;"!$D$4:$D$203"))-COUNTA(INDIRECT(L$1&amp;"!$N$4:$N$203")))</f>
        <v>0</v>
      </c>
      <c r="M30" s="252"/>
      <c r="N30" s="251">
        <f ca="1">(COUNTIF(INDIRECT(N$1&amp;"!$Q$4:$Q$203"),'Risques-Dangers-Dommages'!$B$86)+COUNTIF(INDIRECT(N$1&amp;"!$Q$4:$Q$203"),'Risques-Dangers-Dommages'!$B$90)+COUNTIF(INDIRECT(N$1&amp;"!$Q$4:$Q$203"),'Risques-Dangers-Dommages'!$B$91)+COUNTIF(INDIRECT(N$1&amp;"!$Q$4:$Q$203"),'Risques-Dangers-Dommages'!$B$92)+COUNTIF(INDIRECT(N$1&amp;"!$Q$4:$Q$203"),'Risques-Dangers-Dommages'!$B$93)+COUNTIF(INDIRECT(N$1&amp;"!$Q$4:$Q$203"),'Risques-Dangers-Dommages'!$B$94)+COUNTIF(INDIRECT(N$1&amp;"!$Q$4:$Q$203"),'Risques-Dangers-Dommages'!$B$95))/IF(COUNTA(INDIRECT(N$1&amp;"!$D$4:$D$203"))=0,1,COUNTA(INDIRECT(N$1&amp;"!$D$4:$D$203"))-COUNTA(INDIRECT(N$1&amp;"!$N$4:$N$203")))</f>
        <v>0</v>
      </c>
      <c r="O30" s="252"/>
      <c r="P30" s="251">
        <f ca="1">(COUNTIF(INDIRECT(P$1&amp;"!$Q$4:$Q$203"),'Risques-Dangers-Dommages'!$B$86)+COUNTIF(INDIRECT(P$1&amp;"!$Q$4:$Q$203"),'Risques-Dangers-Dommages'!$B$90)+COUNTIF(INDIRECT(P$1&amp;"!$Q$4:$Q$203"),'Risques-Dangers-Dommages'!$B$91)+COUNTIF(INDIRECT(P$1&amp;"!$Q$4:$Q$203"),'Risques-Dangers-Dommages'!$B$92)+COUNTIF(INDIRECT(P$1&amp;"!$Q$4:$Q$203"),'Risques-Dangers-Dommages'!$B$93)+COUNTIF(INDIRECT(P$1&amp;"!$Q$4:$Q$203"),'Risques-Dangers-Dommages'!$B$94)+COUNTIF(INDIRECT(P$1&amp;"!$Q$4:$Q$203"),'Risques-Dangers-Dommages'!$B$95))/IF(COUNTA(INDIRECT(P$1&amp;"!$D$4:$D$203"))=0,1,COUNTA(INDIRECT(P$1&amp;"!$D$4:$D$203"))-COUNTA(INDIRECT(P$1&amp;"!$N$4:$N$203")))</f>
        <v>0</v>
      </c>
      <c r="Q30" s="252"/>
      <c r="R30" s="251">
        <f ca="1">(COUNTIF(INDIRECT(R$1&amp;"!$Q$4:$Q$203"),'Risques-Dangers-Dommages'!$B$86)+COUNTIF(INDIRECT(R$1&amp;"!$Q$4:$Q$203"),'Risques-Dangers-Dommages'!$B$90)+COUNTIF(INDIRECT(R$1&amp;"!$Q$4:$Q$203"),'Risques-Dangers-Dommages'!$B$91)+COUNTIF(INDIRECT(R$1&amp;"!$Q$4:$Q$203"),'Risques-Dangers-Dommages'!$B$92)+COUNTIF(INDIRECT(R$1&amp;"!$Q$4:$Q$203"),'Risques-Dangers-Dommages'!$B$93)+COUNTIF(INDIRECT(R$1&amp;"!$Q$4:$Q$203"),'Risques-Dangers-Dommages'!$B$94)+COUNTIF(INDIRECT(R$1&amp;"!$Q$4:$Q$203"),'Risques-Dangers-Dommages'!$B$95))/IF(COUNTA(INDIRECT(R$1&amp;"!$D$4:$D$203"))=0,1,COUNTA(INDIRECT(R$1&amp;"!$D$4:$D$203"))-COUNTA(INDIRECT(R$1&amp;"!$N$4:$N$203")))</f>
        <v>0</v>
      </c>
      <c r="S30" s="252"/>
      <c r="T30" s="251">
        <f ca="1">(COUNTIF(INDIRECT(T$1&amp;"!$Q$4:$Q$203"),'Risques-Dangers-Dommages'!$B$86)+COUNTIF(INDIRECT(T$1&amp;"!$Q$4:$Q$203"),'Risques-Dangers-Dommages'!$B$90)+COUNTIF(INDIRECT(T$1&amp;"!$Q$4:$Q$203"),'Risques-Dangers-Dommages'!$B$91)+COUNTIF(INDIRECT(T$1&amp;"!$Q$4:$Q$203"),'Risques-Dangers-Dommages'!$B$92)+COUNTIF(INDIRECT(T$1&amp;"!$Q$4:$Q$203"),'Risques-Dangers-Dommages'!$B$93)+COUNTIF(INDIRECT(T$1&amp;"!$Q$4:$Q$203"),'Risques-Dangers-Dommages'!$B$94)+COUNTIF(INDIRECT(T$1&amp;"!$Q$4:$Q$203"),'Risques-Dangers-Dommages'!$B$95))/IF(COUNTA(INDIRECT(T$1&amp;"!$D$4:$D$203"))=0,1,COUNTA(INDIRECT(T$1&amp;"!$D$4:$D$203"))-COUNTA(INDIRECT(T$1&amp;"!$N$4:$N$203")))</f>
        <v>0</v>
      </c>
      <c r="U30" s="252"/>
      <c r="V30" s="251">
        <f ca="1">(COUNTIF(INDIRECT(V$1&amp;"!$Q$4:$Q$203"),'Risques-Dangers-Dommages'!$B$86)+COUNTIF(INDIRECT(V$1&amp;"!$Q$4:$Q$203"),'Risques-Dangers-Dommages'!$B$90)+COUNTIF(INDIRECT(V$1&amp;"!$Q$4:$Q$203"),'Risques-Dangers-Dommages'!$B$91)+COUNTIF(INDIRECT(V$1&amp;"!$Q$4:$Q$203"),'Risques-Dangers-Dommages'!$B$92)+COUNTIF(INDIRECT(V$1&amp;"!$Q$4:$Q$203"),'Risques-Dangers-Dommages'!$B$93)+COUNTIF(INDIRECT(V$1&amp;"!$Q$4:$Q$203"),'Risques-Dangers-Dommages'!$B$94)+COUNTIF(INDIRECT(V$1&amp;"!$Q$4:$Q$203"),'Risques-Dangers-Dommages'!$B$95))/IF(COUNTA(INDIRECT(V$1&amp;"!$D$4:$D$203"))=0,1,COUNTA(INDIRECT(V$1&amp;"!$D$4:$D$203"))-COUNTA(INDIRECT(V$1&amp;"!$N$4:$N$203")))</f>
        <v>0</v>
      </c>
      <c r="W30" s="252"/>
      <c r="X30" s="251">
        <f ca="1">(COUNTIF(INDIRECT(X$1&amp;"!$Q$4:$Q$203"),'Risques-Dangers-Dommages'!$B$86)+COUNTIF(INDIRECT(X$1&amp;"!$Q$4:$Q$203"),'Risques-Dangers-Dommages'!$B$90)+COUNTIF(INDIRECT(X$1&amp;"!$Q$4:$Q$203"),'Risques-Dangers-Dommages'!$B$91)+COUNTIF(INDIRECT(X$1&amp;"!$Q$4:$Q$203"),'Risques-Dangers-Dommages'!$B$92)+COUNTIF(INDIRECT(X$1&amp;"!$Q$4:$Q$203"),'Risques-Dangers-Dommages'!$B$93)+COUNTIF(INDIRECT(X$1&amp;"!$Q$4:$Q$203"),'Risques-Dangers-Dommages'!$B$94)+COUNTIF(INDIRECT(X$1&amp;"!$Q$4:$Q$203"),'Risques-Dangers-Dommages'!$B$95))/IF(COUNTA(INDIRECT(X$1&amp;"!$D$4:$D$203"))=0,1,COUNTA(INDIRECT(X$1&amp;"!$D$4:$D$203"))-COUNTA(INDIRECT(X$1&amp;"!$N$4:$N$203")))</f>
        <v>0</v>
      </c>
      <c r="Y30" s="252"/>
      <c r="Z30" s="251">
        <f ca="1">(COUNTIF(INDIRECT(Z$1&amp;"!$Q$4:$Q$203"),'Risques-Dangers-Dommages'!$B$86)+COUNTIF(INDIRECT(Z$1&amp;"!$Q$4:$Q$203"),'Risques-Dangers-Dommages'!$B$90)+COUNTIF(INDIRECT(Z$1&amp;"!$Q$4:$Q$203"),'Risques-Dangers-Dommages'!$B$91)+COUNTIF(INDIRECT(Z$1&amp;"!$Q$4:$Q$203"),'Risques-Dangers-Dommages'!$B$92)+COUNTIF(INDIRECT(Z$1&amp;"!$Q$4:$Q$203"),'Risques-Dangers-Dommages'!$B$93)+COUNTIF(INDIRECT(Z$1&amp;"!$Q$4:$Q$203"),'Risques-Dangers-Dommages'!$B$94)+COUNTIF(INDIRECT(Z$1&amp;"!$Q$4:$Q$203"),'Risques-Dangers-Dommages'!$B$95))/IF(COUNTA(INDIRECT(Z$1&amp;"!$D$4:$D$203"))=0,1,COUNTA(INDIRECT(Z$1&amp;"!$D$4:$D$203"))-COUNTA(INDIRECT(Z$1&amp;"!$N$4:$N$203")))</f>
        <v>0</v>
      </c>
      <c r="AA30" s="252"/>
      <c r="AB30" s="251">
        <f ca="1">(COUNTIF(INDIRECT(AB$1&amp;"!$Q$4:$Q$203"),'Risques-Dangers-Dommages'!$B$86)+COUNTIF(INDIRECT(AB$1&amp;"!$Q$4:$Q$203"),'Risques-Dangers-Dommages'!$B$90)+COUNTIF(INDIRECT(AB$1&amp;"!$Q$4:$Q$203"),'Risques-Dangers-Dommages'!$B$91)+COUNTIF(INDIRECT(AB$1&amp;"!$Q$4:$Q$203"),'Risques-Dangers-Dommages'!$B$92)+COUNTIF(INDIRECT(AB$1&amp;"!$Q$4:$Q$203"),'Risques-Dangers-Dommages'!$B$93)+COUNTIF(INDIRECT(AB$1&amp;"!$Q$4:$Q$203"),'Risques-Dangers-Dommages'!$B$94)+COUNTIF(INDIRECT(AB$1&amp;"!$Q$4:$Q$203"),'Risques-Dangers-Dommages'!$B$95))/IF(COUNTA(INDIRECT(AB$1&amp;"!$D$4:$D$203"))=0,1,COUNTA(INDIRECT(AB$1&amp;"!$D$4:$D$203"))-COUNTA(INDIRECT(AB$1&amp;"!$N$4:$N$203")))</f>
        <v>0</v>
      </c>
      <c r="AC30" s="252"/>
      <c r="AD30" s="251">
        <f ca="1">(COUNTIF(INDIRECT(AD$1&amp;"!$Q$4:$Q$203"),'Risques-Dangers-Dommages'!$B$86)+COUNTIF(INDIRECT(AD$1&amp;"!$Q$4:$Q$203"),'Risques-Dangers-Dommages'!$B$90)+COUNTIF(INDIRECT(AD$1&amp;"!$Q$4:$Q$203"),'Risques-Dangers-Dommages'!$B$91)+COUNTIF(INDIRECT(AD$1&amp;"!$Q$4:$Q$203"),'Risques-Dangers-Dommages'!$B$92)+COUNTIF(INDIRECT(AD$1&amp;"!$Q$4:$Q$203"),'Risques-Dangers-Dommages'!$B$93)+COUNTIF(INDIRECT(AD$1&amp;"!$Q$4:$Q$203"),'Risques-Dangers-Dommages'!$B$94)+COUNTIF(INDIRECT(AD$1&amp;"!$Q$4:$Q$203"),'Risques-Dangers-Dommages'!$B$95))/IF(COUNTA(INDIRECT(AD$1&amp;"!$D$4:$D$203"))=0,1,COUNTA(INDIRECT(AD$1&amp;"!$D$4:$D$203"))-COUNTA(INDIRECT(AD$1&amp;"!$N$4:$N$203")))</f>
        <v>0</v>
      </c>
      <c r="AE30" s="252"/>
      <c r="AF30" s="251">
        <f ca="1">(COUNTIF(INDIRECT(AF$1&amp;"!$Q$4:$Q$203"),'Risques-Dangers-Dommages'!$B$86)+COUNTIF(INDIRECT(AF$1&amp;"!$Q$4:$Q$203"),'Risques-Dangers-Dommages'!$B$90)+COUNTIF(INDIRECT(AF$1&amp;"!$Q$4:$Q$203"),'Risques-Dangers-Dommages'!$B$91)+COUNTIF(INDIRECT(AF$1&amp;"!$Q$4:$Q$203"),'Risques-Dangers-Dommages'!$B$92)+COUNTIF(INDIRECT(AF$1&amp;"!$Q$4:$Q$203"),'Risques-Dangers-Dommages'!$B$93)+COUNTIF(INDIRECT(AF$1&amp;"!$Q$4:$Q$203"),'Risques-Dangers-Dommages'!$B$94)+COUNTIF(INDIRECT(AF$1&amp;"!$Q$4:$Q$203"),'Risques-Dangers-Dommages'!$B$95))/IF(COUNTA(INDIRECT(AF$1&amp;"!$D$4:$D$203"))=0,1,COUNTA(INDIRECT(AF$1&amp;"!$D$4:$D$203"))-COUNTA(INDIRECT(AF$1&amp;"!$N$4:$N$203")))</f>
        <v>0</v>
      </c>
      <c r="AG30" s="252"/>
      <c r="AH30" s="251">
        <f ca="1">(COUNTIF(INDIRECT(AH$1&amp;"!$Q$4:$Q$203"),'Risques-Dangers-Dommages'!$B$86)+COUNTIF(INDIRECT(AH$1&amp;"!$Q$4:$Q$203"),'Risques-Dangers-Dommages'!$B$90)+COUNTIF(INDIRECT(AH$1&amp;"!$Q$4:$Q$203"),'Risques-Dangers-Dommages'!$B$91)+COUNTIF(INDIRECT(AH$1&amp;"!$Q$4:$Q$203"),'Risques-Dangers-Dommages'!$B$92)+COUNTIF(INDIRECT(AH$1&amp;"!$Q$4:$Q$203"),'Risques-Dangers-Dommages'!$B$93)+COUNTIF(INDIRECT(AH$1&amp;"!$Q$4:$Q$203"),'Risques-Dangers-Dommages'!$B$94)+COUNTIF(INDIRECT(AH$1&amp;"!$Q$4:$Q$203"),'Risques-Dangers-Dommages'!$B$95))/IF(COUNTA(INDIRECT(AH$1&amp;"!$D$4:$D$203"))=0,1,COUNTA(INDIRECT(AH$1&amp;"!$D$4:$D$203"))-COUNTA(INDIRECT(AH$1&amp;"!$N$4:$N$203")))</f>
        <v>0</v>
      </c>
      <c r="AI30" s="252"/>
      <c r="AJ30" s="251">
        <f ca="1">(COUNTIF(INDIRECT(AJ$1&amp;"!$Q$4:$Q$203"),'Risques-Dangers-Dommages'!$B$86)+COUNTIF(INDIRECT(AJ$1&amp;"!$Q$4:$Q$203"),'Risques-Dangers-Dommages'!$B$90)+COUNTIF(INDIRECT(AJ$1&amp;"!$Q$4:$Q$203"),'Risques-Dangers-Dommages'!$B$91)+COUNTIF(INDIRECT(AJ$1&amp;"!$Q$4:$Q$203"),'Risques-Dangers-Dommages'!$B$92)+COUNTIF(INDIRECT(AJ$1&amp;"!$Q$4:$Q$203"),'Risques-Dangers-Dommages'!$B$93)+COUNTIF(INDIRECT(AJ$1&amp;"!$Q$4:$Q$203"),'Risques-Dangers-Dommages'!$B$94)+COUNTIF(INDIRECT(AJ$1&amp;"!$Q$4:$Q$203"),'Risques-Dangers-Dommages'!$B$95))/IF(COUNTA(INDIRECT(AJ$1&amp;"!$D$4:$D$203"))=0,1,COUNTA(INDIRECT(AJ$1&amp;"!$D$4:$D$203"))-COUNTA(INDIRECT(AJ$1&amp;"!$N$4:$N$203")))</f>
        <v>0</v>
      </c>
      <c r="AK30" s="252"/>
      <c r="AL30" s="251">
        <f ca="1">(COUNTIF(INDIRECT(AL$1&amp;"!$Q$4:$Q$203"),'Risques-Dangers-Dommages'!$B$86)+COUNTIF(INDIRECT(AL$1&amp;"!$Q$4:$Q$203"),'Risques-Dangers-Dommages'!$B$90)+COUNTIF(INDIRECT(AL$1&amp;"!$Q$4:$Q$203"),'Risques-Dangers-Dommages'!$B$91)+COUNTIF(INDIRECT(AL$1&amp;"!$Q$4:$Q$203"),'Risques-Dangers-Dommages'!$B$92)+COUNTIF(INDIRECT(AL$1&amp;"!$Q$4:$Q$203"),'Risques-Dangers-Dommages'!$B$93)+COUNTIF(INDIRECT(AL$1&amp;"!$Q$4:$Q$203"),'Risques-Dangers-Dommages'!$B$94)+COUNTIF(INDIRECT(AL$1&amp;"!$Q$4:$Q$203"),'Risques-Dangers-Dommages'!$B$95))/IF(COUNTA(INDIRECT(AL$1&amp;"!$D$4:$D$203"))=0,1,COUNTA(INDIRECT(AL$1&amp;"!$D$4:$D$203"))-COUNTA(INDIRECT(AL$1&amp;"!$N$4:$N$203")))</f>
        <v>0</v>
      </c>
      <c r="AM30" s="252"/>
      <c r="AN30" s="251">
        <f ca="1">(COUNTIF(INDIRECT(AN$1&amp;"!$Q$4:$Q$203"),'Risques-Dangers-Dommages'!$B$86)+COUNTIF(INDIRECT(AN$1&amp;"!$Q$4:$Q$203"),'Risques-Dangers-Dommages'!$B$90)+COUNTIF(INDIRECT(AN$1&amp;"!$Q$4:$Q$203"),'Risques-Dangers-Dommages'!$B$91)+COUNTIF(INDIRECT(AN$1&amp;"!$Q$4:$Q$203"),'Risques-Dangers-Dommages'!$B$92)+COUNTIF(INDIRECT(AN$1&amp;"!$Q$4:$Q$203"),'Risques-Dangers-Dommages'!$B$93)+COUNTIF(INDIRECT(AN$1&amp;"!$Q$4:$Q$203"),'Risques-Dangers-Dommages'!$B$94)+COUNTIF(INDIRECT(AN$1&amp;"!$Q$4:$Q$203"),'Risques-Dangers-Dommages'!$B$95))/IF(COUNTA(INDIRECT(AN$1&amp;"!$D$4:$D$203"))=0,1,COUNTA(INDIRECT(AN$1&amp;"!$D$4:$D$203"))-COUNTA(INDIRECT(AN$1&amp;"!$N$4:$N$203")))</f>
        <v>0</v>
      </c>
      <c r="AO30" s="252"/>
      <c r="AP30" s="251">
        <f ca="1">(COUNTIF(INDIRECT(AP$1&amp;"!$Q$4:$Q$203"),'Risques-Dangers-Dommages'!$B$86)+COUNTIF(INDIRECT(AP$1&amp;"!$Q$4:$Q$203"),'Risques-Dangers-Dommages'!$B$90)+COUNTIF(INDIRECT(AP$1&amp;"!$Q$4:$Q$203"),'Risques-Dangers-Dommages'!$B$91)+COUNTIF(INDIRECT(AP$1&amp;"!$Q$4:$Q$203"),'Risques-Dangers-Dommages'!$B$92)+COUNTIF(INDIRECT(AP$1&amp;"!$Q$4:$Q$203"),'Risques-Dangers-Dommages'!$B$93)+COUNTIF(INDIRECT(AP$1&amp;"!$Q$4:$Q$203"),'Risques-Dangers-Dommages'!$B$94)+COUNTIF(INDIRECT(AP$1&amp;"!$Q$4:$Q$203"),'Risques-Dangers-Dommages'!$B$95))/IF(COUNTA(INDIRECT(AP$1&amp;"!$D$4:$D$203"))=0,1,COUNTA(INDIRECT(AP$1&amp;"!$D$4:$D$203"))-COUNTA(INDIRECT(AP$1&amp;"!$N$4:$N$203")))</f>
        <v>0</v>
      </c>
      <c r="AQ30" s="252"/>
      <c r="AR30" s="251">
        <f ca="1">(COUNTIF(INDIRECT(AR$1&amp;"!$Q$4:$Q$203"),'Risques-Dangers-Dommages'!$B$86)+COUNTIF(INDIRECT(AR$1&amp;"!$Q$4:$Q$203"),'Risques-Dangers-Dommages'!$B$90)+COUNTIF(INDIRECT(AR$1&amp;"!$Q$4:$Q$203"),'Risques-Dangers-Dommages'!$B$91)+COUNTIF(INDIRECT(AR$1&amp;"!$Q$4:$Q$203"),'Risques-Dangers-Dommages'!$B$92)+COUNTIF(INDIRECT(AR$1&amp;"!$Q$4:$Q$203"),'Risques-Dangers-Dommages'!$B$93)+COUNTIF(INDIRECT(AR$1&amp;"!$Q$4:$Q$203"),'Risques-Dangers-Dommages'!$B$94)+COUNTIF(INDIRECT(AR$1&amp;"!$Q$4:$Q$203"),'Risques-Dangers-Dommages'!$B$95))/IF(COUNTA(INDIRECT(AR$1&amp;"!$D$4:$D$203"))=0,1,COUNTA(INDIRECT(AR$1&amp;"!$D$4:$D$203"))-COUNTA(INDIRECT(AR$1&amp;"!$N$4:$N$203")))</f>
        <v>0</v>
      </c>
      <c r="AS30" s="252"/>
      <c r="AT30" s="251">
        <f ca="1">(COUNTIF(INDIRECT(AT$1&amp;"!$Q$4:$Q$203"),'Risques-Dangers-Dommages'!$B$86)+COUNTIF(INDIRECT(AT$1&amp;"!$Q$4:$Q$203"),'Risques-Dangers-Dommages'!$B$90)+COUNTIF(INDIRECT(AT$1&amp;"!$Q$4:$Q$203"),'Risques-Dangers-Dommages'!$B$91)+COUNTIF(INDIRECT(AT$1&amp;"!$Q$4:$Q$203"),'Risques-Dangers-Dommages'!$B$92)+COUNTIF(INDIRECT(AT$1&amp;"!$Q$4:$Q$203"),'Risques-Dangers-Dommages'!$B$93)+COUNTIF(INDIRECT(AT$1&amp;"!$Q$4:$Q$203"),'Risques-Dangers-Dommages'!$B$94)+COUNTIF(INDIRECT(AT$1&amp;"!$Q$4:$Q$203"),'Risques-Dangers-Dommages'!$B$95))/IF(COUNTA(INDIRECT(AT$1&amp;"!$D$4:$D$203"))=0,1,COUNTA(INDIRECT(AT$1&amp;"!$D$4:$D$203"))-COUNTA(INDIRECT(AT$1&amp;"!$N$4:$N$203")))</f>
        <v>0</v>
      </c>
      <c r="AU30" s="252"/>
      <c r="AV30" s="251">
        <f ca="1">(COUNTIF(INDIRECT(AV$1&amp;"!$Q$4:$Q$203"),'Risques-Dangers-Dommages'!$B$86)+COUNTIF(INDIRECT(AV$1&amp;"!$Q$4:$Q$203"),'Risques-Dangers-Dommages'!$B$90)+COUNTIF(INDIRECT(AV$1&amp;"!$Q$4:$Q$203"),'Risques-Dangers-Dommages'!$B$91)+COUNTIF(INDIRECT(AV$1&amp;"!$Q$4:$Q$203"),'Risques-Dangers-Dommages'!$B$92)+COUNTIF(INDIRECT(AV$1&amp;"!$Q$4:$Q$203"),'Risques-Dangers-Dommages'!$B$93)+COUNTIF(INDIRECT(AV$1&amp;"!$Q$4:$Q$203"),'Risques-Dangers-Dommages'!$B$94)+COUNTIF(INDIRECT(AV$1&amp;"!$Q$4:$Q$203"),'Risques-Dangers-Dommages'!$B$95))/IF(COUNTA(INDIRECT(AV$1&amp;"!$D$4:$D$203"))=0,1,COUNTA(INDIRECT(AV$1&amp;"!$D$4:$D$203"))-COUNTA(INDIRECT(AV$1&amp;"!$N$4:$N$203")))</f>
        <v>0</v>
      </c>
      <c r="AW30" s="252"/>
      <c r="AX30" s="251">
        <f ca="1">(COUNTIF(INDIRECT(AX$1&amp;"!$Q$4:$Q$203"),'Risques-Dangers-Dommages'!$B$86)+COUNTIF(INDIRECT(AX$1&amp;"!$Q$4:$Q$203"),'Risques-Dangers-Dommages'!$B$90)+COUNTIF(INDIRECT(AX$1&amp;"!$Q$4:$Q$203"),'Risques-Dangers-Dommages'!$B$91)+COUNTIF(INDIRECT(AX$1&amp;"!$Q$4:$Q$203"),'Risques-Dangers-Dommages'!$B$92)+COUNTIF(INDIRECT(AX$1&amp;"!$Q$4:$Q$203"),'Risques-Dangers-Dommages'!$B$93)+COUNTIF(INDIRECT(AX$1&amp;"!$Q$4:$Q$203"),'Risques-Dangers-Dommages'!$B$94)+COUNTIF(INDIRECT(AX$1&amp;"!$Q$4:$Q$203"),'Risques-Dangers-Dommages'!$B$95))/IF(COUNTA(INDIRECT(AX$1&amp;"!$D$4:$D$203"))=0,1,COUNTA(INDIRECT(AX$1&amp;"!$D$4:$D$203"))-COUNTA(INDIRECT(AX$1&amp;"!$N$4:$N$203")))</f>
        <v>0</v>
      </c>
      <c r="AY30" s="252"/>
      <c r="AZ30" s="251">
        <f ca="1">(COUNTIF(INDIRECT(AZ$1&amp;"!$Q$4:$Q$203"),'Risques-Dangers-Dommages'!$B$86)+COUNTIF(INDIRECT(AZ$1&amp;"!$Q$4:$Q$203"),'Risques-Dangers-Dommages'!$B$90)+COUNTIF(INDIRECT(AZ$1&amp;"!$Q$4:$Q$203"),'Risques-Dangers-Dommages'!$B$91)+COUNTIF(INDIRECT(AZ$1&amp;"!$Q$4:$Q$203"),'Risques-Dangers-Dommages'!$B$92)+COUNTIF(INDIRECT(AZ$1&amp;"!$Q$4:$Q$203"),'Risques-Dangers-Dommages'!$B$93)+COUNTIF(INDIRECT(AZ$1&amp;"!$Q$4:$Q$203"),'Risques-Dangers-Dommages'!$B$94)+COUNTIF(INDIRECT(AZ$1&amp;"!$Q$4:$Q$203"),'Risques-Dangers-Dommages'!$B$95))/IF(COUNTA(INDIRECT(AZ$1&amp;"!$D$4:$D$203"))=0,1,COUNTA(INDIRECT(AZ$1&amp;"!$D$4:$D$203"))-COUNTA(INDIRECT(AZ$1&amp;"!$N$4:$N$203")))</f>
        <v>0</v>
      </c>
      <c r="BA30" s="252"/>
      <c r="BB30" s="251">
        <f ca="1">(COUNTIF(INDIRECT(BB$1&amp;"!$Q$4:$Q$203"),'Risques-Dangers-Dommages'!$B$86)+COUNTIF(INDIRECT(BB$1&amp;"!$Q$4:$Q$203"),'Risques-Dangers-Dommages'!$B$90)+COUNTIF(INDIRECT(BB$1&amp;"!$Q$4:$Q$203"),'Risques-Dangers-Dommages'!$B$91)+COUNTIF(INDIRECT(BB$1&amp;"!$Q$4:$Q$203"),'Risques-Dangers-Dommages'!$B$92)+COUNTIF(INDIRECT(BB$1&amp;"!$Q$4:$Q$203"),'Risques-Dangers-Dommages'!$B$93)+COUNTIF(INDIRECT(BB$1&amp;"!$Q$4:$Q$203"),'Risques-Dangers-Dommages'!$B$94)+COUNTIF(INDIRECT(BB$1&amp;"!$Q$4:$Q$203"),'Risques-Dangers-Dommages'!$B$95))/IF(COUNTA(INDIRECT(BB$1&amp;"!$D$4:$D$203"))=0,1,COUNTA(INDIRECT(BB$1&amp;"!$D$4:$D$203"))-COUNTA(INDIRECT(BB$1&amp;"!$N$4:$N$203")))</f>
        <v>0</v>
      </c>
      <c r="BC30" s="252"/>
      <c r="BD30" s="251">
        <f ca="1">(COUNTIF(INDIRECT(BD$1&amp;"!$Q$4:$Q$203"),'Risques-Dangers-Dommages'!$B$86)+COUNTIF(INDIRECT(BD$1&amp;"!$Q$4:$Q$203"),'Risques-Dangers-Dommages'!$B$90)+COUNTIF(INDIRECT(BD$1&amp;"!$Q$4:$Q$203"),'Risques-Dangers-Dommages'!$B$91)+COUNTIF(INDIRECT(BD$1&amp;"!$Q$4:$Q$203"),'Risques-Dangers-Dommages'!$B$92)+COUNTIF(INDIRECT(BD$1&amp;"!$Q$4:$Q$203"),'Risques-Dangers-Dommages'!$B$93)+COUNTIF(INDIRECT(BD$1&amp;"!$Q$4:$Q$203"),'Risques-Dangers-Dommages'!$B$94)+COUNTIF(INDIRECT(BD$1&amp;"!$Q$4:$Q$203"),'Risques-Dangers-Dommages'!$B$95))/IF(COUNTA(INDIRECT(BD$1&amp;"!$D$4:$D$203"))=0,1,COUNTA(INDIRECT(BD$1&amp;"!$D$4:$D$203"))-COUNTA(INDIRECT(BD$1&amp;"!$N$4:$N$203")))</f>
        <v>0</v>
      </c>
      <c r="BE30" s="252"/>
      <c r="BF30" s="251">
        <f ca="1">(COUNTIF(INDIRECT(BF$1&amp;"!$Q$4:$Q$203"),'Risques-Dangers-Dommages'!$B$86)+COUNTIF(INDIRECT(BF$1&amp;"!$Q$4:$Q$203"),'Risques-Dangers-Dommages'!$B$90)+COUNTIF(INDIRECT(BF$1&amp;"!$Q$4:$Q$203"),'Risques-Dangers-Dommages'!$B$91)+COUNTIF(INDIRECT(BF$1&amp;"!$Q$4:$Q$203"),'Risques-Dangers-Dommages'!$B$92)+COUNTIF(INDIRECT(BF$1&amp;"!$Q$4:$Q$203"),'Risques-Dangers-Dommages'!$B$93)+COUNTIF(INDIRECT(BF$1&amp;"!$Q$4:$Q$203"),'Risques-Dangers-Dommages'!$B$94)+COUNTIF(INDIRECT(BF$1&amp;"!$Q$4:$Q$203"),'Risques-Dangers-Dommages'!$B$95))/IF(COUNTA(INDIRECT(BF$1&amp;"!$D$4:$D$203"))=0,1,COUNTA(INDIRECT(BF$1&amp;"!$D$4:$D$203"))-COUNTA(INDIRECT(BF$1&amp;"!$N$4:$N$203")))</f>
        <v>0</v>
      </c>
      <c r="BG30" s="252"/>
      <c r="BH30" s="251">
        <f ca="1">(COUNTIF(INDIRECT(BH$1&amp;"!$Q$4:$Q$203"),'Risques-Dangers-Dommages'!$B$86)+COUNTIF(INDIRECT(BH$1&amp;"!$Q$4:$Q$203"),'Risques-Dangers-Dommages'!$B$90)+COUNTIF(INDIRECT(BH$1&amp;"!$Q$4:$Q$203"),'Risques-Dangers-Dommages'!$B$91)+COUNTIF(INDIRECT(BH$1&amp;"!$Q$4:$Q$203"),'Risques-Dangers-Dommages'!$B$92)+COUNTIF(INDIRECT(BH$1&amp;"!$Q$4:$Q$203"),'Risques-Dangers-Dommages'!$B$93)+COUNTIF(INDIRECT(BH$1&amp;"!$Q$4:$Q$203"),'Risques-Dangers-Dommages'!$B$94)+COUNTIF(INDIRECT(BH$1&amp;"!$Q$4:$Q$203"),'Risques-Dangers-Dommages'!$B$95))/IF(COUNTA(INDIRECT(BH$1&amp;"!$D$4:$D$203"))=0,1,COUNTA(INDIRECT(BH$1&amp;"!$D$4:$D$203"))-COUNTA(INDIRECT(BH$1&amp;"!$N$4:$N$203")))</f>
        <v>0</v>
      </c>
      <c r="BI30" s="252"/>
    </row>
    <row r="31" spans="1:61" ht="16.5" customHeight="1" x14ac:dyDescent="0.2">
      <c r="A31" s="398" t="s">
        <v>89</v>
      </c>
      <c r="B31" s="407" t="s">
        <v>220</v>
      </c>
      <c r="C31" s="408"/>
      <c r="D31" s="253">
        <f ca="1">(COUNTIF(INDIRECT(D$1&amp;"!$Q$4:$Q$203"),'Risques-Dangers-Dommages'!$B$65)+COUNTIF(INDIRECT(D$1&amp;"!$Q$4:$Q$203"),'Risques-Dangers-Dommages'!$B$67)+COUNTIF(INDIRECT(D$1&amp;"!$Q$4:$Q$203"),'Risques-Dangers-Dommages'!$B$72)+COUNTIF(INDIRECT(D$1&amp;"!$Q$4:$Q$203"),'Risques-Dangers-Dommages'!$B$68))/IF(COUNTA(INDIRECT(D$1&amp;"!$D$4:$D$203"))=0,1,COUNTA(INDIRECT(D$1&amp;"!$D$4:$D$203"))-COUNTA(INDIRECT(D$1&amp;"!$N$4:$N$203")))</f>
        <v>0</v>
      </c>
      <c r="E31" s="266">
        <f ca="1">COUNTIF(INDIRECT(D$1&amp;"!$P$4:$P$203"),'Risques-Dangers-Dommages'!$D$9)/IF(COUNTA(INDIRECT(D$1&amp;"!$D$4:$D$203"))=0,1,COUNTA(INDIRECT(D$1&amp;"!$D$4:$D$203"))-COUNTA(INDIRECT(D$1&amp;"!$N$4:$N$203")))</f>
        <v>0</v>
      </c>
      <c r="F31" s="253">
        <f ca="1">(COUNTIF(INDIRECT(F$1&amp;"!$Q$4:$Q$203"),'Risques-Dangers-Dommages'!$B$65)+COUNTIF(INDIRECT(F$1&amp;"!$Q$4:$Q$203"),'Risques-Dangers-Dommages'!$B$67)+COUNTIF(INDIRECT(F$1&amp;"!$Q$4:$Q$203"),'Risques-Dangers-Dommages'!$B$72)+COUNTIF(INDIRECT(F$1&amp;"!$Q$4:$Q$203"),'Risques-Dangers-Dommages'!$B$68))/IF(COUNTA(INDIRECT(F$1&amp;"!$D$4:$D$203"))=0,1,COUNTA(INDIRECT(F$1&amp;"!$D$4:$D$203"))-COUNTA(INDIRECT(F$1&amp;"!$N$4:$N$203")))</f>
        <v>0</v>
      </c>
      <c r="G31" s="266">
        <f ca="1">COUNTIF(INDIRECT(F$1&amp;"!$P$4:$P$203"),'Risques-Dangers-Dommages'!$D$9)/IF(COUNTA(INDIRECT(F$1&amp;"!$D$4:$D$203"))=0,1,COUNTA(INDIRECT(F$1&amp;"!$D$4:$D$203"))-COUNTA(INDIRECT(F$1&amp;"!$N$4:$N$203")))</f>
        <v>0</v>
      </c>
      <c r="H31" s="253">
        <f ca="1">(COUNTIF(INDIRECT(H$1&amp;"!$Q$4:$Q$203"),'Risques-Dangers-Dommages'!$B$65)+COUNTIF(INDIRECT(H$1&amp;"!$Q$4:$Q$203"),'Risques-Dangers-Dommages'!$B$67)+COUNTIF(INDIRECT(H$1&amp;"!$Q$4:$Q$203"),'Risques-Dangers-Dommages'!$B$72)+COUNTIF(INDIRECT(H$1&amp;"!$Q$4:$Q$203"),'Risques-Dangers-Dommages'!$B$68))/IF(COUNTA(INDIRECT(H$1&amp;"!$D$4:$D$203"))=0,1,COUNTA(INDIRECT(H$1&amp;"!$D$4:$D$203"))-COUNTA(INDIRECT(H$1&amp;"!$N$4:$N$203")))</f>
        <v>0</v>
      </c>
      <c r="I31" s="266">
        <f ca="1">COUNTIF(INDIRECT(H$1&amp;"!$P$4:$P$203"),'Risques-Dangers-Dommages'!$D$9)/IF(COUNTA(INDIRECT(H$1&amp;"!$D$4:$D$203"))=0,1,COUNTA(INDIRECT(H$1&amp;"!$D$4:$D$203"))-COUNTA(INDIRECT(H$1&amp;"!$N$4:$N$203")))</f>
        <v>0</v>
      </c>
      <c r="J31" s="253">
        <f ca="1">(COUNTIF(INDIRECT(J$1&amp;"!$Q$4:$Q$203"),'Risques-Dangers-Dommages'!$B$65)+COUNTIF(INDIRECT(J$1&amp;"!$Q$4:$Q$203"),'Risques-Dangers-Dommages'!$B$67)+COUNTIF(INDIRECT(J$1&amp;"!$Q$4:$Q$203"),'Risques-Dangers-Dommages'!$B$72)+COUNTIF(INDIRECT(J$1&amp;"!$Q$4:$Q$203"),'Risques-Dangers-Dommages'!$B$68))/IF(COUNTA(INDIRECT(J$1&amp;"!$D$4:$D$203"))=0,1,COUNTA(INDIRECT(J$1&amp;"!$D$4:$D$203"))-COUNTA(INDIRECT(J$1&amp;"!$N$4:$N$203")))</f>
        <v>0</v>
      </c>
      <c r="K31" s="266">
        <f ca="1">COUNTIF(INDIRECT(J$1&amp;"!$P$4:$P$203"),'Risques-Dangers-Dommages'!$D$9)/IF(COUNTA(INDIRECT(J$1&amp;"!$D$4:$D$203"))=0,1,COUNTA(INDIRECT(J$1&amp;"!$D$4:$D$203"))-COUNTA(INDIRECT(J$1&amp;"!$N$4:$N$203")))</f>
        <v>0</v>
      </c>
      <c r="L31" s="253">
        <f ca="1">(COUNTIF(INDIRECT(L$1&amp;"!$Q$4:$Q$203"),'Risques-Dangers-Dommages'!$B$65)+COUNTIF(INDIRECT(L$1&amp;"!$Q$4:$Q$203"),'Risques-Dangers-Dommages'!$B$67)+COUNTIF(INDIRECT(L$1&amp;"!$Q$4:$Q$203"),'Risques-Dangers-Dommages'!$B$72)+COUNTIF(INDIRECT(L$1&amp;"!$Q$4:$Q$203"),'Risques-Dangers-Dommages'!$B$68))/IF(COUNTA(INDIRECT(L$1&amp;"!$D$4:$D$203"))=0,1,COUNTA(INDIRECT(L$1&amp;"!$D$4:$D$203"))-COUNTA(INDIRECT(L$1&amp;"!$N$4:$N$203")))</f>
        <v>0</v>
      </c>
      <c r="M31" s="266">
        <f ca="1">COUNTIF(INDIRECT(L$1&amp;"!$P$4:$P$203"),'Risques-Dangers-Dommages'!$D$9)/IF(COUNTA(INDIRECT(L$1&amp;"!$D$4:$D$203"))=0,1,COUNTA(INDIRECT(L$1&amp;"!$D$4:$D$203"))-COUNTA(INDIRECT(L$1&amp;"!$N$4:$N$203")))</f>
        <v>0</v>
      </c>
      <c r="N31" s="253">
        <f ca="1">(COUNTIF(INDIRECT(N$1&amp;"!$Q$4:$Q$203"),'Risques-Dangers-Dommages'!$B$65)+COUNTIF(INDIRECT(N$1&amp;"!$Q$4:$Q$203"),'Risques-Dangers-Dommages'!$B$67)+COUNTIF(INDIRECT(N$1&amp;"!$Q$4:$Q$203"),'Risques-Dangers-Dommages'!$B$72)+COUNTIF(INDIRECT(N$1&amp;"!$Q$4:$Q$203"),'Risques-Dangers-Dommages'!$B$68))/IF(COUNTA(INDIRECT(N$1&amp;"!$D$4:$D$203"))=0,1,COUNTA(INDIRECT(N$1&amp;"!$D$4:$D$203"))-COUNTA(INDIRECT(N$1&amp;"!$N$4:$N$203")))</f>
        <v>0</v>
      </c>
      <c r="O31" s="266">
        <f ca="1">COUNTIF(INDIRECT(N$1&amp;"!$P$4:$P$203"),'Risques-Dangers-Dommages'!$D$9)/IF(COUNTA(INDIRECT(N$1&amp;"!$D$4:$D$203"))=0,1,COUNTA(INDIRECT(N$1&amp;"!$D$4:$D$203"))-COUNTA(INDIRECT(N$1&amp;"!$N$4:$N$203")))</f>
        <v>0</v>
      </c>
      <c r="P31" s="253">
        <f ca="1">(COUNTIF(INDIRECT(P$1&amp;"!$Q$4:$Q$203"),'Risques-Dangers-Dommages'!$B$65)+COUNTIF(INDIRECT(P$1&amp;"!$Q$4:$Q$203"),'Risques-Dangers-Dommages'!$B$67)+COUNTIF(INDIRECT(P$1&amp;"!$Q$4:$Q$203"),'Risques-Dangers-Dommages'!$B$72)+COUNTIF(INDIRECT(P$1&amp;"!$Q$4:$Q$203"),'Risques-Dangers-Dommages'!$B$68))/IF(COUNTA(INDIRECT(P$1&amp;"!$D$4:$D$203"))=0,1,COUNTA(INDIRECT(P$1&amp;"!$D$4:$D$203"))-COUNTA(INDIRECT(P$1&amp;"!$N$4:$N$203")))</f>
        <v>0</v>
      </c>
      <c r="Q31" s="266">
        <f ca="1">COUNTIF(INDIRECT(P$1&amp;"!$P$4:$P$203"),'Risques-Dangers-Dommages'!$D$9)/IF(COUNTA(INDIRECT(P$1&amp;"!$D$4:$D$203"))=0,1,COUNTA(INDIRECT(P$1&amp;"!$D$4:$D$203"))-COUNTA(INDIRECT(P$1&amp;"!$N$4:$N$203")))</f>
        <v>0</v>
      </c>
      <c r="R31" s="253">
        <f ca="1">(COUNTIF(INDIRECT(R$1&amp;"!$Q$4:$Q$203"),'Risques-Dangers-Dommages'!$B$65)+COUNTIF(INDIRECT(R$1&amp;"!$Q$4:$Q$203"),'Risques-Dangers-Dommages'!$B$67)+COUNTIF(INDIRECT(R$1&amp;"!$Q$4:$Q$203"),'Risques-Dangers-Dommages'!$B$72)+COUNTIF(INDIRECT(R$1&amp;"!$Q$4:$Q$203"),'Risques-Dangers-Dommages'!$B$68))/IF(COUNTA(INDIRECT(R$1&amp;"!$D$4:$D$203"))=0,1,COUNTA(INDIRECT(R$1&amp;"!$D$4:$D$203"))-COUNTA(INDIRECT(R$1&amp;"!$N$4:$N$203")))</f>
        <v>0</v>
      </c>
      <c r="S31" s="266">
        <f ca="1">COUNTIF(INDIRECT(R$1&amp;"!$P$4:$P$203"),'Risques-Dangers-Dommages'!$D$9)/IF(COUNTA(INDIRECT(R$1&amp;"!$D$4:$D$203"))=0,1,COUNTA(INDIRECT(R$1&amp;"!$D$4:$D$203"))-COUNTA(INDIRECT(R$1&amp;"!$N$4:$N$203")))</f>
        <v>0</v>
      </c>
      <c r="T31" s="253">
        <f ca="1">(COUNTIF(INDIRECT(T$1&amp;"!$Q$4:$Q$203"),'Risques-Dangers-Dommages'!$B$65)+COUNTIF(INDIRECT(T$1&amp;"!$Q$4:$Q$203"),'Risques-Dangers-Dommages'!$B$67)+COUNTIF(INDIRECT(T$1&amp;"!$Q$4:$Q$203"),'Risques-Dangers-Dommages'!$B$72)+COUNTIF(INDIRECT(T$1&amp;"!$Q$4:$Q$203"),'Risques-Dangers-Dommages'!$B$68))/IF(COUNTA(INDIRECT(T$1&amp;"!$D$4:$D$203"))=0,1,COUNTA(INDIRECT(T$1&amp;"!$D$4:$D$203"))-COUNTA(INDIRECT(T$1&amp;"!$N$4:$N$203")))</f>
        <v>0</v>
      </c>
      <c r="U31" s="266">
        <f ca="1">COUNTIF(INDIRECT(T$1&amp;"!$P$4:$P$203"),'Risques-Dangers-Dommages'!$D$9)/IF(COUNTA(INDIRECT(T$1&amp;"!$D$4:$D$203"))=0,1,COUNTA(INDIRECT(T$1&amp;"!$D$4:$D$203"))-COUNTA(INDIRECT(T$1&amp;"!$N$4:$N$203")))</f>
        <v>0</v>
      </c>
      <c r="V31" s="253">
        <f ca="1">(COUNTIF(INDIRECT(V$1&amp;"!$Q$4:$Q$203"),'Risques-Dangers-Dommages'!$B$65)+COUNTIF(INDIRECT(V$1&amp;"!$Q$4:$Q$203"),'Risques-Dangers-Dommages'!$B$67)+COUNTIF(INDIRECT(V$1&amp;"!$Q$4:$Q$203"),'Risques-Dangers-Dommages'!$B$72)+COUNTIF(INDIRECT(V$1&amp;"!$Q$4:$Q$203"),'Risques-Dangers-Dommages'!$B$68))/IF(COUNTA(INDIRECT(V$1&amp;"!$D$4:$D$203"))=0,1,COUNTA(INDIRECT(V$1&amp;"!$D$4:$D$203"))-COUNTA(INDIRECT(V$1&amp;"!$N$4:$N$203")))</f>
        <v>0</v>
      </c>
      <c r="W31" s="266">
        <f ca="1">COUNTIF(INDIRECT(V$1&amp;"!$P$4:$P$203"),'Risques-Dangers-Dommages'!$D$9)/IF(COUNTA(INDIRECT(V$1&amp;"!$D$4:$D$203"))=0,1,COUNTA(INDIRECT(V$1&amp;"!$D$4:$D$203"))-COUNTA(INDIRECT(V$1&amp;"!$N$4:$N$203")))</f>
        <v>0</v>
      </c>
      <c r="X31" s="253">
        <f ca="1">(COUNTIF(INDIRECT(X$1&amp;"!$Q$4:$Q$203"),'Risques-Dangers-Dommages'!$B$65)+COUNTIF(INDIRECT(X$1&amp;"!$Q$4:$Q$203"),'Risques-Dangers-Dommages'!$B$67)+COUNTIF(INDIRECT(X$1&amp;"!$Q$4:$Q$203"),'Risques-Dangers-Dommages'!$B$72)+COUNTIF(INDIRECT(X$1&amp;"!$Q$4:$Q$203"),'Risques-Dangers-Dommages'!$B$68))/IF(COUNTA(INDIRECT(X$1&amp;"!$D$4:$D$203"))=0,1,COUNTA(INDIRECT(X$1&amp;"!$D$4:$D$203"))-COUNTA(INDIRECT(X$1&amp;"!$N$4:$N$203")))</f>
        <v>0</v>
      </c>
      <c r="Y31" s="266">
        <f ca="1">COUNTIF(INDIRECT(X$1&amp;"!$P$4:$P$203"),'Risques-Dangers-Dommages'!$D$9)/IF(COUNTA(INDIRECT(X$1&amp;"!$D$4:$D$203"))=0,1,COUNTA(INDIRECT(X$1&amp;"!$D$4:$D$203"))-COUNTA(INDIRECT(X$1&amp;"!$N$4:$N$203")))</f>
        <v>0</v>
      </c>
      <c r="Z31" s="253">
        <f ca="1">(COUNTIF(INDIRECT(Z$1&amp;"!$Q$4:$Q$203"),'Risques-Dangers-Dommages'!$B$65)+COUNTIF(INDIRECT(Z$1&amp;"!$Q$4:$Q$203"),'Risques-Dangers-Dommages'!$B$67)+COUNTIF(INDIRECT(Z$1&amp;"!$Q$4:$Q$203"),'Risques-Dangers-Dommages'!$B$72)+COUNTIF(INDIRECT(Z$1&amp;"!$Q$4:$Q$203"),'Risques-Dangers-Dommages'!$B$68))/IF(COUNTA(INDIRECT(Z$1&amp;"!$D$4:$D$203"))=0,1,COUNTA(INDIRECT(Z$1&amp;"!$D$4:$D$203"))-COUNTA(INDIRECT(Z$1&amp;"!$N$4:$N$203")))</f>
        <v>0</v>
      </c>
      <c r="AA31" s="266">
        <f ca="1">COUNTIF(INDIRECT(Z$1&amp;"!$P$4:$P$203"),'Risques-Dangers-Dommages'!$D$9)/IF(COUNTA(INDIRECT(Z$1&amp;"!$D$4:$D$203"))=0,1,COUNTA(INDIRECT(Z$1&amp;"!$D$4:$D$203"))-COUNTA(INDIRECT(Z$1&amp;"!$N$4:$N$203")))</f>
        <v>0</v>
      </c>
      <c r="AB31" s="253">
        <f ca="1">(COUNTIF(INDIRECT(AB$1&amp;"!$Q$4:$Q$203"),'Risques-Dangers-Dommages'!$B$65)+COUNTIF(INDIRECT(AB$1&amp;"!$Q$4:$Q$203"),'Risques-Dangers-Dommages'!$B$67)+COUNTIF(INDIRECT(AB$1&amp;"!$Q$4:$Q$203"),'Risques-Dangers-Dommages'!$B$72)+COUNTIF(INDIRECT(AB$1&amp;"!$Q$4:$Q$203"),'Risques-Dangers-Dommages'!$B$68))/IF(COUNTA(INDIRECT(AB$1&amp;"!$D$4:$D$203"))=0,1,COUNTA(INDIRECT(AB$1&amp;"!$D$4:$D$203"))-COUNTA(INDIRECT(AB$1&amp;"!$N$4:$N$203")))</f>
        <v>0</v>
      </c>
      <c r="AC31" s="266">
        <f ca="1">COUNTIF(INDIRECT(AB$1&amp;"!$P$4:$P$203"),'Risques-Dangers-Dommages'!$D$9)/IF(COUNTA(INDIRECT(AB$1&amp;"!$D$4:$D$203"))=0,1,COUNTA(INDIRECT(AB$1&amp;"!$D$4:$D$203"))-COUNTA(INDIRECT(AB$1&amp;"!$N$4:$N$203")))</f>
        <v>0</v>
      </c>
      <c r="AD31" s="253">
        <f ca="1">(COUNTIF(INDIRECT(AD$1&amp;"!$Q$4:$Q$203"),'Risques-Dangers-Dommages'!$B$65)+COUNTIF(INDIRECT(AD$1&amp;"!$Q$4:$Q$203"),'Risques-Dangers-Dommages'!$B$67)+COUNTIF(INDIRECT(AD$1&amp;"!$Q$4:$Q$203"),'Risques-Dangers-Dommages'!$B$72)+COUNTIF(INDIRECT(AD$1&amp;"!$Q$4:$Q$203"),'Risques-Dangers-Dommages'!$B$68))/IF(COUNTA(INDIRECT(AD$1&amp;"!$D$4:$D$203"))=0,1,COUNTA(INDIRECT(AD$1&amp;"!$D$4:$D$203"))-COUNTA(INDIRECT(AD$1&amp;"!$N$4:$N$203")))</f>
        <v>0</v>
      </c>
      <c r="AE31" s="266">
        <f ca="1">COUNTIF(INDIRECT(AD$1&amp;"!$P$4:$P$203"),'Risques-Dangers-Dommages'!$D$9)/IF(COUNTA(INDIRECT(AD$1&amp;"!$D$4:$D$203"))=0,1,COUNTA(INDIRECT(AD$1&amp;"!$D$4:$D$203"))-COUNTA(INDIRECT(AD$1&amp;"!$N$4:$N$203")))</f>
        <v>0</v>
      </c>
      <c r="AF31" s="253">
        <f ca="1">(COUNTIF(INDIRECT(AF$1&amp;"!$Q$4:$Q$203"),'Risques-Dangers-Dommages'!$B$65)+COUNTIF(INDIRECT(AF$1&amp;"!$Q$4:$Q$203"),'Risques-Dangers-Dommages'!$B$67)+COUNTIF(INDIRECT(AF$1&amp;"!$Q$4:$Q$203"),'Risques-Dangers-Dommages'!$B$72)+COUNTIF(INDIRECT(AF$1&amp;"!$Q$4:$Q$203"),'Risques-Dangers-Dommages'!$B$68))/IF(COUNTA(INDIRECT(AF$1&amp;"!$D$4:$D$203"))=0,1,COUNTA(INDIRECT(AF$1&amp;"!$D$4:$D$203"))-COUNTA(INDIRECT(AF$1&amp;"!$N$4:$N$203")))</f>
        <v>0</v>
      </c>
      <c r="AG31" s="266">
        <f ca="1">COUNTIF(INDIRECT(AF$1&amp;"!$P$4:$P$203"),'Risques-Dangers-Dommages'!$D$9)/IF(COUNTA(INDIRECT(AF$1&amp;"!$D$4:$D$203"))=0,1,COUNTA(INDIRECT(AF$1&amp;"!$D$4:$D$203"))-COUNTA(INDIRECT(AF$1&amp;"!$N$4:$N$203")))</f>
        <v>0</v>
      </c>
      <c r="AH31" s="253">
        <f ca="1">(COUNTIF(INDIRECT(AH$1&amp;"!$Q$4:$Q$203"),'Risques-Dangers-Dommages'!$B$65)+COUNTIF(INDIRECT(AH$1&amp;"!$Q$4:$Q$203"),'Risques-Dangers-Dommages'!$B$67)+COUNTIF(INDIRECT(AH$1&amp;"!$Q$4:$Q$203"),'Risques-Dangers-Dommages'!$B$72)+COUNTIF(INDIRECT(AH$1&amp;"!$Q$4:$Q$203"),'Risques-Dangers-Dommages'!$B$68))/IF(COUNTA(INDIRECT(AH$1&amp;"!$D$4:$D$203"))=0,1,COUNTA(INDIRECT(AH$1&amp;"!$D$4:$D$203"))-COUNTA(INDIRECT(AH$1&amp;"!$N$4:$N$203")))</f>
        <v>0</v>
      </c>
      <c r="AI31" s="266">
        <f ca="1">COUNTIF(INDIRECT(AH$1&amp;"!$P$4:$P$203"),'Risques-Dangers-Dommages'!$D$9)/IF(COUNTA(INDIRECT(AH$1&amp;"!$D$4:$D$203"))=0,1,COUNTA(INDIRECT(AH$1&amp;"!$D$4:$D$203"))-COUNTA(INDIRECT(AH$1&amp;"!$N$4:$N$203")))</f>
        <v>0</v>
      </c>
      <c r="AJ31" s="253">
        <f ca="1">(COUNTIF(INDIRECT(AJ$1&amp;"!$Q$4:$Q$203"),'Risques-Dangers-Dommages'!$B$65)+COUNTIF(INDIRECT(AJ$1&amp;"!$Q$4:$Q$203"),'Risques-Dangers-Dommages'!$B$67)+COUNTIF(INDIRECT(AJ$1&amp;"!$Q$4:$Q$203"),'Risques-Dangers-Dommages'!$B$72)+COUNTIF(INDIRECT(AJ$1&amp;"!$Q$4:$Q$203"),'Risques-Dangers-Dommages'!$B$68))/IF(COUNTA(INDIRECT(AJ$1&amp;"!$D$4:$D$203"))=0,1,COUNTA(INDIRECT(AJ$1&amp;"!$D$4:$D$203"))-COUNTA(INDIRECT(AJ$1&amp;"!$N$4:$N$203")))</f>
        <v>0</v>
      </c>
      <c r="AK31" s="266">
        <f ca="1">COUNTIF(INDIRECT(AJ$1&amp;"!$P$4:$P$203"),'Risques-Dangers-Dommages'!$D$9)/IF(COUNTA(INDIRECT(AJ$1&amp;"!$D$4:$D$203"))=0,1,COUNTA(INDIRECT(AJ$1&amp;"!$D$4:$D$203"))-COUNTA(INDIRECT(AJ$1&amp;"!$N$4:$N$203")))</f>
        <v>0</v>
      </c>
      <c r="AL31" s="253">
        <f ca="1">(COUNTIF(INDIRECT(AL$1&amp;"!$Q$4:$Q$203"),'Risques-Dangers-Dommages'!$B$65)+COUNTIF(INDIRECT(AL$1&amp;"!$Q$4:$Q$203"),'Risques-Dangers-Dommages'!$B$67)+COUNTIF(INDIRECT(AL$1&amp;"!$Q$4:$Q$203"),'Risques-Dangers-Dommages'!$B$72)+COUNTIF(INDIRECT(AL$1&amp;"!$Q$4:$Q$203"),'Risques-Dangers-Dommages'!$B$68))/IF(COUNTA(INDIRECT(AL$1&amp;"!$D$4:$D$203"))=0,1,COUNTA(INDIRECT(AL$1&amp;"!$D$4:$D$203"))-COUNTA(INDIRECT(AL$1&amp;"!$N$4:$N$203")))</f>
        <v>0</v>
      </c>
      <c r="AM31" s="266">
        <f ca="1">COUNTIF(INDIRECT(AL$1&amp;"!$P$4:$P$203"),'Risques-Dangers-Dommages'!$D$9)/IF(COUNTA(INDIRECT(AL$1&amp;"!$D$4:$D$203"))=0,1,COUNTA(INDIRECT(AL$1&amp;"!$D$4:$D$203"))-COUNTA(INDIRECT(AL$1&amp;"!$N$4:$N$203")))</f>
        <v>0</v>
      </c>
      <c r="AN31" s="253">
        <f ca="1">(COUNTIF(INDIRECT(AN$1&amp;"!$Q$4:$Q$203"),'Risques-Dangers-Dommages'!$B$65)+COUNTIF(INDIRECT(AN$1&amp;"!$Q$4:$Q$203"),'Risques-Dangers-Dommages'!$B$67)+COUNTIF(INDIRECT(AN$1&amp;"!$Q$4:$Q$203"),'Risques-Dangers-Dommages'!$B$72)+COUNTIF(INDIRECT(AN$1&amp;"!$Q$4:$Q$203"),'Risques-Dangers-Dommages'!$B$68))/IF(COUNTA(INDIRECT(AN$1&amp;"!$D$4:$D$203"))=0,1,COUNTA(INDIRECT(AN$1&amp;"!$D$4:$D$203"))-COUNTA(INDIRECT(AN$1&amp;"!$N$4:$N$203")))</f>
        <v>0</v>
      </c>
      <c r="AO31" s="266">
        <f ca="1">COUNTIF(INDIRECT(AN$1&amp;"!$P$4:$P$203"),'Risques-Dangers-Dommages'!$D$9)/IF(COUNTA(INDIRECT(AN$1&amp;"!$D$4:$D$203"))=0,1,COUNTA(INDIRECT(AN$1&amp;"!$D$4:$D$203"))-COUNTA(INDIRECT(AN$1&amp;"!$N$4:$N$203")))</f>
        <v>0</v>
      </c>
      <c r="AP31" s="253">
        <f ca="1">(COUNTIF(INDIRECT(AP$1&amp;"!$Q$4:$Q$203"),'Risques-Dangers-Dommages'!$B$65)+COUNTIF(INDIRECT(AP$1&amp;"!$Q$4:$Q$203"),'Risques-Dangers-Dommages'!$B$67)+COUNTIF(INDIRECT(AP$1&amp;"!$Q$4:$Q$203"),'Risques-Dangers-Dommages'!$B$72)+COUNTIF(INDIRECT(AP$1&amp;"!$Q$4:$Q$203"),'Risques-Dangers-Dommages'!$B$68))/IF(COUNTA(INDIRECT(AP$1&amp;"!$D$4:$D$203"))=0,1,COUNTA(INDIRECT(AP$1&amp;"!$D$4:$D$203"))-COUNTA(INDIRECT(AP$1&amp;"!$N$4:$N$203")))</f>
        <v>0</v>
      </c>
      <c r="AQ31" s="266">
        <f ca="1">COUNTIF(INDIRECT(AP$1&amp;"!$P$4:$P$203"),'Risques-Dangers-Dommages'!$D$9)/IF(COUNTA(INDIRECT(AP$1&amp;"!$D$4:$D$203"))=0,1,COUNTA(INDIRECT(AP$1&amp;"!$D$4:$D$203"))-COUNTA(INDIRECT(AP$1&amp;"!$N$4:$N$203")))</f>
        <v>0</v>
      </c>
      <c r="AR31" s="253">
        <f ca="1">(COUNTIF(INDIRECT(AR$1&amp;"!$Q$4:$Q$203"),'Risques-Dangers-Dommages'!$B$65)+COUNTIF(INDIRECT(AR$1&amp;"!$Q$4:$Q$203"),'Risques-Dangers-Dommages'!$B$67)+COUNTIF(INDIRECT(AR$1&amp;"!$Q$4:$Q$203"),'Risques-Dangers-Dommages'!$B$72)+COUNTIF(INDIRECT(AR$1&amp;"!$Q$4:$Q$203"),'Risques-Dangers-Dommages'!$B$68))/IF(COUNTA(INDIRECT(AR$1&amp;"!$D$4:$D$203"))=0,1,COUNTA(INDIRECT(AR$1&amp;"!$D$4:$D$203"))-COUNTA(INDIRECT(AR$1&amp;"!$N$4:$N$203")))</f>
        <v>0</v>
      </c>
      <c r="AS31" s="266">
        <f ca="1">COUNTIF(INDIRECT(AR$1&amp;"!$P$4:$P$203"),'Risques-Dangers-Dommages'!$D$9)/IF(COUNTA(INDIRECT(AR$1&amp;"!$D$4:$D$203"))=0,1,COUNTA(INDIRECT(AR$1&amp;"!$D$4:$D$203"))-COUNTA(INDIRECT(AR$1&amp;"!$N$4:$N$203")))</f>
        <v>0</v>
      </c>
      <c r="AT31" s="253">
        <f ca="1">(COUNTIF(INDIRECT(AT$1&amp;"!$Q$4:$Q$203"),'Risques-Dangers-Dommages'!$B$65)+COUNTIF(INDIRECT(AT$1&amp;"!$Q$4:$Q$203"),'Risques-Dangers-Dommages'!$B$67)+COUNTIF(INDIRECT(AT$1&amp;"!$Q$4:$Q$203"),'Risques-Dangers-Dommages'!$B$72)+COUNTIF(INDIRECT(AT$1&amp;"!$Q$4:$Q$203"),'Risques-Dangers-Dommages'!$B$68))/IF(COUNTA(INDIRECT(AT$1&amp;"!$D$4:$D$203"))=0,1,COUNTA(INDIRECT(AT$1&amp;"!$D$4:$D$203"))-COUNTA(INDIRECT(AT$1&amp;"!$N$4:$N$203")))</f>
        <v>0</v>
      </c>
      <c r="AU31" s="266">
        <f ca="1">COUNTIF(INDIRECT(AT$1&amp;"!$P$4:$P$203"),'Risques-Dangers-Dommages'!$D$9)/IF(COUNTA(INDIRECT(AT$1&amp;"!$D$4:$D$203"))=0,1,COUNTA(INDIRECT(AT$1&amp;"!$D$4:$D$203"))-COUNTA(INDIRECT(AT$1&amp;"!$N$4:$N$203")))</f>
        <v>0</v>
      </c>
      <c r="AV31" s="253">
        <f ca="1">(COUNTIF(INDIRECT(AV$1&amp;"!$Q$4:$Q$203"),'Risques-Dangers-Dommages'!$B$65)+COUNTIF(INDIRECT(AV$1&amp;"!$Q$4:$Q$203"),'Risques-Dangers-Dommages'!$B$67)+COUNTIF(INDIRECT(AV$1&amp;"!$Q$4:$Q$203"),'Risques-Dangers-Dommages'!$B$72)+COUNTIF(INDIRECT(AV$1&amp;"!$Q$4:$Q$203"),'Risques-Dangers-Dommages'!$B$68))/IF(COUNTA(INDIRECT(AV$1&amp;"!$D$4:$D$203"))=0,1,COUNTA(INDIRECT(AV$1&amp;"!$D$4:$D$203"))-COUNTA(INDIRECT(AV$1&amp;"!$N$4:$N$203")))</f>
        <v>0</v>
      </c>
      <c r="AW31" s="266">
        <f ca="1">COUNTIF(INDIRECT(AV$1&amp;"!$P$4:$P$203"),'Risques-Dangers-Dommages'!$D$9)/IF(COUNTA(INDIRECT(AV$1&amp;"!$D$4:$D$203"))=0,1,COUNTA(INDIRECT(AV$1&amp;"!$D$4:$D$203"))-COUNTA(INDIRECT(AV$1&amp;"!$N$4:$N$203")))</f>
        <v>0</v>
      </c>
      <c r="AX31" s="253">
        <f ca="1">(COUNTIF(INDIRECT(AX$1&amp;"!$Q$4:$Q$203"),'Risques-Dangers-Dommages'!$B$65)+COUNTIF(INDIRECT(AX$1&amp;"!$Q$4:$Q$203"),'Risques-Dangers-Dommages'!$B$67)+COUNTIF(INDIRECT(AX$1&amp;"!$Q$4:$Q$203"),'Risques-Dangers-Dommages'!$B$72)+COUNTIF(INDIRECT(AX$1&amp;"!$Q$4:$Q$203"),'Risques-Dangers-Dommages'!$B$68))/IF(COUNTA(INDIRECT(AX$1&amp;"!$D$4:$D$203"))=0,1,COUNTA(INDIRECT(AX$1&amp;"!$D$4:$D$203"))-COUNTA(INDIRECT(AX$1&amp;"!$N$4:$N$203")))</f>
        <v>0</v>
      </c>
      <c r="AY31" s="266">
        <f ca="1">COUNTIF(INDIRECT(AX$1&amp;"!$P$4:$P$203"),'Risques-Dangers-Dommages'!$D$9)/IF(COUNTA(INDIRECT(AX$1&amp;"!$D$4:$D$203"))=0,1,COUNTA(INDIRECT(AX$1&amp;"!$D$4:$D$203"))-COUNTA(INDIRECT(AX$1&amp;"!$N$4:$N$203")))</f>
        <v>0</v>
      </c>
      <c r="AZ31" s="253">
        <f ca="1">(COUNTIF(INDIRECT(AZ$1&amp;"!$Q$4:$Q$203"),'Risques-Dangers-Dommages'!$B$65)+COUNTIF(INDIRECT(AZ$1&amp;"!$Q$4:$Q$203"),'Risques-Dangers-Dommages'!$B$67)+COUNTIF(INDIRECT(AZ$1&amp;"!$Q$4:$Q$203"),'Risques-Dangers-Dommages'!$B$72)+COUNTIF(INDIRECT(AZ$1&amp;"!$Q$4:$Q$203"),'Risques-Dangers-Dommages'!$B$68))/IF(COUNTA(INDIRECT(AZ$1&amp;"!$D$4:$D$203"))=0,1,COUNTA(INDIRECT(AZ$1&amp;"!$D$4:$D$203"))-COUNTA(INDIRECT(AZ$1&amp;"!$N$4:$N$203")))</f>
        <v>0</v>
      </c>
      <c r="BA31" s="266">
        <f ca="1">COUNTIF(INDIRECT(AZ$1&amp;"!$P$4:$P$203"),'Risques-Dangers-Dommages'!$D$9)/IF(COUNTA(INDIRECT(AZ$1&amp;"!$D$4:$D$203"))=0,1,COUNTA(INDIRECT(AZ$1&amp;"!$D$4:$D$203"))-COUNTA(INDIRECT(AZ$1&amp;"!$N$4:$N$203")))</f>
        <v>0</v>
      </c>
      <c r="BB31" s="253">
        <f ca="1">(COUNTIF(INDIRECT(BB$1&amp;"!$Q$4:$Q$203"),'Risques-Dangers-Dommages'!$B$65)+COUNTIF(INDIRECT(BB$1&amp;"!$Q$4:$Q$203"),'Risques-Dangers-Dommages'!$B$67)+COUNTIF(INDIRECT(BB$1&amp;"!$Q$4:$Q$203"),'Risques-Dangers-Dommages'!$B$72)+COUNTIF(INDIRECT(BB$1&amp;"!$Q$4:$Q$203"),'Risques-Dangers-Dommages'!$B$68))/IF(COUNTA(INDIRECT(BB$1&amp;"!$D$4:$D$203"))=0,1,COUNTA(INDIRECT(BB$1&amp;"!$D$4:$D$203"))-COUNTA(INDIRECT(BB$1&amp;"!$N$4:$N$203")))</f>
        <v>0</v>
      </c>
      <c r="BC31" s="266">
        <f ca="1">COUNTIF(INDIRECT(BB$1&amp;"!$P$4:$P$203"),'Risques-Dangers-Dommages'!$D$9)/IF(COUNTA(INDIRECT(BB$1&amp;"!$D$4:$D$203"))=0,1,COUNTA(INDIRECT(BB$1&amp;"!$D$4:$D$203"))-COUNTA(INDIRECT(BB$1&amp;"!$N$4:$N$203")))</f>
        <v>0</v>
      </c>
      <c r="BD31" s="253">
        <f ca="1">(COUNTIF(INDIRECT(BD$1&amp;"!$Q$4:$Q$203"),'Risques-Dangers-Dommages'!$B$65)+COUNTIF(INDIRECT(BD$1&amp;"!$Q$4:$Q$203"),'Risques-Dangers-Dommages'!$B$67)+COUNTIF(INDIRECT(BD$1&amp;"!$Q$4:$Q$203"),'Risques-Dangers-Dommages'!$B$72)+COUNTIF(INDIRECT(BD$1&amp;"!$Q$4:$Q$203"),'Risques-Dangers-Dommages'!$B$68))/IF(COUNTA(INDIRECT(BD$1&amp;"!$D$4:$D$203"))=0,1,COUNTA(INDIRECT(BD$1&amp;"!$D$4:$D$203"))-COUNTA(INDIRECT(BD$1&amp;"!$N$4:$N$203")))</f>
        <v>0</v>
      </c>
      <c r="BE31" s="266">
        <f ca="1">COUNTIF(INDIRECT(BD$1&amp;"!$P$4:$P$203"),'Risques-Dangers-Dommages'!$D$9)/IF(COUNTA(INDIRECT(BD$1&amp;"!$D$4:$D$203"))=0,1,COUNTA(INDIRECT(BD$1&amp;"!$D$4:$D$203"))-COUNTA(INDIRECT(BD$1&amp;"!$N$4:$N$203")))</f>
        <v>0</v>
      </c>
      <c r="BF31" s="253">
        <f ca="1">(COUNTIF(INDIRECT(BF$1&amp;"!$Q$4:$Q$203"),'Risques-Dangers-Dommages'!$B$65)+COUNTIF(INDIRECT(BF$1&amp;"!$Q$4:$Q$203"),'Risques-Dangers-Dommages'!$B$67)+COUNTIF(INDIRECT(BF$1&amp;"!$Q$4:$Q$203"),'Risques-Dangers-Dommages'!$B$72)+COUNTIF(INDIRECT(BF$1&amp;"!$Q$4:$Q$203"),'Risques-Dangers-Dommages'!$B$68))/IF(COUNTA(INDIRECT(BF$1&amp;"!$D$4:$D$203"))=0,1,COUNTA(INDIRECT(BF$1&amp;"!$D$4:$D$203"))-COUNTA(INDIRECT(BF$1&amp;"!$N$4:$N$203")))</f>
        <v>0</v>
      </c>
      <c r="BG31" s="266">
        <f ca="1">COUNTIF(INDIRECT(BF$1&amp;"!$P$4:$P$203"),'Risques-Dangers-Dommages'!$D$9)/IF(COUNTA(INDIRECT(BF$1&amp;"!$D$4:$D$203"))=0,1,COUNTA(INDIRECT(BF$1&amp;"!$D$4:$D$203"))-COUNTA(INDIRECT(BF$1&amp;"!$N$4:$N$203")))</f>
        <v>0</v>
      </c>
      <c r="BH31" s="253">
        <f ca="1">(COUNTIF(INDIRECT(BH$1&amp;"!$Q$4:$Q$203"),'Risques-Dangers-Dommages'!$B$65)+COUNTIF(INDIRECT(BH$1&amp;"!$Q$4:$Q$203"),'Risques-Dangers-Dommages'!$B$67)+COUNTIF(INDIRECT(BH$1&amp;"!$Q$4:$Q$203"),'Risques-Dangers-Dommages'!$B$72)+COUNTIF(INDIRECT(BH$1&amp;"!$Q$4:$Q$203"),'Risques-Dangers-Dommages'!$B$68))/IF(COUNTA(INDIRECT(BH$1&amp;"!$D$4:$D$203"))=0,1,COUNTA(INDIRECT(BH$1&amp;"!$D$4:$D$203"))-COUNTA(INDIRECT(BH$1&amp;"!$N$4:$N$203")))</f>
        <v>0</v>
      </c>
      <c r="BI31" s="266">
        <f ca="1">COUNTIF(INDIRECT(BH$1&amp;"!$P$4:$P$203"),'Risques-Dangers-Dommages'!$D$9)/IF(COUNTA(INDIRECT(BH$1&amp;"!$D$4:$D$203"))=0,1,COUNTA(INDIRECT(BH$1&amp;"!$D$4:$D$203"))-COUNTA(INDIRECT(BH$1&amp;"!$N$4:$N$203")))</f>
        <v>0</v>
      </c>
    </row>
    <row r="32" spans="1:61" ht="16.5" customHeight="1" x14ac:dyDescent="0.2">
      <c r="A32" s="398"/>
      <c r="B32" s="411" t="s">
        <v>221</v>
      </c>
      <c r="C32" s="412"/>
      <c r="D32" s="257">
        <f ca="1">(COUNTIF(INDIRECT(D$1&amp;"!$Q$4:$Q$203"),'Risques-Dangers-Dommages'!$B$71)+COUNTIF(INDIRECT(D$1&amp;"!$Q$4:$Q$203"),'Risques-Dangers-Dommages'!$B$70)+COUNTIF(INDIRECT(D$1&amp;"!$Q$4:$Q$203"),'Risques-Dangers-Dommages'!$B$66)+COUNTIF(INDIRECT(D$1&amp;"!$Q$4:$Q$203"),'Risques-Dangers-Dommages'!$B$69))/IF(COUNTA(INDIRECT(D$1&amp;"!$D$4:$D$203"))=0,1,COUNTA(INDIRECT(D$1&amp;"!$D$4:$D$203"))-COUNTA(INDIRECT(D$1&amp;"!$N$4:$N$203")))</f>
        <v>0</v>
      </c>
      <c r="E32" s="258"/>
      <c r="F32" s="257">
        <f ca="1">(COUNTIF(INDIRECT(F$1&amp;"!$Q$4:$Q$203"),'Risques-Dangers-Dommages'!$B$71)+COUNTIF(INDIRECT(F$1&amp;"!$Q$4:$Q$203"),'Risques-Dangers-Dommages'!$B$70)+COUNTIF(INDIRECT(F$1&amp;"!$Q$4:$Q$203"),'Risques-Dangers-Dommages'!$B$66)+COUNTIF(INDIRECT(F$1&amp;"!$Q$4:$Q$203"),'Risques-Dangers-Dommages'!$B$69))/IF(COUNTA(INDIRECT(F$1&amp;"!$D$4:$D$203"))=0,1,COUNTA(INDIRECT(F$1&amp;"!$D$4:$D$203"))-COUNTA(INDIRECT(F$1&amp;"!$N$4:$N$203")))</f>
        <v>0</v>
      </c>
      <c r="G32" s="258"/>
      <c r="H32" s="257">
        <f ca="1">(COUNTIF(INDIRECT(H$1&amp;"!$Q$4:$Q$203"),'Risques-Dangers-Dommages'!$B$71)+COUNTIF(INDIRECT(H$1&amp;"!$Q$4:$Q$203"),'Risques-Dangers-Dommages'!$B$70)+COUNTIF(INDIRECT(H$1&amp;"!$Q$4:$Q$203"),'Risques-Dangers-Dommages'!$B$66)+COUNTIF(INDIRECT(H$1&amp;"!$Q$4:$Q$203"),'Risques-Dangers-Dommages'!$B$69))/IF(COUNTA(INDIRECT(H$1&amp;"!$D$4:$D$203"))=0,1,COUNTA(INDIRECT(H$1&amp;"!$D$4:$D$203"))-COUNTA(INDIRECT(H$1&amp;"!$N$4:$N$203")))</f>
        <v>0</v>
      </c>
      <c r="I32" s="258"/>
      <c r="J32" s="257">
        <f ca="1">(COUNTIF(INDIRECT(J$1&amp;"!$Q$4:$Q$203"),'Risques-Dangers-Dommages'!$B$71)+COUNTIF(INDIRECT(J$1&amp;"!$Q$4:$Q$203"),'Risques-Dangers-Dommages'!$B$70)+COUNTIF(INDIRECT(J$1&amp;"!$Q$4:$Q$203"),'Risques-Dangers-Dommages'!$B$66)+COUNTIF(INDIRECT(J$1&amp;"!$Q$4:$Q$203"),'Risques-Dangers-Dommages'!$B$69))/IF(COUNTA(INDIRECT(J$1&amp;"!$D$4:$D$203"))=0,1,COUNTA(INDIRECT(J$1&amp;"!$D$4:$D$203"))-COUNTA(INDIRECT(J$1&amp;"!$N$4:$N$203")))</f>
        <v>0</v>
      </c>
      <c r="K32" s="258"/>
      <c r="L32" s="257">
        <f ca="1">(COUNTIF(INDIRECT(L$1&amp;"!$Q$4:$Q$203"),'Risques-Dangers-Dommages'!$B$71)+COUNTIF(INDIRECT(L$1&amp;"!$Q$4:$Q$203"),'Risques-Dangers-Dommages'!$B$70)+COUNTIF(INDIRECT(L$1&amp;"!$Q$4:$Q$203"),'Risques-Dangers-Dommages'!$B$66)+COUNTIF(INDIRECT(L$1&amp;"!$Q$4:$Q$203"),'Risques-Dangers-Dommages'!$B$69))/IF(COUNTA(INDIRECT(L$1&amp;"!$D$4:$D$203"))=0,1,COUNTA(INDIRECT(L$1&amp;"!$D$4:$D$203"))-COUNTA(INDIRECT(L$1&amp;"!$N$4:$N$203")))</f>
        <v>0</v>
      </c>
      <c r="M32" s="258"/>
      <c r="N32" s="257">
        <f ca="1">(COUNTIF(INDIRECT(N$1&amp;"!$Q$4:$Q$203"),'Risques-Dangers-Dommages'!$B$71)+COUNTIF(INDIRECT(N$1&amp;"!$Q$4:$Q$203"),'Risques-Dangers-Dommages'!$B$70)+COUNTIF(INDIRECT(N$1&amp;"!$Q$4:$Q$203"),'Risques-Dangers-Dommages'!$B$66)+COUNTIF(INDIRECT(N$1&amp;"!$Q$4:$Q$203"),'Risques-Dangers-Dommages'!$B$69))/IF(COUNTA(INDIRECT(N$1&amp;"!$D$4:$D$203"))=0,1,COUNTA(INDIRECT(N$1&amp;"!$D$4:$D$203"))-COUNTA(INDIRECT(N$1&amp;"!$N$4:$N$203")))</f>
        <v>0</v>
      </c>
      <c r="O32" s="258"/>
      <c r="P32" s="257">
        <f ca="1">(COUNTIF(INDIRECT(P$1&amp;"!$Q$4:$Q$203"),'Risques-Dangers-Dommages'!$B$71)+COUNTIF(INDIRECT(P$1&amp;"!$Q$4:$Q$203"),'Risques-Dangers-Dommages'!$B$70)+COUNTIF(INDIRECT(P$1&amp;"!$Q$4:$Q$203"),'Risques-Dangers-Dommages'!$B$66)+COUNTIF(INDIRECT(P$1&amp;"!$Q$4:$Q$203"),'Risques-Dangers-Dommages'!$B$69))/IF(COUNTA(INDIRECT(P$1&amp;"!$D$4:$D$203"))=0,1,COUNTA(INDIRECT(P$1&amp;"!$D$4:$D$203"))-COUNTA(INDIRECT(P$1&amp;"!$N$4:$N$203")))</f>
        <v>0</v>
      </c>
      <c r="Q32" s="258"/>
      <c r="R32" s="257">
        <f ca="1">(COUNTIF(INDIRECT(R$1&amp;"!$Q$4:$Q$203"),'Risques-Dangers-Dommages'!$B$71)+COUNTIF(INDIRECT(R$1&amp;"!$Q$4:$Q$203"),'Risques-Dangers-Dommages'!$B$70)+COUNTIF(INDIRECT(R$1&amp;"!$Q$4:$Q$203"),'Risques-Dangers-Dommages'!$B$66)+COUNTIF(INDIRECT(R$1&amp;"!$Q$4:$Q$203"),'Risques-Dangers-Dommages'!$B$69))/IF(COUNTA(INDIRECT(R$1&amp;"!$D$4:$D$203"))=0,1,COUNTA(INDIRECT(R$1&amp;"!$D$4:$D$203"))-COUNTA(INDIRECT(R$1&amp;"!$N$4:$N$203")))</f>
        <v>0</v>
      </c>
      <c r="S32" s="258"/>
      <c r="T32" s="257">
        <f ca="1">(COUNTIF(INDIRECT(T$1&amp;"!$Q$4:$Q$203"),'Risques-Dangers-Dommages'!$B$71)+COUNTIF(INDIRECT(T$1&amp;"!$Q$4:$Q$203"),'Risques-Dangers-Dommages'!$B$70)+COUNTIF(INDIRECT(T$1&amp;"!$Q$4:$Q$203"),'Risques-Dangers-Dommages'!$B$66)+COUNTIF(INDIRECT(T$1&amp;"!$Q$4:$Q$203"),'Risques-Dangers-Dommages'!$B$69))/IF(COUNTA(INDIRECT(T$1&amp;"!$D$4:$D$203"))=0,1,COUNTA(INDIRECT(T$1&amp;"!$D$4:$D$203"))-COUNTA(INDIRECT(T$1&amp;"!$N$4:$N$203")))</f>
        <v>0</v>
      </c>
      <c r="U32" s="258"/>
      <c r="V32" s="257">
        <f ca="1">(COUNTIF(INDIRECT(V$1&amp;"!$Q$4:$Q$203"),'Risques-Dangers-Dommages'!$B$71)+COUNTIF(INDIRECT(V$1&amp;"!$Q$4:$Q$203"),'Risques-Dangers-Dommages'!$B$70)+COUNTIF(INDIRECT(V$1&amp;"!$Q$4:$Q$203"),'Risques-Dangers-Dommages'!$B$66)+COUNTIF(INDIRECT(V$1&amp;"!$Q$4:$Q$203"),'Risques-Dangers-Dommages'!$B$69))/IF(COUNTA(INDIRECT(V$1&amp;"!$D$4:$D$203"))=0,1,COUNTA(INDIRECT(V$1&amp;"!$D$4:$D$203"))-COUNTA(INDIRECT(V$1&amp;"!$N$4:$N$203")))</f>
        <v>0</v>
      </c>
      <c r="W32" s="258"/>
      <c r="X32" s="257">
        <f ca="1">(COUNTIF(INDIRECT(X$1&amp;"!$Q$4:$Q$203"),'Risques-Dangers-Dommages'!$B$71)+COUNTIF(INDIRECT(X$1&amp;"!$Q$4:$Q$203"),'Risques-Dangers-Dommages'!$B$70)+COUNTIF(INDIRECT(X$1&amp;"!$Q$4:$Q$203"),'Risques-Dangers-Dommages'!$B$66)+COUNTIF(INDIRECT(X$1&amp;"!$Q$4:$Q$203"),'Risques-Dangers-Dommages'!$B$69))/IF(COUNTA(INDIRECT(X$1&amp;"!$D$4:$D$203"))=0,1,COUNTA(INDIRECT(X$1&amp;"!$D$4:$D$203"))-COUNTA(INDIRECT(X$1&amp;"!$N$4:$N$203")))</f>
        <v>0</v>
      </c>
      <c r="Y32" s="258"/>
      <c r="Z32" s="257">
        <f ca="1">(COUNTIF(INDIRECT(Z$1&amp;"!$Q$4:$Q$203"),'Risques-Dangers-Dommages'!$B$71)+COUNTIF(INDIRECT(Z$1&amp;"!$Q$4:$Q$203"),'Risques-Dangers-Dommages'!$B$70)+COUNTIF(INDIRECT(Z$1&amp;"!$Q$4:$Q$203"),'Risques-Dangers-Dommages'!$B$66)+COUNTIF(INDIRECT(Z$1&amp;"!$Q$4:$Q$203"),'Risques-Dangers-Dommages'!$B$69))/IF(COUNTA(INDIRECT(Z$1&amp;"!$D$4:$D$203"))=0,1,COUNTA(INDIRECT(Z$1&amp;"!$D$4:$D$203"))-COUNTA(INDIRECT(Z$1&amp;"!$N$4:$N$203")))</f>
        <v>0</v>
      </c>
      <c r="AA32" s="258"/>
      <c r="AB32" s="257">
        <f ca="1">(COUNTIF(INDIRECT(AB$1&amp;"!$Q$4:$Q$203"),'Risques-Dangers-Dommages'!$B$71)+COUNTIF(INDIRECT(AB$1&amp;"!$Q$4:$Q$203"),'Risques-Dangers-Dommages'!$B$70)+COUNTIF(INDIRECT(AB$1&amp;"!$Q$4:$Q$203"),'Risques-Dangers-Dommages'!$B$66)+COUNTIF(INDIRECT(AB$1&amp;"!$Q$4:$Q$203"),'Risques-Dangers-Dommages'!$B$69))/IF(COUNTA(INDIRECT(AB$1&amp;"!$D$4:$D$203"))=0,1,COUNTA(INDIRECT(AB$1&amp;"!$D$4:$D$203"))-COUNTA(INDIRECT(AB$1&amp;"!$N$4:$N$203")))</f>
        <v>0</v>
      </c>
      <c r="AC32" s="258"/>
      <c r="AD32" s="257">
        <f ca="1">(COUNTIF(INDIRECT(AD$1&amp;"!$Q$4:$Q$203"),'Risques-Dangers-Dommages'!$B$71)+COUNTIF(INDIRECT(AD$1&amp;"!$Q$4:$Q$203"),'Risques-Dangers-Dommages'!$B$70)+COUNTIF(INDIRECT(AD$1&amp;"!$Q$4:$Q$203"),'Risques-Dangers-Dommages'!$B$66)+COUNTIF(INDIRECT(AD$1&amp;"!$Q$4:$Q$203"),'Risques-Dangers-Dommages'!$B$69))/IF(COUNTA(INDIRECT(AD$1&amp;"!$D$4:$D$203"))=0,1,COUNTA(INDIRECT(AD$1&amp;"!$D$4:$D$203"))-COUNTA(INDIRECT(AD$1&amp;"!$N$4:$N$203")))</f>
        <v>0</v>
      </c>
      <c r="AE32" s="258"/>
      <c r="AF32" s="257">
        <f ca="1">(COUNTIF(INDIRECT(AF$1&amp;"!$Q$4:$Q$203"),'Risques-Dangers-Dommages'!$B$71)+COUNTIF(INDIRECT(AF$1&amp;"!$Q$4:$Q$203"),'Risques-Dangers-Dommages'!$B$70)+COUNTIF(INDIRECT(AF$1&amp;"!$Q$4:$Q$203"),'Risques-Dangers-Dommages'!$B$66)+COUNTIF(INDIRECT(AF$1&amp;"!$Q$4:$Q$203"),'Risques-Dangers-Dommages'!$B$69))/IF(COUNTA(INDIRECT(AF$1&amp;"!$D$4:$D$203"))=0,1,COUNTA(INDIRECT(AF$1&amp;"!$D$4:$D$203"))-COUNTA(INDIRECT(AF$1&amp;"!$N$4:$N$203")))</f>
        <v>0</v>
      </c>
      <c r="AG32" s="258"/>
      <c r="AH32" s="257">
        <f ca="1">(COUNTIF(INDIRECT(AH$1&amp;"!$Q$4:$Q$203"),'Risques-Dangers-Dommages'!$B$71)+COUNTIF(INDIRECT(AH$1&amp;"!$Q$4:$Q$203"),'Risques-Dangers-Dommages'!$B$70)+COUNTIF(INDIRECT(AH$1&amp;"!$Q$4:$Q$203"),'Risques-Dangers-Dommages'!$B$66)+COUNTIF(INDIRECT(AH$1&amp;"!$Q$4:$Q$203"),'Risques-Dangers-Dommages'!$B$69))/IF(COUNTA(INDIRECT(AH$1&amp;"!$D$4:$D$203"))=0,1,COUNTA(INDIRECT(AH$1&amp;"!$D$4:$D$203"))-COUNTA(INDIRECT(AH$1&amp;"!$N$4:$N$203")))</f>
        <v>0</v>
      </c>
      <c r="AI32" s="258"/>
      <c r="AJ32" s="257">
        <f ca="1">(COUNTIF(INDIRECT(AJ$1&amp;"!$Q$4:$Q$203"),'Risques-Dangers-Dommages'!$B$71)+COUNTIF(INDIRECT(AJ$1&amp;"!$Q$4:$Q$203"),'Risques-Dangers-Dommages'!$B$70)+COUNTIF(INDIRECT(AJ$1&amp;"!$Q$4:$Q$203"),'Risques-Dangers-Dommages'!$B$66)+COUNTIF(INDIRECT(AJ$1&amp;"!$Q$4:$Q$203"),'Risques-Dangers-Dommages'!$B$69))/IF(COUNTA(INDIRECT(AJ$1&amp;"!$D$4:$D$203"))=0,1,COUNTA(INDIRECT(AJ$1&amp;"!$D$4:$D$203"))-COUNTA(INDIRECT(AJ$1&amp;"!$N$4:$N$203")))</f>
        <v>0</v>
      </c>
      <c r="AK32" s="258"/>
      <c r="AL32" s="257">
        <f ca="1">(COUNTIF(INDIRECT(AL$1&amp;"!$Q$4:$Q$203"),'Risques-Dangers-Dommages'!$B$71)+COUNTIF(INDIRECT(AL$1&amp;"!$Q$4:$Q$203"),'Risques-Dangers-Dommages'!$B$70)+COUNTIF(INDIRECT(AL$1&amp;"!$Q$4:$Q$203"),'Risques-Dangers-Dommages'!$B$66)+COUNTIF(INDIRECT(AL$1&amp;"!$Q$4:$Q$203"),'Risques-Dangers-Dommages'!$B$69))/IF(COUNTA(INDIRECT(AL$1&amp;"!$D$4:$D$203"))=0,1,COUNTA(INDIRECT(AL$1&amp;"!$D$4:$D$203"))-COUNTA(INDIRECT(AL$1&amp;"!$N$4:$N$203")))</f>
        <v>0</v>
      </c>
      <c r="AM32" s="258"/>
      <c r="AN32" s="257">
        <f ca="1">(COUNTIF(INDIRECT(AN$1&amp;"!$Q$4:$Q$203"),'Risques-Dangers-Dommages'!$B$71)+COUNTIF(INDIRECT(AN$1&amp;"!$Q$4:$Q$203"),'Risques-Dangers-Dommages'!$B$70)+COUNTIF(INDIRECT(AN$1&amp;"!$Q$4:$Q$203"),'Risques-Dangers-Dommages'!$B$66)+COUNTIF(INDIRECT(AN$1&amp;"!$Q$4:$Q$203"),'Risques-Dangers-Dommages'!$B$69))/IF(COUNTA(INDIRECT(AN$1&amp;"!$D$4:$D$203"))=0,1,COUNTA(INDIRECT(AN$1&amp;"!$D$4:$D$203"))-COUNTA(INDIRECT(AN$1&amp;"!$N$4:$N$203")))</f>
        <v>0</v>
      </c>
      <c r="AO32" s="258"/>
      <c r="AP32" s="257">
        <f ca="1">(COUNTIF(INDIRECT(AP$1&amp;"!$Q$4:$Q$203"),'Risques-Dangers-Dommages'!$B$71)+COUNTIF(INDIRECT(AP$1&amp;"!$Q$4:$Q$203"),'Risques-Dangers-Dommages'!$B$70)+COUNTIF(INDIRECT(AP$1&amp;"!$Q$4:$Q$203"),'Risques-Dangers-Dommages'!$B$66)+COUNTIF(INDIRECT(AP$1&amp;"!$Q$4:$Q$203"),'Risques-Dangers-Dommages'!$B$69))/IF(COUNTA(INDIRECT(AP$1&amp;"!$D$4:$D$203"))=0,1,COUNTA(INDIRECT(AP$1&amp;"!$D$4:$D$203"))-COUNTA(INDIRECT(AP$1&amp;"!$N$4:$N$203")))</f>
        <v>0</v>
      </c>
      <c r="AQ32" s="258"/>
      <c r="AR32" s="257">
        <f ca="1">(COUNTIF(INDIRECT(AR$1&amp;"!$Q$4:$Q$203"),'Risques-Dangers-Dommages'!$B$71)+COUNTIF(INDIRECT(AR$1&amp;"!$Q$4:$Q$203"),'Risques-Dangers-Dommages'!$B$70)+COUNTIF(INDIRECT(AR$1&amp;"!$Q$4:$Q$203"),'Risques-Dangers-Dommages'!$B$66)+COUNTIF(INDIRECT(AR$1&amp;"!$Q$4:$Q$203"),'Risques-Dangers-Dommages'!$B$69))/IF(COUNTA(INDIRECT(AR$1&amp;"!$D$4:$D$203"))=0,1,COUNTA(INDIRECT(AR$1&amp;"!$D$4:$D$203"))-COUNTA(INDIRECT(AR$1&amp;"!$N$4:$N$203")))</f>
        <v>0</v>
      </c>
      <c r="AS32" s="258"/>
      <c r="AT32" s="257">
        <f ca="1">(COUNTIF(INDIRECT(AT$1&amp;"!$Q$4:$Q$203"),'Risques-Dangers-Dommages'!$B$71)+COUNTIF(INDIRECT(AT$1&amp;"!$Q$4:$Q$203"),'Risques-Dangers-Dommages'!$B$70)+COUNTIF(INDIRECT(AT$1&amp;"!$Q$4:$Q$203"),'Risques-Dangers-Dommages'!$B$66)+COUNTIF(INDIRECT(AT$1&amp;"!$Q$4:$Q$203"),'Risques-Dangers-Dommages'!$B$69))/IF(COUNTA(INDIRECT(AT$1&amp;"!$D$4:$D$203"))=0,1,COUNTA(INDIRECT(AT$1&amp;"!$D$4:$D$203"))-COUNTA(INDIRECT(AT$1&amp;"!$N$4:$N$203")))</f>
        <v>0</v>
      </c>
      <c r="AU32" s="258"/>
      <c r="AV32" s="257">
        <f ca="1">(COUNTIF(INDIRECT(AV$1&amp;"!$Q$4:$Q$203"),'Risques-Dangers-Dommages'!$B$71)+COUNTIF(INDIRECT(AV$1&amp;"!$Q$4:$Q$203"),'Risques-Dangers-Dommages'!$B$70)+COUNTIF(INDIRECT(AV$1&amp;"!$Q$4:$Q$203"),'Risques-Dangers-Dommages'!$B$66)+COUNTIF(INDIRECT(AV$1&amp;"!$Q$4:$Q$203"),'Risques-Dangers-Dommages'!$B$69))/IF(COUNTA(INDIRECT(AV$1&amp;"!$D$4:$D$203"))=0,1,COUNTA(INDIRECT(AV$1&amp;"!$D$4:$D$203"))-COUNTA(INDIRECT(AV$1&amp;"!$N$4:$N$203")))</f>
        <v>0</v>
      </c>
      <c r="AW32" s="258"/>
      <c r="AX32" s="257">
        <f ca="1">(COUNTIF(INDIRECT(AX$1&amp;"!$Q$4:$Q$203"),'Risques-Dangers-Dommages'!$B$71)+COUNTIF(INDIRECT(AX$1&amp;"!$Q$4:$Q$203"),'Risques-Dangers-Dommages'!$B$70)+COUNTIF(INDIRECT(AX$1&amp;"!$Q$4:$Q$203"),'Risques-Dangers-Dommages'!$B$66)+COUNTIF(INDIRECT(AX$1&amp;"!$Q$4:$Q$203"),'Risques-Dangers-Dommages'!$B$69))/IF(COUNTA(INDIRECT(AX$1&amp;"!$D$4:$D$203"))=0,1,COUNTA(INDIRECT(AX$1&amp;"!$D$4:$D$203"))-COUNTA(INDIRECT(AX$1&amp;"!$N$4:$N$203")))</f>
        <v>0</v>
      </c>
      <c r="AY32" s="258"/>
      <c r="AZ32" s="257">
        <f ca="1">(COUNTIF(INDIRECT(AZ$1&amp;"!$Q$4:$Q$203"),'Risques-Dangers-Dommages'!$B$71)+COUNTIF(INDIRECT(AZ$1&amp;"!$Q$4:$Q$203"),'Risques-Dangers-Dommages'!$B$70)+COUNTIF(INDIRECT(AZ$1&amp;"!$Q$4:$Q$203"),'Risques-Dangers-Dommages'!$B$66)+COUNTIF(INDIRECT(AZ$1&amp;"!$Q$4:$Q$203"),'Risques-Dangers-Dommages'!$B$69))/IF(COUNTA(INDIRECT(AZ$1&amp;"!$D$4:$D$203"))=0,1,COUNTA(INDIRECT(AZ$1&amp;"!$D$4:$D$203"))-COUNTA(INDIRECT(AZ$1&amp;"!$N$4:$N$203")))</f>
        <v>0</v>
      </c>
      <c r="BA32" s="258"/>
      <c r="BB32" s="257">
        <f ca="1">(COUNTIF(INDIRECT(BB$1&amp;"!$Q$4:$Q$203"),'Risques-Dangers-Dommages'!$B$71)+COUNTIF(INDIRECT(BB$1&amp;"!$Q$4:$Q$203"),'Risques-Dangers-Dommages'!$B$70)+COUNTIF(INDIRECT(BB$1&amp;"!$Q$4:$Q$203"),'Risques-Dangers-Dommages'!$B$66)+COUNTIF(INDIRECT(BB$1&amp;"!$Q$4:$Q$203"),'Risques-Dangers-Dommages'!$B$69))/IF(COUNTA(INDIRECT(BB$1&amp;"!$D$4:$D$203"))=0,1,COUNTA(INDIRECT(BB$1&amp;"!$D$4:$D$203"))-COUNTA(INDIRECT(BB$1&amp;"!$N$4:$N$203")))</f>
        <v>0</v>
      </c>
      <c r="BC32" s="258"/>
      <c r="BD32" s="257">
        <f ca="1">(COUNTIF(INDIRECT(BD$1&amp;"!$Q$4:$Q$203"),'Risques-Dangers-Dommages'!$B$71)+COUNTIF(INDIRECT(BD$1&amp;"!$Q$4:$Q$203"),'Risques-Dangers-Dommages'!$B$70)+COUNTIF(INDIRECT(BD$1&amp;"!$Q$4:$Q$203"),'Risques-Dangers-Dommages'!$B$66)+COUNTIF(INDIRECT(BD$1&amp;"!$Q$4:$Q$203"),'Risques-Dangers-Dommages'!$B$69))/IF(COUNTA(INDIRECT(BD$1&amp;"!$D$4:$D$203"))=0,1,COUNTA(INDIRECT(BD$1&amp;"!$D$4:$D$203"))-COUNTA(INDIRECT(BD$1&amp;"!$N$4:$N$203")))</f>
        <v>0</v>
      </c>
      <c r="BE32" s="258"/>
      <c r="BF32" s="257">
        <f ca="1">(COUNTIF(INDIRECT(BF$1&amp;"!$Q$4:$Q$203"),'Risques-Dangers-Dommages'!$B$71)+COUNTIF(INDIRECT(BF$1&amp;"!$Q$4:$Q$203"),'Risques-Dangers-Dommages'!$B$70)+COUNTIF(INDIRECT(BF$1&amp;"!$Q$4:$Q$203"),'Risques-Dangers-Dommages'!$B$66)+COUNTIF(INDIRECT(BF$1&amp;"!$Q$4:$Q$203"),'Risques-Dangers-Dommages'!$B$69))/IF(COUNTA(INDIRECT(BF$1&amp;"!$D$4:$D$203"))=0,1,COUNTA(INDIRECT(BF$1&amp;"!$D$4:$D$203"))-COUNTA(INDIRECT(BF$1&amp;"!$N$4:$N$203")))</f>
        <v>0</v>
      </c>
      <c r="BG32" s="258"/>
      <c r="BH32" s="257">
        <f ca="1">(COUNTIF(INDIRECT(BH$1&amp;"!$Q$4:$Q$203"),'Risques-Dangers-Dommages'!$B$71)+COUNTIF(INDIRECT(BH$1&amp;"!$Q$4:$Q$203"),'Risques-Dangers-Dommages'!$B$70)+COUNTIF(INDIRECT(BH$1&amp;"!$Q$4:$Q$203"),'Risques-Dangers-Dommages'!$B$66)+COUNTIF(INDIRECT(BH$1&amp;"!$Q$4:$Q$203"),'Risques-Dangers-Dommages'!$B$69))/IF(COUNTA(INDIRECT(BH$1&amp;"!$D$4:$D$203"))=0,1,COUNTA(INDIRECT(BH$1&amp;"!$D$4:$D$203"))-COUNTA(INDIRECT(BH$1&amp;"!$N$4:$N$203")))</f>
        <v>0</v>
      </c>
      <c r="BI32" s="258"/>
    </row>
    <row r="33" spans="1:61" ht="16.5" customHeight="1" x14ac:dyDescent="0.2">
      <c r="A33" s="396" t="s">
        <v>111</v>
      </c>
      <c r="B33" s="397"/>
      <c r="C33" s="397"/>
      <c r="D33" s="267">
        <f ca="1">COUNTIF(INDIRECT(D$1&amp;"!$P$4:$P$203"),'Risques-Dangers-Dommages'!$D$3)/IF(COUNTA(INDIRECT(D$1&amp;"!$D$4:$D$203"))=0,1,COUNTA(INDIRECT(D$1&amp;"!$D$4:$D$203"))-COUNTA(INDIRECT(D$1&amp;"!$N$4:$N$203")))</f>
        <v>0</v>
      </c>
      <c r="E33" s="268"/>
      <c r="F33" s="267">
        <f ca="1">COUNTIF(INDIRECT(F$1&amp;"!$P$4:$P$203"),'Risques-Dangers-Dommages'!$D$3)/IF(COUNTA(INDIRECT(F$1&amp;"!$D$4:$D$203"))=0,1,COUNTA(INDIRECT(F$1&amp;"!$D$4:$D$203"))-COUNTA(INDIRECT(F$1&amp;"!$N$4:$N$203")))</f>
        <v>0</v>
      </c>
      <c r="G33" s="268"/>
      <c r="H33" s="267">
        <f ca="1">COUNTIF(INDIRECT(H$1&amp;"!$P$4:$P$203"),'Risques-Dangers-Dommages'!$D$3)/IF(COUNTA(INDIRECT(H$1&amp;"!$D$4:$D$203"))=0,1,COUNTA(INDIRECT(H$1&amp;"!$D$4:$D$203"))-COUNTA(INDIRECT(H$1&amp;"!$N$4:$N$203")))</f>
        <v>0</v>
      </c>
      <c r="I33" s="268"/>
      <c r="J33" s="267">
        <f ca="1">COUNTIF(INDIRECT(J$1&amp;"!$P$4:$P$203"),'Risques-Dangers-Dommages'!$D$3)/IF(COUNTA(INDIRECT(J$1&amp;"!$D$4:$D$203"))=0,1,COUNTA(INDIRECT(J$1&amp;"!$D$4:$D$203"))-COUNTA(INDIRECT(J$1&amp;"!$N$4:$N$203")))</f>
        <v>0</v>
      </c>
      <c r="K33" s="268"/>
      <c r="L33" s="267">
        <f ca="1">COUNTIF(INDIRECT(L$1&amp;"!$P$4:$P$203"),'Risques-Dangers-Dommages'!$D$3)/IF(COUNTA(INDIRECT(L$1&amp;"!$D$4:$D$203"))=0,1,COUNTA(INDIRECT(L$1&amp;"!$D$4:$D$203"))-COUNTA(INDIRECT(L$1&amp;"!$N$4:$N$203")))</f>
        <v>0</v>
      </c>
      <c r="M33" s="268"/>
      <c r="N33" s="267">
        <f ca="1">COUNTIF(INDIRECT(N$1&amp;"!$P$4:$P$203"),'Risques-Dangers-Dommages'!$D$3)/IF(COUNTA(INDIRECT(N$1&amp;"!$D$4:$D$203"))=0,1,COUNTA(INDIRECT(N$1&amp;"!$D$4:$D$203"))-COUNTA(INDIRECT(N$1&amp;"!$N$4:$N$203")))</f>
        <v>0</v>
      </c>
      <c r="O33" s="268"/>
      <c r="P33" s="267">
        <f ca="1">COUNTIF(INDIRECT(P$1&amp;"!$P$4:$P$203"),'Risques-Dangers-Dommages'!$D$3)/IF(COUNTA(INDIRECT(P$1&amp;"!$D$4:$D$203"))=0,1,COUNTA(INDIRECT(P$1&amp;"!$D$4:$D$203"))-COUNTA(INDIRECT(P$1&amp;"!$N$4:$N$203")))</f>
        <v>0</v>
      </c>
      <c r="Q33" s="268"/>
      <c r="R33" s="267">
        <f ca="1">COUNTIF(INDIRECT(R$1&amp;"!$P$4:$P$203"),'Risques-Dangers-Dommages'!$D$3)/IF(COUNTA(INDIRECT(R$1&amp;"!$D$4:$D$203"))=0,1,COUNTA(INDIRECT(R$1&amp;"!$D$4:$D$203"))-COUNTA(INDIRECT(R$1&amp;"!$N$4:$N$203")))</f>
        <v>0</v>
      </c>
      <c r="S33" s="268"/>
      <c r="T33" s="267">
        <f ca="1">COUNTIF(INDIRECT(T$1&amp;"!$P$4:$P$203"),'Risques-Dangers-Dommages'!$D$3)/IF(COUNTA(INDIRECT(T$1&amp;"!$D$4:$D$203"))=0,1,COUNTA(INDIRECT(T$1&amp;"!$D$4:$D$203"))-COUNTA(INDIRECT(T$1&amp;"!$N$4:$N$203")))</f>
        <v>0</v>
      </c>
      <c r="U33" s="268"/>
      <c r="V33" s="267">
        <f ca="1">COUNTIF(INDIRECT(V$1&amp;"!$P$4:$P$203"),'Risques-Dangers-Dommages'!$D$3)/IF(COUNTA(INDIRECT(V$1&amp;"!$D$4:$D$203"))=0,1,COUNTA(INDIRECT(V$1&amp;"!$D$4:$D$203"))-COUNTA(INDIRECT(V$1&amp;"!$N$4:$N$203")))</f>
        <v>0</v>
      </c>
      <c r="W33" s="268"/>
      <c r="X33" s="267">
        <f ca="1">COUNTIF(INDIRECT(X$1&amp;"!$P$4:$P$203"),'Risques-Dangers-Dommages'!$D$3)/IF(COUNTA(INDIRECT(X$1&amp;"!$D$4:$D$203"))=0,1,COUNTA(INDIRECT(X$1&amp;"!$D$4:$D$203"))-COUNTA(INDIRECT(X$1&amp;"!$N$4:$N$203")))</f>
        <v>0</v>
      </c>
      <c r="Y33" s="268"/>
      <c r="Z33" s="267">
        <f ca="1">COUNTIF(INDIRECT(Z$1&amp;"!$P$4:$P$203"),'Risques-Dangers-Dommages'!$D$3)/IF(COUNTA(INDIRECT(Z$1&amp;"!$D$4:$D$203"))=0,1,COUNTA(INDIRECT(Z$1&amp;"!$D$4:$D$203"))-COUNTA(INDIRECT(Z$1&amp;"!$N$4:$N$203")))</f>
        <v>0</v>
      </c>
      <c r="AA33" s="268"/>
      <c r="AB33" s="267">
        <f ca="1">COUNTIF(INDIRECT(AB$1&amp;"!$P$4:$P$203"),'Risques-Dangers-Dommages'!$D$3)/IF(COUNTA(INDIRECT(AB$1&amp;"!$D$4:$D$203"))=0,1,COUNTA(INDIRECT(AB$1&amp;"!$D$4:$D$203"))-COUNTA(INDIRECT(AB$1&amp;"!$N$4:$N$203")))</f>
        <v>0</v>
      </c>
      <c r="AC33" s="268"/>
      <c r="AD33" s="267">
        <f ca="1">COUNTIF(INDIRECT(AD$1&amp;"!$P$4:$P$203"),'Risques-Dangers-Dommages'!$D$3)/IF(COUNTA(INDIRECT(AD$1&amp;"!$D$4:$D$203"))=0,1,COUNTA(INDIRECT(AD$1&amp;"!$D$4:$D$203"))-COUNTA(INDIRECT(AD$1&amp;"!$N$4:$N$203")))</f>
        <v>0</v>
      </c>
      <c r="AE33" s="268"/>
      <c r="AF33" s="267">
        <f ca="1">COUNTIF(INDIRECT(AF$1&amp;"!$P$4:$P$203"),'Risques-Dangers-Dommages'!$D$3)/IF(COUNTA(INDIRECT(AF$1&amp;"!$D$4:$D$203"))=0,1,COUNTA(INDIRECT(AF$1&amp;"!$D$4:$D$203"))-COUNTA(INDIRECT(AF$1&amp;"!$N$4:$N$203")))</f>
        <v>0</v>
      </c>
      <c r="AG33" s="268"/>
      <c r="AH33" s="267">
        <f ca="1">COUNTIF(INDIRECT(AH$1&amp;"!$P$4:$P$203"),'Risques-Dangers-Dommages'!$D$3)/IF(COUNTA(INDIRECT(AH$1&amp;"!$D$4:$D$203"))=0,1,COUNTA(INDIRECT(AH$1&amp;"!$D$4:$D$203"))-COUNTA(INDIRECT(AH$1&amp;"!$N$4:$N$203")))</f>
        <v>0</v>
      </c>
      <c r="AI33" s="268"/>
      <c r="AJ33" s="267">
        <f ca="1">COUNTIF(INDIRECT(AJ$1&amp;"!$P$4:$P$203"),'Risques-Dangers-Dommages'!$D$3)/IF(COUNTA(INDIRECT(AJ$1&amp;"!$D$4:$D$203"))=0,1,COUNTA(INDIRECT(AJ$1&amp;"!$D$4:$D$203"))-COUNTA(INDIRECT(AJ$1&amp;"!$N$4:$N$203")))</f>
        <v>0</v>
      </c>
      <c r="AK33" s="268"/>
      <c r="AL33" s="267">
        <f ca="1">COUNTIF(INDIRECT(AL$1&amp;"!$P$4:$P$203"),'Risques-Dangers-Dommages'!$D$3)/IF(COUNTA(INDIRECT(AL$1&amp;"!$D$4:$D$203"))=0,1,COUNTA(INDIRECT(AL$1&amp;"!$D$4:$D$203"))-COUNTA(INDIRECT(AL$1&amp;"!$N$4:$N$203")))</f>
        <v>0</v>
      </c>
      <c r="AM33" s="268"/>
      <c r="AN33" s="267">
        <f ca="1">COUNTIF(INDIRECT(AN$1&amp;"!$P$4:$P$203"),'Risques-Dangers-Dommages'!$D$3)/IF(COUNTA(INDIRECT(AN$1&amp;"!$D$4:$D$203"))=0,1,COUNTA(INDIRECT(AN$1&amp;"!$D$4:$D$203"))-COUNTA(INDIRECT(AN$1&amp;"!$N$4:$N$203")))</f>
        <v>0</v>
      </c>
      <c r="AO33" s="268"/>
      <c r="AP33" s="267">
        <f ca="1">COUNTIF(INDIRECT(AP$1&amp;"!$P$4:$P$203"),'Risques-Dangers-Dommages'!$D$3)/IF(COUNTA(INDIRECT(AP$1&amp;"!$D$4:$D$203"))=0,1,COUNTA(INDIRECT(AP$1&amp;"!$D$4:$D$203"))-COUNTA(INDIRECT(AP$1&amp;"!$N$4:$N$203")))</f>
        <v>0</v>
      </c>
      <c r="AQ33" s="268"/>
      <c r="AR33" s="267">
        <f ca="1">COUNTIF(INDIRECT(AR$1&amp;"!$P$4:$P$203"),'Risques-Dangers-Dommages'!$D$3)/IF(COUNTA(INDIRECT(AR$1&amp;"!$D$4:$D$203"))=0,1,COUNTA(INDIRECT(AR$1&amp;"!$D$4:$D$203"))-COUNTA(INDIRECT(AR$1&amp;"!$N$4:$N$203")))</f>
        <v>0</v>
      </c>
      <c r="AS33" s="268"/>
      <c r="AT33" s="267">
        <f ca="1">COUNTIF(INDIRECT(AT$1&amp;"!$P$4:$P$203"),'Risques-Dangers-Dommages'!$D$3)/IF(COUNTA(INDIRECT(AT$1&amp;"!$D$4:$D$203"))=0,1,COUNTA(INDIRECT(AT$1&amp;"!$D$4:$D$203"))-COUNTA(INDIRECT(AT$1&amp;"!$N$4:$N$203")))</f>
        <v>0</v>
      </c>
      <c r="AU33" s="268"/>
      <c r="AV33" s="267">
        <f ca="1">COUNTIF(INDIRECT(AV$1&amp;"!$P$4:$P$203"),'Risques-Dangers-Dommages'!$D$3)/IF(COUNTA(INDIRECT(AV$1&amp;"!$D$4:$D$203"))=0,1,COUNTA(INDIRECT(AV$1&amp;"!$D$4:$D$203"))-COUNTA(INDIRECT(AV$1&amp;"!$N$4:$N$203")))</f>
        <v>0</v>
      </c>
      <c r="AW33" s="268"/>
      <c r="AX33" s="267">
        <f ca="1">COUNTIF(INDIRECT(AX$1&amp;"!$P$4:$P$203"),'Risques-Dangers-Dommages'!$D$3)/IF(COUNTA(INDIRECT(AX$1&amp;"!$D$4:$D$203"))=0,1,COUNTA(INDIRECT(AX$1&amp;"!$D$4:$D$203"))-COUNTA(INDIRECT(AX$1&amp;"!$N$4:$N$203")))</f>
        <v>0</v>
      </c>
      <c r="AY33" s="268"/>
      <c r="AZ33" s="267">
        <f ca="1">COUNTIF(INDIRECT(AZ$1&amp;"!$P$4:$P$203"),'Risques-Dangers-Dommages'!$D$3)/IF(COUNTA(INDIRECT(AZ$1&amp;"!$D$4:$D$203"))=0,1,COUNTA(INDIRECT(AZ$1&amp;"!$D$4:$D$203"))-COUNTA(INDIRECT(AZ$1&amp;"!$N$4:$N$203")))</f>
        <v>0</v>
      </c>
      <c r="BA33" s="268"/>
      <c r="BB33" s="267">
        <f ca="1">COUNTIF(INDIRECT(BB$1&amp;"!$P$4:$P$203"),'Risques-Dangers-Dommages'!$D$3)/IF(COUNTA(INDIRECT(BB$1&amp;"!$D$4:$D$203"))=0,1,COUNTA(INDIRECT(BB$1&amp;"!$D$4:$D$203"))-COUNTA(INDIRECT(BB$1&amp;"!$N$4:$N$203")))</f>
        <v>0</v>
      </c>
      <c r="BC33" s="268"/>
      <c r="BD33" s="267">
        <f ca="1">COUNTIF(INDIRECT(BD$1&amp;"!$P$4:$P$203"),'Risques-Dangers-Dommages'!$D$3)/IF(COUNTA(INDIRECT(BD$1&amp;"!$D$4:$D$203"))=0,1,COUNTA(INDIRECT(BD$1&amp;"!$D$4:$D$203"))-COUNTA(INDIRECT(BD$1&amp;"!$N$4:$N$203")))</f>
        <v>0</v>
      </c>
      <c r="BE33" s="268"/>
      <c r="BF33" s="267">
        <f ca="1">COUNTIF(INDIRECT(BF$1&amp;"!$P$4:$P$203"),'Risques-Dangers-Dommages'!$D$3)/IF(COUNTA(INDIRECT(BF$1&amp;"!$D$4:$D$203"))=0,1,COUNTA(INDIRECT(BF$1&amp;"!$D$4:$D$203"))-COUNTA(INDIRECT(BF$1&amp;"!$N$4:$N$203")))</f>
        <v>0</v>
      </c>
      <c r="BG33" s="268"/>
      <c r="BH33" s="267">
        <f ca="1">COUNTIF(INDIRECT(BH$1&amp;"!$P$4:$P$203"),'Risques-Dangers-Dommages'!$D$3)/IF(COUNTA(INDIRECT(BH$1&amp;"!$D$4:$D$203"))=0,1,COUNTA(INDIRECT(BH$1&amp;"!$D$4:$D$203"))-COUNTA(INDIRECT(BH$1&amp;"!$N$4:$N$203")))</f>
        <v>0</v>
      </c>
      <c r="BI33" s="268"/>
    </row>
    <row r="34" spans="1:61" ht="16.5" customHeight="1" x14ac:dyDescent="0.2">
      <c r="A34" s="413" t="s">
        <v>90</v>
      </c>
      <c r="B34" s="414"/>
      <c r="C34" s="414"/>
      <c r="D34" s="264">
        <f ca="1">COUNTIF(INDIRECT(D$1&amp;"!$P$4:$P$203"),'Risques-Dangers-Dommages'!$D$15)/IF(COUNTA(INDIRECT(D$1&amp;"!$D$4:$D$203"))=0,1,COUNTA(INDIRECT(D$1&amp;"!$D$4:$D$203"))-COUNTA(INDIRECT(D$1&amp;"!$N$4:$N$203")))</f>
        <v>0</v>
      </c>
      <c r="E34" s="265"/>
      <c r="F34" s="264">
        <f ca="1">COUNTIF(INDIRECT(F$1&amp;"!$P$4:$P$203"),'Risques-Dangers-Dommages'!$D$15)/IF(COUNTA(INDIRECT(F$1&amp;"!$D$4:$D$203"))=0,1,COUNTA(INDIRECT(F$1&amp;"!$D$4:$D$203"))-COUNTA(INDIRECT(F$1&amp;"!$N$4:$N$203")))</f>
        <v>0</v>
      </c>
      <c r="G34" s="265"/>
      <c r="H34" s="264">
        <f ca="1">COUNTIF(INDIRECT(H$1&amp;"!$P$4:$P$203"),'Risques-Dangers-Dommages'!$D$15)/IF(COUNTA(INDIRECT(H$1&amp;"!$D$4:$D$203"))=0,1,COUNTA(INDIRECT(H$1&amp;"!$D$4:$D$203"))-COUNTA(INDIRECT(H$1&amp;"!$N$4:$N$203")))</f>
        <v>0</v>
      </c>
      <c r="I34" s="265"/>
      <c r="J34" s="264">
        <f ca="1">COUNTIF(INDIRECT(J$1&amp;"!$P$4:$P$203"),'Risques-Dangers-Dommages'!$D$15)/IF(COUNTA(INDIRECT(J$1&amp;"!$D$4:$D$203"))=0,1,COUNTA(INDIRECT(J$1&amp;"!$D$4:$D$203"))-COUNTA(INDIRECT(J$1&amp;"!$N$4:$N$203")))</f>
        <v>0</v>
      </c>
      <c r="K34" s="265"/>
      <c r="L34" s="264">
        <f ca="1">COUNTIF(INDIRECT(L$1&amp;"!$P$4:$P$203"),'Risques-Dangers-Dommages'!$D$15)/IF(COUNTA(INDIRECT(L$1&amp;"!$D$4:$D$203"))=0,1,COUNTA(INDIRECT(L$1&amp;"!$D$4:$D$203"))-COUNTA(INDIRECT(L$1&amp;"!$N$4:$N$203")))</f>
        <v>0</v>
      </c>
      <c r="M34" s="265"/>
      <c r="N34" s="264">
        <f ca="1">COUNTIF(INDIRECT(N$1&amp;"!$P$4:$P$203"),'Risques-Dangers-Dommages'!$D$15)/IF(COUNTA(INDIRECT(N$1&amp;"!$D$4:$D$203"))=0,1,COUNTA(INDIRECT(N$1&amp;"!$D$4:$D$203"))-COUNTA(INDIRECT(N$1&amp;"!$N$4:$N$203")))</f>
        <v>0</v>
      </c>
      <c r="O34" s="265"/>
      <c r="P34" s="264">
        <f ca="1">COUNTIF(INDIRECT(P$1&amp;"!$P$4:$P$203"),'Risques-Dangers-Dommages'!$D$15)/IF(COUNTA(INDIRECT(P$1&amp;"!$D$4:$D$203"))=0,1,COUNTA(INDIRECT(P$1&amp;"!$D$4:$D$203"))-COUNTA(INDIRECT(P$1&amp;"!$N$4:$N$203")))</f>
        <v>0</v>
      </c>
      <c r="Q34" s="265"/>
      <c r="R34" s="264">
        <f ca="1">COUNTIF(INDIRECT(R$1&amp;"!$P$4:$P$203"),'Risques-Dangers-Dommages'!$D$15)/IF(COUNTA(INDIRECT(R$1&amp;"!$D$4:$D$203"))=0,1,COUNTA(INDIRECT(R$1&amp;"!$D$4:$D$203"))-COUNTA(INDIRECT(R$1&amp;"!$N$4:$N$203")))</f>
        <v>0</v>
      </c>
      <c r="S34" s="265"/>
      <c r="T34" s="264">
        <f ca="1">COUNTIF(INDIRECT(T$1&amp;"!$P$4:$P$203"),'Risques-Dangers-Dommages'!$D$15)/IF(COUNTA(INDIRECT(T$1&amp;"!$D$4:$D$203"))=0,1,COUNTA(INDIRECT(T$1&amp;"!$D$4:$D$203"))-COUNTA(INDIRECT(T$1&amp;"!$N$4:$N$203")))</f>
        <v>0</v>
      </c>
      <c r="U34" s="265"/>
      <c r="V34" s="264">
        <f ca="1">COUNTIF(INDIRECT(V$1&amp;"!$P$4:$P$203"),'Risques-Dangers-Dommages'!$D$15)/IF(COUNTA(INDIRECT(V$1&amp;"!$D$4:$D$203"))=0,1,COUNTA(INDIRECT(V$1&amp;"!$D$4:$D$203"))-COUNTA(INDIRECT(V$1&amp;"!$N$4:$N$203")))</f>
        <v>0</v>
      </c>
      <c r="W34" s="265"/>
      <c r="X34" s="264">
        <f ca="1">COUNTIF(INDIRECT(X$1&amp;"!$P$4:$P$203"),'Risques-Dangers-Dommages'!$D$15)/IF(COUNTA(INDIRECT(X$1&amp;"!$D$4:$D$203"))=0,1,COUNTA(INDIRECT(X$1&amp;"!$D$4:$D$203"))-COUNTA(INDIRECT(X$1&amp;"!$N$4:$N$203")))</f>
        <v>0</v>
      </c>
      <c r="Y34" s="265"/>
      <c r="Z34" s="264">
        <f ca="1">COUNTIF(INDIRECT(Z$1&amp;"!$P$4:$P$203"),'Risques-Dangers-Dommages'!$D$15)/IF(COUNTA(INDIRECT(Z$1&amp;"!$D$4:$D$203"))=0,1,COUNTA(INDIRECT(Z$1&amp;"!$D$4:$D$203"))-COUNTA(INDIRECT(Z$1&amp;"!$N$4:$N$203")))</f>
        <v>0</v>
      </c>
      <c r="AA34" s="265"/>
      <c r="AB34" s="264">
        <f ca="1">COUNTIF(INDIRECT(AB$1&amp;"!$P$4:$P$203"),'Risques-Dangers-Dommages'!$D$15)/IF(COUNTA(INDIRECT(AB$1&amp;"!$D$4:$D$203"))=0,1,COUNTA(INDIRECT(AB$1&amp;"!$D$4:$D$203"))-COUNTA(INDIRECT(AB$1&amp;"!$N$4:$N$203")))</f>
        <v>0</v>
      </c>
      <c r="AC34" s="265"/>
      <c r="AD34" s="264">
        <f ca="1">COUNTIF(INDIRECT(AD$1&amp;"!$P$4:$P$203"),'Risques-Dangers-Dommages'!$D$15)/IF(COUNTA(INDIRECT(AD$1&amp;"!$D$4:$D$203"))=0,1,COUNTA(INDIRECT(AD$1&amp;"!$D$4:$D$203"))-COUNTA(INDIRECT(AD$1&amp;"!$N$4:$N$203")))</f>
        <v>0</v>
      </c>
      <c r="AE34" s="265"/>
      <c r="AF34" s="264">
        <f ca="1">COUNTIF(INDIRECT(AF$1&amp;"!$P$4:$P$203"),'Risques-Dangers-Dommages'!$D$15)/IF(COUNTA(INDIRECT(AF$1&amp;"!$D$4:$D$203"))=0,1,COUNTA(INDIRECT(AF$1&amp;"!$D$4:$D$203"))-COUNTA(INDIRECT(AF$1&amp;"!$N$4:$N$203")))</f>
        <v>0</v>
      </c>
      <c r="AG34" s="265"/>
      <c r="AH34" s="264">
        <f ca="1">COUNTIF(INDIRECT(AH$1&amp;"!$P$4:$P$203"),'Risques-Dangers-Dommages'!$D$15)/IF(COUNTA(INDIRECT(AH$1&amp;"!$D$4:$D$203"))=0,1,COUNTA(INDIRECT(AH$1&amp;"!$D$4:$D$203"))-COUNTA(INDIRECT(AH$1&amp;"!$N$4:$N$203")))</f>
        <v>0</v>
      </c>
      <c r="AI34" s="265"/>
      <c r="AJ34" s="264">
        <f ca="1">COUNTIF(INDIRECT(AJ$1&amp;"!$P$4:$P$203"),'Risques-Dangers-Dommages'!$D$15)/IF(COUNTA(INDIRECT(AJ$1&amp;"!$D$4:$D$203"))=0,1,COUNTA(INDIRECT(AJ$1&amp;"!$D$4:$D$203"))-COUNTA(INDIRECT(AJ$1&amp;"!$N$4:$N$203")))</f>
        <v>0</v>
      </c>
      <c r="AK34" s="265"/>
      <c r="AL34" s="264">
        <f ca="1">COUNTIF(INDIRECT(AL$1&amp;"!$P$4:$P$203"),'Risques-Dangers-Dommages'!$D$15)/IF(COUNTA(INDIRECT(AL$1&amp;"!$D$4:$D$203"))=0,1,COUNTA(INDIRECT(AL$1&amp;"!$D$4:$D$203"))-COUNTA(INDIRECT(AL$1&amp;"!$N$4:$N$203")))</f>
        <v>0</v>
      </c>
      <c r="AM34" s="265"/>
      <c r="AN34" s="264">
        <f ca="1">COUNTIF(INDIRECT(AN$1&amp;"!$P$4:$P$203"),'Risques-Dangers-Dommages'!$D$15)/IF(COUNTA(INDIRECT(AN$1&amp;"!$D$4:$D$203"))=0,1,COUNTA(INDIRECT(AN$1&amp;"!$D$4:$D$203"))-COUNTA(INDIRECT(AN$1&amp;"!$N$4:$N$203")))</f>
        <v>0</v>
      </c>
      <c r="AO34" s="265"/>
      <c r="AP34" s="264">
        <f ca="1">COUNTIF(INDIRECT(AP$1&amp;"!$P$4:$P$203"),'Risques-Dangers-Dommages'!$D$15)/IF(COUNTA(INDIRECT(AP$1&amp;"!$D$4:$D$203"))=0,1,COUNTA(INDIRECT(AP$1&amp;"!$D$4:$D$203"))-COUNTA(INDIRECT(AP$1&amp;"!$N$4:$N$203")))</f>
        <v>0</v>
      </c>
      <c r="AQ34" s="265"/>
      <c r="AR34" s="264">
        <f ca="1">COUNTIF(INDIRECT(AR$1&amp;"!$P$4:$P$203"),'Risques-Dangers-Dommages'!$D$15)/IF(COUNTA(INDIRECT(AR$1&amp;"!$D$4:$D$203"))=0,1,COUNTA(INDIRECT(AR$1&amp;"!$D$4:$D$203"))-COUNTA(INDIRECT(AR$1&amp;"!$N$4:$N$203")))</f>
        <v>0</v>
      </c>
      <c r="AS34" s="265"/>
      <c r="AT34" s="264">
        <f ca="1">COUNTIF(INDIRECT(AT$1&amp;"!$P$4:$P$203"),'Risques-Dangers-Dommages'!$D$15)/IF(COUNTA(INDIRECT(AT$1&amp;"!$D$4:$D$203"))=0,1,COUNTA(INDIRECT(AT$1&amp;"!$D$4:$D$203"))-COUNTA(INDIRECT(AT$1&amp;"!$N$4:$N$203")))</f>
        <v>0</v>
      </c>
      <c r="AU34" s="265"/>
      <c r="AV34" s="264">
        <f ca="1">COUNTIF(INDIRECT(AV$1&amp;"!$P$4:$P$203"),'Risques-Dangers-Dommages'!$D$15)/IF(COUNTA(INDIRECT(AV$1&amp;"!$D$4:$D$203"))=0,1,COUNTA(INDIRECT(AV$1&amp;"!$D$4:$D$203"))-COUNTA(INDIRECT(AV$1&amp;"!$N$4:$N$203")))</f>
        <v>0</v>
      </c>
      <c r="AW34" s="265"/>
      <c r="AX34" s="264">
        <f ca="1">COUNTIF(INDIRECT(AX$1&amp;"!$P$4:$P$203"),'Risques-Dangers-Dommages'!$D$15)/IF(COUNTA(INDIRECT(AX$1&amp;"!$D$4:$D$203"))=0,1,COUNTA(INDIRECT(AX$1&amp;"!$D$4:$D$203"))-COUNTA(INDIRECT(AX$1&amp;"!$N$4:$N$203")))</f>
        <v>0</v>
      </c>
      <c r="AY34" s="265"/>
      <c r="AZ34" s="264">
        <f ca="1">COUNTIF(INDIRECT(AZ$1&amp;"!$P$4:$P$203"),'Risques-Dangers-Dommages'!$D$15)/IF(COUNTA(INDIRECT(AZ$1&amp;"!$D$4:$D$203"))=0,1,COUNTA(INDIRECT(AZ$1&amp;"!$D$4:$D$203"))-COUNTA(INDIRECT(AZ$1&amp;"!$N$4:$N$203")))</f>
        <v>0</v>
      </c>
      <c r="BA34" s="265"/>
      <c r="BB34" s="264">
        <f ca="1">COUNTIF(INDIRECT(BB$1&amp;"!$P$4:$P$203"),'Risques-Dangers-Dommages'!$D$15)/IF(COUNTA(INDIRECT(BB$1&amp;"!$D$4:$D$203"))=0,1,COUNTA(INDIRECT(BB$1&amp;"!$D$4:$D$203"))-COUNTA(INDIRECT(BB$1&amp;"!$N$4:$N$203")))</f>
        <v>0</v>
      </c>
      <c r="BC34" s="265"/>
      <c r="BD34" s="264">
        <f ca="1">COUNTIF(INDIRECT(BD$1&amp;"!$P$4:$P$203"),'Risques-Dangers-Dommages'!$D$15)/IF(COUNTA(INDIRECT(BD$1&amp;"!$D$4:$D$203"))=0,1,COUNTA(INDIRECT(BD$1&amp;"!$D$4:$D$203"))-COUNTA(INDIRECT(BD$1&amp;"!$N$4:$N$203")))</f>
        <v>0</v>
      </c>
      <c r="BE34" s="265"/>
      <c r="BF34" s="264">
        <f ca="1">COUNTIF(INDIRECT(BF$1&amp;"!$P$4:$P$203"),'Risques-Dangers-Dommages'!$D$15)/IF(COUNTA(INDIRECT(BF$1&amp;"!$D$4:$D$203"))=0,1,COUNTA(INDIRECT(BF$1&amp;"!$D$4:$D$203"))-COUNTA(INDIRECT(BF$1&amp;"!$N$4:$N$203")))</f>
        <v>0</v>
      </c>
      <c r="BG34" s="265"/>
      <c r="BH34" s="264">
        <f ca="1">COUNTIF(INDIRECT(BH$1&amp;"!$P$4:$P$203"),'Risques-Dangers-Dommages'!$D$15)/IF(COUNTA(INDIRECT(BH$1&amp;"!$D$4:$D$203"))=0,1,COUNTA(INDIRECT(BH$1&amp;"!$D$4:$D$203"))-COUNTA(INDIRECT(BH$1&amp;"!$N$4:$N$203")))</f>
        <v>0</v>
      </c>
      <c r="BI34" s="265"/>
    </row>
    <row r="35" spans="1:61" ht="16.5" customHeight="1" x14ac:dyDescent="0.2">
      <c r="A35" s="399" t="s">
        <v>123</v>
      </c>
      <c r="B35" s="402" t="s">
        <v>196</v>
      </c>
      <c r="C35" s="403"/>
      <c r="D35" s="246">
        <f ca="1">(COUNTIF(INDIRECT(D$1&amp;"!$Q$4:$Q$203"),'Risques-Dangers-Dommages'!$B$147))/IF(COUNTA(INDIRECT(D$1&amp;"!$D$4:$D$203"))=0,1,COUNTA(INDIRECT(D$1&amp;"!$D$4:$D$203"))-COUNTA(INDIRECT(D$1&amp;"!$N$4:$N$203")))</f>
        <v>0</v>
      </c>
      <c r="E35" s="269"/>
      <c r="F35" s="246">
        <f ca="1">(COUNTIF(INDIRECT(F$1&amp;"!$Q$4:$Q$203"),'Risques-Dangers-Dommages'!$B$147))/IF(COUNTA(INDIRECT(F$1&amp;"!$D$4:$D$203"))=0,1,COUNTA(INDIRECT(F$1&amp;"!$D$4:$D$203"))-COUNTA(INDIRECT(F$1&amp;"!$N$4:$N$203")))</f>
        <v>0</v>
      </c>
      <c r="G35" s="269"/>
      <c r="H35" s="246">
        <f ca="1">(COUNTIF(INDIRECT(H$1&amp;"!$Q$4:$Q$203"),'Risques-Dangers-Dommages'!$B$147))/IF(COUNTA(INDIRECT(H$1&amp;"!$D$4:$D$203"))=0,1,COUNTA(INDIRECT(H$1&amp;"!$D$4:$D$203"))-COUNTA(INDIRECT(H$1&amp;"!$N$4:$N$203")))</f>
        <v>0</v>
      </c>
      <c r="I35" s="269"/>
      <c r="J35" s="246">
        <f ca="1">(COUNTIF(INDIRECT(J$1&amp;"!$Q$4:$Q$203"),'Risques-Dangers-Dommages'!$B$147))/IF(COUNTA(INDIRECT(J$1&amp;"!$D$4:$D$203"))=0,1,COUNTA(INDIRECT(J$1&amp;"!$D$4:$D$203"))-COUNTA(INDIRECT(J$1&amp;"!$N$4:$N$203")))</f>
        <v>0</v>
      </c>
      <c r="K35" s="269"/>
      <c r="L35" s="246">
        <f ca="1">(COUNTIF(INDIRECT(L$1&amp;"!$Q$4:$Q$203"),'Risques-Dangers-Dommages'!$B$147))/IF(COUNTA(INDIRECT(L$1&amp;"!$D$4:$D$203"))=0,1,COUNTA(INDIRECT(L$1&amp;"!$D$4:$D$203"))-COUNTA(INDIRECT(L$1&amp;"!$N$4:$N$203")))</f>
        <v>0</v>
      </c>
      <c r="M35" s="269"/>
      <c r="N35" s="246">
        <f ca="1">(COUNTIF(INDIRECT(N$1&amp;"!$Q$4:$Q$203"),'Risques-Dangers-Dommages'!$B$147))/IF(COUNTA(INDIRECT(N$1&amp;"!$D$4:$D$203"))=0,1,COUNTA(INDIRECT(N$1&amp;"!$D$4:$D$203"))-COUNTA(INDIRECT(N$1&amp;"!$N$4:$N$203")))</f>
        <v>0</v>
      </c>
      <c r="O35" s="269"/>
      <c r="P35" s="246">
        <f ca="1">(COUNTIF(INDIRECT(P$1&amp;"!$Q$4:$Q$203"),'Risques-Dangers-Dommages'!$B$147))/IF(COUNTA(INDIRECT(P$1&amp;"!$D$4:$D$203"))=0,1,COUNTA(INDIRECT(P$1&amp;"!$D$4:$D$203"))-COUNTA(INDIRECT(P$1&amp;"!$N$4:$N$203")))</f>
        <v>0</v>
      </c>
      <c r="Q35" s="269"/>
      <c r="R35" s="246">
        <f ca="1">(COUNTIF(INDIRECT(R$1&amp;"!$Q$4:$Q$203"),'Risques-Dangers-Dommages'!$B$147))/IF(COUNTA(INDIRECT(R$1&amp;"!$D$4:$D$203"))=0,1,COUNTA(INDIRECT(R$1&amp;"!$D$4:$D$203"))-COUNTA(INDIRECT(R$1&amp;"!$N$4:$N$203")))</f>
        <v>0</v>
      </c>
      <c r="S35" s="269"/>
      <c r="T35" s="246">
        <f ca="1">(COUNTIF(INDIRECT(T$1&amp;"!$Q$4:$Q$203"),'Risques-Dangers-Dommages'!$B$147))/IF(COUNTA(INDIRECT(T$1&amp;"!$D$4:$D$203"))=0,1,COUNTA(INDIRECT(T$1&amp;"!$D$4:$D$203"))-COUNTA(INDIRECT(T$1&amp;"!$N$4:$N$203")))</f>
        <v>0</v>
      </c>
      <c r="U35" s="269"/>
      <c r="V35" s="246">
        <f ca="1">(COUNTIF(INDIRECT(V$1&amp;"!$Q$4:$Q$203"),'Risques-Dangers-Dommages'!$B$147))/IF(COUNTA(INDIRECT(V$1&amp;"!$D$4:$D$203"))=0,1,COUNTA(INDIRECT(V$1&amp;"!$D$4:$D$203"))-COUNTA(INDIRECT(V$1&amp;"!$N$4:$N$203")))</f>
        <v>0</v>
      </c>
      <c r="W35" s="269"/>
      <c r="X35" s="246">
        <f ca="1">(COUNTIF(INDIRECT(X$1&amp;"!$Q$4:$Q$203"),'Risques-Dangers-Dommages'!$B$147))/IF(COUNTA(INDIRECT(X$1&amp;"!$D$4:$D$203"))=0,1,COUNTA(INDIRECT(X$1&amp;"!$D$4:$D$203"))-COUNTA(INDIRECT(X$1&amp;"!$N$4:$N$203")))</f>
        <v>0</v>
      </c>
      <c r="Y35" s="269"/>
      <c r="Z35" s="246">
        <f ca="1">(COUNTIF(INDIRECT(Z$1&amp;"!$Q$4:$Q$203"),'Risques-Dangers-Dommages'!$B$147))/IF(COUNTA(INDIRECT(Z$1&amp;"!$D$4:$D$203"))=0,1,COUNTA(INDIRECT(Z$1&amp;"!$D$4:$D$203"))-COUNTA(INDIRECT(Z$1&amp;"!$N$4:$N$203")))</f>
        <v>0</v>
      </c>
      <c r="AA35" s="269"/>
      <c r="AB35" s="246">
        <f ca="1">(COUNTIF(INDIRECT(AB$1&amp;"!$Q$4:$Q$203"),'Risques-Dangers-Dommages'!$B$147))/IF(COUNTA(INDIRECT(AB$1&amp;"!$D$4:$D$203"))=0,1,COUNTA(INDIRECT(AB$1&amp;"!$D$4:$D$203"))-COUNTA(INDIRECT(AB$1&amp;"!$N$4:$N$203")))</f>
        <v>0</v>
      </c>
      <c r="AC35" s="269"/>
      <c r="AD35" s="246">
        <f ca="1">(COUNTIF(INDIRECT(AD$1&amp;"!$Q$4:$Q$203"),'Risques-Dangers-Dommages'!$B$147))/IF(COUNTA(INDIRECT(AD$1&amp;"!$D$4:$D$203"))=0,1,COUNTA(INDIRECT(AD$1&amp;"!$D$4:$D$203"))-COUNTA(INDIRECT(AD$1&amp;"!$N$4:$N$203")))</f>
        <v>0</v>
      </c>
      <c r="AE35" s="269"/>
      <c r="AF35" s="246">
        <f ca="1">(COUNTIF(INDIRECT(AF$1&amp;"!$Q$4:$Q$203"),'Risques-Dangers-Dommages'!$B$147))/IF(COUNTA(INDIRECT(AF$1&amp;"!$D$4:$D$203"))=0,1,COUNTA(INDIRECT(AF$1&amp;"!$D$4:$D$203"))-COUNTA(INDIRECT(AF$1&amp;"!$N$4:$N$203")))</f>
        <v>0</v>
      </c>
      <c r="AG35" s="269"/>
      <c r="AH35" s="246">
        <f ca="1">(COUNTIF(INDIRECT(AH$1&amp;"!$Q$4:$Q$203"),'Risques-Dangers-Dommages'!$B$147))/IF(COUNTA(INDIRECT(AH$1&amp;"!$D$4:$D$203"))=0,1,COUNTA(INDIRECT(AH$1&amp;"!$D$4:$D$203"))-COUNTA(INDIRECT(AH$1&amp;"!$N$4:$N$203")))</f>
        <v>0</v>
      </c>
      <c r="AI35" s="269"/>
      <c r="AJ35" s="246">
        <f ca="1">(COUNTIF(INDIRECT(AJ$1&amp;"!$Q$4:$Q$203"),'Risques-Dangers-Dommages'!$B$147))/IF(COUNTA(INDIRECT(AJ$1&amp;"!$D$4:$D$203"))=0,1,COUNTA(INDIRECT(AJ$1&amp;"!$D$4:$D$203"))-COUNTA(INDIRECT(AJ$1&amp;"!$N$4:$N$203")))</f>
        <v>0</v>
      </c>
      <c r="AK35" s="269"/>
      <c r="AL35" s="246">
        <f ca="1">(COUNTIF(INDIRECT(AL$1&amp;"!$Q$4:$Q$203"),'Risques-Dangers-Dommages'!$B$147))/IF(COUNTA(INDIRECT(AL$1&amp;"!$D$4:$D$203"))=0,1,COUNTA(INDIRECT(AL$1&amp;"!$D$4:$D$203"))-COUNTA(INDIRECT(AL$1&amp;"!$N$4:$N$203")))</f>
        <v>0</v>
      </c>
      <c r="AM35" s="269"/>
      <c r="AN35" s="246">
        <f ca="1">(COUNTIF(INDIRECT(AN$1&amp;"!$Q$4:$Q$203"),'Risques-Dangers-Dommages'!$B$147))/IF(COUNTA(INDIRECT(AN$1&amp;"!$D$4:$D$203"))=0,1,COUNTA(INDIRECT(AN$1&amp;"!$D$4:$D$203"))-COUNTA(INDIRECT(AN$1&amp;"!$N$4:$N$203")))</f>
        <v>0</v>
      </c>
      <c r="AO35" s="269"/>
      <c r="AP35" s="246">
        <f ca="1">(COUNTIF(INDIRECT(AP$1&amp;"!$Q$4:$Q$203"),'Risques-Dangers-Dommages'!$B$147))/IF(COUNTA(INDIRECT(AP$1&amp;"!$D$4:$D$203"))=0,1,COUNTA(INDIRECT(AP$1&amp;"!$D$4:$D$203"))-COUNTA(INDIRECT(AP$1&amp;"!$N$4:$N$203")))</f>
        <v>0</v>
      </c>
      <c r="AQ35" s="269"/>
      <c r="AR35" s="246">
        <f ca="1">(COUNTIF(INDIRECT(AR$1&amp;"!$Q$4:$Q$203"),'Risques-Dangers-Dommages'!$B$147))/IF(COUNTA(INDIRECT(AR$1&amp;"!$D$4:$D$203"))=0,1,COUNTA(INDIRECT(AR$1&amp;"!$D$4:$D$203"))-COUNTA(INDIRECT(AR$1&amp;"!$N$4:$N$203")))</f>
        <v>0</v>
      </c>
      <c r="AS35" s="269"/>
      <c r="AT35" s="246">
        <f ca="1">(COUNTIF(INDIRECT(AT$1&amp;"!$Q$4:$Q$203"),'Risques-Dangers-Dommages'!$B$147))/IF(COUNTA(INDIRECT(AT$1&amp;"!$D$4:$D$203"))=0,1,COUNTA(INDIRECT(AT$1&amp;"!$D$4:$D$203"))-COUNTA(INDIRECT(AT$1&amp;"!$N$4:$N$203")))</f>
        <v>0</v>
      </c>
      <c r="AU35" s="269"/>
      <c r="AV35" s="246">
        <f ca="1">(COUNTIF(INDIRECT(AV$1&amp;"!$Q$4:$Q$203"),'Risques-Dangers-Dommages'!$B$147))/IF(COUNTA(INDIRECT(AV$1&amp;"!$D$4:$D$203"))=0,1,COUNTA(INDIRECT(AV$1&amp;"!$D$4:$D$203"))-COUNTA(INDIRECT(AV$1&amp;"!$N$4:$N$203")))</f>
        <v>0</v>
      </c>
      <c r="AW35" s="269"/>
      <c r="AX35" s="246">
        <f ca="1">(COUNTIF(INDIRECT(AX$1&amp;"!$Q$4:$Q$203"),'Risques-Dangers-Dommages'!$B$147))/IF(COUNTA(INDIRECT(AX$1&amp;"!$D$4:$D$203"))=0,1,COUNTA(INDIRECT(AX$1&amp;"!$D$4:$D$203"))-COUNTA(INDIRECT(AX$1&amp;"!$N$4:$N$203")))</f>
        <v>0</v>
      </c>
      <c r="AY35" s="269"/>
      <c r="AZ35" s="246">
        <f ca="1">(COUNTIF(INDIRECT(AZ$1&amp;"!$Q$4:$Q$203"),'Risques-Dangers-Dommages'!$B$147))/IF(COUNTA(INDIRECT(AZ$1&amp;"!$D$4:$D$203"))=0,1,COUNTA(INDIRECT(AZ$1&amp;"!$D$4:$D$203"))-COUNTA(INDIRECT(AZ$1&amp;"!$N$4:$N$203")))</f>
        <v>0</v>
      </c>
      <c r="BA35" s="269"/>
      <c r="BB35" s="246">
        <f ca="1">(COUNTIF(INDIRECT(BB$1&amp;"!$Q$4:$Q$203"),'Risques-Dangers-Dommages'!$B$147))/IF(COUNTA(INDIRECT(BB$1&amp;"!$D$4:$D$203"))=0,1,COUNTA(INDIRECT(BB$1&amp;"!$D$4:$D$203"))-COUNTA(INDIRECT(BB$1&amp;"!$N$4:$N$203")))</f>
        <v>0</v>
      </c>
      <c r="BC35" s="269"/>
      <c r="BD35" s="246">
        <f ca="1">(COUNTIF(INDIRECT(BD$1&amp;"!$Q$4:$Q$203"),'Risques-Dangers-Dommages'!$B$147))/IF(COUNTA(INDIRECT(BD$1&amp;"!$D$4:$D$203"))=0,1,COUNTA(INDIRECT(BD$1&amp;"!$D$4:$D$203"))-COUNTA(INDIRECT(BD$1&amp;"!$N$4:$N$203")))</f>
        <v>0</v>
      </c>
      <c r="BE35" s="269"/>
      <c r="BF35" s="246">
        <f ca="1">(COUNTIF(INDIRECT(BF$1&amp;"!$Q$4:$Q$203"),'Risques-Dangers-Dommages'!$B$147))/IF(COUNTA(INDIRECT(BF$1&amp;"!$D$4:$D$203"))=0,1,COUNTA(INDIRECT(BF$1&amp;"!$D$4:$D$203"))-COUNTA(INDIRECT(BF$1&amp;"!$N$4:$N$203")))</f>
        <v>0</v>
      </c>
      <c r="BG35" s="269"/>
      <c r="BH35" s="246">
        <f ca="1">(COUNTIF(INDIRECT(BH$1&amp;"!$Q$4:$Q$203"),'Risques-Dangers-Dommages'!$B$147))/IF(COUNTA(INDIRECT(BH$1&amp;"!$D$4:$D$203"))=0,1,COUNTA(INDIRECT(BH$1&amp;"!$D$4:$D$203"))-COUNTA(INDIRECT(BH$1&amp;"!$N$4:$N$203")))</f>
        <v>0</v>
      </c>
      <c r="BI35" s="269"/>
    </row>
    <row r="36" spans="1:61" ht="16.5" customHeight="1" x14ac:dyDescent="0.2">
      <c r="A36" s="399"/>
      <c r="B36" s="405" t="s">
        <v>197</v>
      </c>
      <c r="C36" s="406"/>
      <c r="D36" s="249">
        <f ca="1">(COUNTIF(INDIRECT(D$1&amp;"!$Q$4:$Q$203"),'Risques-Dangers-Dommages'!$B$148))/IF(COUNTA(INDIRECT(D$1&amp;"!$D$4:$D$203"))=0,1,COUNTA(INDIRECT(D$1&amp;"!$D$4:$D$203"))-COUNTA(INDIRECT(D$1&amp;"!$N$4:$N$203")))</f>
        <v>0</v>
      </c>
      <c r="E36" s="250"/>
      <c r="F36" s="249">
        <f ca="1">(COUNTIF(INDIRECT(F$1&amp;"!$Q$4:$Q$203"),'Risques-Dangers-Dommages'!$B$148))/IF(COUNTA(INDIRECT(F$1&amp;"!$D$4:$D$203"))=0,1,COUNTA(INDIRECT(F$1&amp;"!$D$4:$D$203"))-COUNTA(INDIRECT(F$1&amp;"!$N$4:$N$203")))</f>
        <v>0</v>
      </c>
      <c r="G36" s="250"/>
      <c r="H36" s="249">
        <f ca="1">(COUNTIF(INDIRECT(H$1&amp;"!$Q$4:$Q$203"),'Risques-Dangers-Dommages'!$B$148))/IF(COUNTA(INDIRECT(H$1&amp;"!$D$4:$D$203"))=0,1,COUNTA(INDIRECT(H$1&amp;"!$D$4:$D$203"))-COUNTA(INDIRECT(H$1&amp;"!$N$4:$N$203")))</f>
        <v>0</v>
      </c>
      <c r="I36" s="250"/>
      <c r="J36" s="249">
        <f ca="1">(COUNTIF(INDIRECT(J$1&amp;"!$Q$4:$Q$203"),'Risques-Dangers-Dommages'!$B$148))/IF(COUNTA(INDIRECT(J$1&amp;"!$D$4:$D$203"))=0,1,COUNTA(INDIRECT(J$1&amp;"!$D$4:$D$203"))-COUNTA(INDIRECT(J$1&amp;"!$N$4:$N$203")))</f>
        <v>0</v>
      </c>
      <c r="K36" s="250"/>
      <c r="L36" s="249">
        <f ca="1">(COUNTIF(INDIRECT(L$1&amp;"!$Q$4:$Q$203"),'Risques-Dangers-Dommages'!$B$148))/IF(COUNTA(INDIRECT(L$1&amp;"!$D$4:$D$203"))=0,1,COUNTA(INDIRECT(L$1&amp;"!$D$4:$D$203"))-COUNTA(INDIRECT(L$1&amp;"!$N$4:$N$203")))</f>
        <v>0</v>
      </c>
      <c r="M36" s="250"/>
      <c r="N36" s="249">
        <f ca="1">(COUNTIF(INDIRECT(N$1&amp;"!$Q$4:$Q$203"),'Risques-Dangers-Dommages'!$B$148))/IF(COUNTA(INDIRECT(N$1&amp;"!$D$4:$D$203"))=0,1,COUNTA(INDIRECT(N$1&amp;"!$D$4:$D$203"))-COUNTA(INDIRECT(N$1&amp;"!$N$4:$N$203")))</f>
        <v>0</v>
      </c>
      <c r="O36" s="250"/>
      <c r="P36" s="249">
        <f ca="1">(COUNTIF(INDIRECT(P$1&amp;"!$Q$4:$Q$203"),'Risques-Dangers-Dommages'!$B$148))/IF(COUNTA(INDIRECT(P$1&amp;"!$D$4:$D$203"))=0,1,COUNTA(INDIRECT(P$1&amp;"!$D$4:$D$203"))-COUNTA(INDIRECT(P$1&amp;"!$N$4:$N$203")))</f>
        <v>0</v>
      </c>
      <c r="Q36" s="250"/>
      <c r="R36" s="249">
        <f ca="1">(COUNTIF(INDIRECT(R$1&amp;"!$Q$4:$Q$203"),'Risques-Dangers-Dommages'!$B$148))/IF(COUNTA(INDIRECT(R$1&amp;"!$D$4:$D$203"))=0,1,COUNTA(INDIRECT(R$1&amp;"!$D$4:$D$203"))-COUNTA(INDIRECT(R$1&amp;"!$N$4:$N$203")))</f>
        <v>0</v>
      </c>
      <c r="S36" s="250"/>
      <c r="T36" s="249">
        <f ca="1">(COUNTIF(INDIRECT(T$1&amp;"!$Q$4:$Q$203"),'Risques-Dangers-Dommages'!$B$148))/IF(COUNTA(INDIRECT(T$1&amp;"!$D$4:$D$203"))=0,1,COUNTA(INDIRECT(T$1&amp;"!$D$4:$D$203"))-COUNTA(INDIRECT(T$1&amp;"!$N$4:$N$203")))</f>
        <v>0</v>
      </c>
      <c r="U36" s="250"/>
      <c r="V36" s="249">
        <f ca="1">(COUNTIF(INDIRECT(V$1&amp;"!$Q$4:$Q$203"),'Risques-Dangers-Dommages'!$B$148))/IF(COUNTA(INDIRECT(V$1&amp;"!$D$4:$D$203"))=0,1,COUNTA(INDIRECT(V$1&amp;"!$D$4:$D$203"))-COUNTA(INDIRECT(V$1&amp;"!$N$4:$N$203")))</f>
        <v>0</v>
      </c>
      <c r="W36" s="250"/>
      <c r="X36" s="249">
        <f ca="1">(COUNTIF(INDIRECT(X$1&amp;"!$Q$4:$Q$203"),'Risques-Dangers-Dommages'!$B$148))/IF(COUNTA(INDIRECT(X$1&amp;"!$D$4:$D$203"))=0,1,COUNTA(INDIRECT(X$1&amp;"!$D$4:$D$203"))-COUNTA(INDIRECT(X$1&amp;"!$N$4:$N$203")))</f>
        <v>0</v>
      </c>
      <c r="Y36" s="250"/>
      <c r="Z36" s="249">
        <f ca="1">(COUNTIF(INDIRECT(Z$1&amp;"!$Q$4:$Q$203"),'Risques-Dangers-Dommages'!$B$148))/IF(COUNTA(INDIRECT(Z$1&amp;"!$D$4:$D$203"))=0,1,COUNTA(INDIRECT(Z$1&amp;"!$D$4:$D$203"))-COUNTA(INDIRECT(Z$1&amp;"!$N$4:$N$203")))</f>
        <v>0</v>
      </c>
      <c r="AA36" s="250"/>
      <c r="AB36" s="249">
        <f ca="1">(COUNTIF(INDIRECT(AB$1&amp;"!$Q$4:$Q$203"),'Risques-Dangers-Dommages'!$B$148))/IF(COUNTA(INDIRECT(AB$1&amp;"!$D$4:$D$203"))=0,1,COUNTA(INDIRECT(AB$1&amp;"!$D$4:$D$203"))-COUNTA(INDIRECT(AB$1&amp;"!$N$4:$N$203")))</f>
        <v>0</v>
      </c>
      <c r="AC36" s="250"/>
      <c r="AD36" s="249">
        <f ca="1">(COUNTIF(INDIRECT(AD$1&amp;"!$Q$4:$Q$203"),'Risques-Dangers-Dommages'!$B$148))/IF(COUNTA(INDIRECT(AD$1&amp;"!$D$4:$D$203"))=0,1,COUNTA(INDIRECT(AD$1&amp;"!$D$4:$D$203"))-COUNTA(INDIRECT(AD$1&amp;"!$N$4:$N$203")))</f>
        <v>0</v>
      </c>
      <c r="AE36" s="250"/>
      <c r="AF36" s="249">
        <f ca="1">(COUNTIF(INDIRECT(AF$1&amp;"!$Q$4:$Q$203"),'Risques-Dangers-Dommages'!$B$148))/IF(COUNTA(INDIRECT(AF$1&amp;"!$D$4:$D$203"))=0,1,COUNTA(INDIRECT(AF$1&amp;"!$D$4:$D$203"))-COUNTA(INDIRECT(AF$1&amp;"!$N$4:$N$203")))</f>
        <v>0</v>
      </c>
      <c r="AG36" s="250"/>
      <c r="AH36" s="249">
        <f ca="1">(COUNTIF(INDIRECT(AH$1&amp;"!$Q$4:$Q$203"),'Risques-Dangers-Dommages'!$B$148))/IF(COUNTA(INDIRECT(AH$1&amp;"!$D$4:$D$203"))=0,1,COUNTA(INDIRECT(AH$1&amp;"!$D$4:$D$203"))-COUNTA(INDIRECT(AH$1&amp;"!$N$4:$N$203")))</f>
        <v>0</v>
      </c>
      <c r="AI36" s="250"/>
      <c r="AJ36" s="249">
        <f ca="1">(COUNTIF(INDIRECT(AJ$1&amp;"!$Q$4:$Q$203"),'Risques-Dangers-Dommages'!$B$148))/IF(COUNTA(INDIRECT(AJ$1&amp;"!$D$4:$D$203"))=0,1,COUNTA(INDIRECT(AJ$1&amp;"!$D$4:$D$203"))-COUNTA(INDIRECT(AJ$1&amp;"!$N$4:$N$203")))</f>
        <v>0</v>
      </c>
      <c r="AK36" s="250"/>
      <c r="AL36" s="249">
        <f ca="1">(COUNTIF(INDIRECT(AL$1&amp;"!$Q$4:$Q$203"),'Risques-Dangers-Dommages'!$B$148))/IF(COUNTA(INDIRECT(AL$1&amp;"!$D$4:$D$203"))=0,1,COUNTA(INDIRECT(AL$1&amp;"!$D$4:$D$203"))-COUNTA(INDIRECT(AL$1&amp;"!$N$4:$N$203")))</f>
        <v>0</v>
      </c>
      <c r="AM36" s="250"/>
      <c r="AN36" s="249">
        <f ca="1">(COUNTIF(INDIRECT(AN$1&amp;"!$Q$4:$Q$203"),'Risques-Dangers-Dommages'!$B$148))/IF(COUNTA(INDIRECT(AN$1&amp;"!$D$4:$D$203"))=0,1,COUNTA(INDIRECT(AN$1&amp;"!$D$4:$D$203"))-COUNTA(INDIRECT(AN$1&amp;"!$N$4:$N$203")))</f>
        <v>0</v>
      </c>
      <c r="AO36" s="250"/>
      <c r="AP36" s="249">
        <f ca="1">(COUNTIF(INDIRECT(AP$1&amp;"!$Q$4:$Q$203"),'Risques-Dangers-Dommages'!$B$148))/IF(COUNTA(INDIRECT(AP$1&amp;"!$D$4:$D$203"))=0,1,COUNTA(INDIRECT(AP$1&amp;"!$D$4:$D$203"))-COUNTA(INDIRECT(AP$1&amp;"!$N$4:$N$203")))</f>
        <v>0</v>
      </c>
      <c r="AQ36" s="250"/>
      <c r="AR36" s="249">
        <f ca="1">(COUNTIF(INDIRECT(AR$1&amp;"!$Q$4:$Q$203"),'Risques-Dangers-Dommages'!$B$148))/IF(COUNTA(INDIRECT(AR$1&amp;"!$D$4:$D$203"))=0,1,COUNTA(INDIRECT(AR$1&amp;"!$D$4:$D$203"))-COUNTA(INDIRECT(AR$1&amp;"!$N$4:$N$203")))</f>
        <v>0</v>
      </c>
      <c r="AS36" s="250"/>
      <c r="AT36" s="249">
        <f ca="1">(COUNTIF(INDIRECT(AT$1&amp;"!$Q$4:$Q$203"),'Risques-Dangers-Dommages'!$B$148))/IF(COUNTA(INDIRECT(AT$1&amp;"!$D$4:$D$203"))=0,1,COUNTA(INDIRECT(AT$1&amp;"!$D$4:$D$203"))-COUNTA(INDIRECT(AT$1&amp;"!$N$4:$N$203")))</f>
        <v>0</v>
      </c>
      <c r="AU36" s="250"/>
      <c r="AV36" s="249">
        <f ca="1">(COUNTIF(INDIRECT(AV$1&amp;"!$Q$4:$Q$203"),'Risques-Dangers-Dommages'!$B$148))/IF(COUNTA(INDIRECT(AV$1&amp;"!$D$4:$D$203"))=0,1,COUNTA(INDIRECT(AV$1&amp;"!$D$4:$D$203"))-COUNTA(INDIRECT(AV$1&amp;"!$N$4:$N$203")))</f>
        <v>0</v>
      </c>
      <c r="AW36" s="250"/>
      <c r="AX36" s="249">
        <f ca="1">(COUNTIF(INDIRECT(AX$1&amp;"!$Q$4:$Q$203"),'Risques-Dangers-Dommages'!$B$148))/IF(COUNTA(INDIRECT(AX$1&amp;"!$D$4:$D$203"))=0,1,COUNTA(INDIRECT(AX$1&amp;"!$D$4:$D$203"))-COUNTA(INDIRECT(AX$1&amp;"!$N$4:$N$203")))</f>
        <v>0</v>
      </c>
      <c r="AY36" s="250"/>
      <c r="AZ36" s="249">
        <f ca="1">(COUNTIF(INDIRECT(AZ$1&amp;"!$Q$4:$Q$203"),'Risques-Dangers-Dommages'!$B$148))/IF(COUNTA(INDIRECT(AZ$1&amp;"!$D$4:$D$203"))=0,1,COUNTA(INDIRECT(AZ$1&amp;"!$D$4:$D$203"))-COUNTA(INDIRECT(AZ$1&amp;"!$N$4:$N$203")))</f>
        <v>0</v>
      </c>
      <c r="BA36" s="250"/>
      <c r="BB36" s="249">
        <f ca="1">(COUNTIF(INDIRECT(BB$1&amp;"!$Q$4:$Q$203"),'Risques-Dangers-Dommages'!$B$148))/IF(COUNTA(INDIRECT(BB$1&amp;"!$D$4:$D$203"))=0,1,COUNTA(INDIRECT(BB$1&amp;"!$D$4:$D$203"))-COUNTA(INDIRECT(BB$1&amp;"!$N$4:$N$203")))</f>
        <v>0</v>
      </c>
      <c r="BC36" s="250"/>
      <c r="BD36" s="249">
        <f ca="1">(COUNTIF(INDIRECT(BD$1&amp;"!$Q$4:$Q$203"),'Risques-Dangers-Dommages'!$B$148))/IF(COUNTA(INDIRECT(BD$1&amp;"!$D$4:$D$203"))=0,1,COUNTA(INDIRECT(BD$1&amp;"!$D$4:$D$203"))-COUNTA(INDIRECT(BD$1&amp;"!$N$4:$N$203")))</f>
        <v>0</v>
      </c>
      <c r="BE36" s="250"/>
      <c r="BF36" s="249">
        <f ca="1">(COUNTIF(INDIRECT(BF$1&amp;"!$Q$4:$Q$203"),'Risques-Dangers-Dommages'!$B$148))/IF(COUNTA(INDIRECT(BF$1&amp;"!$D$4:$D$203"))=0,1,COUNTA(INDIRECT(BF$1&amp;"!$D$4:$D$203"))-COUNTA(INDIRECT(BF$1&amp;"!$N$4:$N$203")))</f>
        <v>0</v>
      </c>
      <c r="BG36" s="250"/>
      <c r="BH36" s="249">
        <f ca="1">(COUNTIF(INDIRECT(BH$1&amp;"!$Q$4:$Q$203"),'Risques-Dangers-Dommages'!$B$148))/IF(COUNTA(INDIRECT(BH$1&amp;"!$D$4:$D$203"))=0,1,COUNTA(INDIRECT(BH$1&amp;"!$D$4:$D$203"))-COUNTA(INDIRECT(BH$1&amp;"!$N$4:$N$203")))</f>
        <v>0</v>
      </c>
      <c r="BI36" s="250"/>
    </row>
    <row r="37" spans="1:61" ht="16.5" customHeight="1" x14ac:dyDescent="0.2">
      <c r="A37" s="399"/>
      <c r="B37" s="405" t="s">
        <v>198</v>
      </c>
      <c r="C37" s="406"/>
      <c r="D37" s="249">
        <f ca="1">(COUNTIF(INDIRECT(D$1&amp;"!$Q$4:$Q$203"),'Risques-Dangers-Dommages'!$B$149))/IF(COUNTA(INDIRECT(D$1&amp;"!$D$4:$D$203"))=0,1,COUNTA(INDIRECT(D$1&amp;"!$D$4:$D$203"))-COUNTA(INDIRECT(D$1&amp;"!$N$4:$N$203")))</f>
        <v>0</v>
      </c>
      <c r="E37" s="250">
        <f ca="1">COUNTIF(INDIRECT(D$1&amp;"!$P$4:$P$203"),'Risques-Dangers-Dommages'!$D$16)/IF(COUNTA(INDIRECT(D$1&amp;"!$D$4:$D$203"))=0,1,COUNTA(INDIRECT(D$1&amp;"!$D$4:$D$203"))-COUNTA(INDIRECT(D$1&amp;"!$N$4:$N$203")))</f>
        <v>0</v>
      </c>
      <c r="F37" s="249">
        <f ca="1">(COUNTIF(INDIRECT(F$1&amp;"!$Q$4:$Q$203"),'Risques-Dangers-Dommages'!$B$149))/IF(COUNTA(INDIRECT(F$1&amp;"!$D$4:$D$203"))=0,1,COUNTA(INDIRECT(F$1&amp;"!$D$4:$D$203"))-COUNTA(INDIRECT(F$1&amp;"!$N$4:$N$203")))</f>
        <v>0</v>
      </c>
      <c r="G37" s="250">
        <f ca="1">COUNTIF(INDIRECT(F$1&amp;"!$P$4:$P$203"),'Risques-Dangers-Dommages'!$D$16)/IF(COUNTA(INDIRECT(F$1&amp;"!$D$4:$D$203"))=0,1,COUNTA(INDIRECT(F$1&amp;"!$D$4:$D$203"))-COUNTA(INDIRECT(F$1&amp;"!$N$4:$N$203")))</f>
        <v>0</v>
      </c>
      <c r="H37" s="249">
        <f ca="1">(COUNTIF(INDIRECT(H$1&amp;"!$Q$4:$Q$203"),'Risques-Dangers-Dommages'!$B$149))/IF(COUNTA(INDIRECT(H$1&amp;"!$D$4:$D$203"))=0,1,COUNTA(INDIRECT(H$1&amp;"!$D$4:$D$203"))-COUNTA(INDIRECT(H$1&amp;"!$N$4:$N$203")))</f>
        <v>0</v>
      </c>
      <c r="I37" s="250">
        <f ca="1">COUNTIF(INDIRECT(H$1&amp;"!$P$4:$P$203"),'Risques-Dangers-Dommages'!$D$16)/IF(COUNTA(INDIRECT(H$1&amp;"!$D$4:$D$203"))=0,1,COUNTA(INDIRECT(H$1&amp;"!$D$4:$D$203"))-COUNTA(INDIRECT(H$1&amp;"!$N$4:$N$203")))</f>
        <v>0</v>
      </c>
      <c r="J37" s="249">
        <f ca="1">(COUNTIF(INDIRECT(J$1&amp;"!$Q$4:$Q$203"),'Risques-Dangers-Dommages'!$B$149))/IF(COUNTA(INDIRECT(J$1&amp;"!$D$4:$D$203"))=0,1,COUNTA(INDIRECT(J$1&amp;"!$D$4:$D$203"))-COUNTA(INDIRECT(J$1&amp;"!$N$4:$N$203")))</f>
        <v>0</v>
      </c>
      <c r="K37" s="250">
        <f ca="1">COUNTIF(INDIRECT(J$1&amp;"!$P$4:$P$203"),'Risques-Dangers-Dommages'!$D$16)/IF(COUNTA(INDIRECT(J$1&amp;"!$D$4:$D$203"))=0,1,COUNTA(INDIRECT(J$1&amp;"!$D$4:$D$203"))-COUNTA(INDIRECT(J$1&amp;"!$N$4:$N$203")))</f>
        <v>0</v>
      </c>
      <c r="L37" s="249">
        <f ca="1">(COUNTIF(INDIRECT(L$1&amp;"!$Q$4:$Q$203"),'Risques-Dangers-Dommages'!$B$149))/IF(COUNTA(INDIRECT(L$1&amp;"!$D$4:$D$203"))=0,1,COUNTA(INDIRECT(L$1&amp;"!$D$4:$D$203"))-COUNTA(INDIRECT(L$1&amp;"!$N$4:$N$203")))</f>
        <v>0</v>
      </c>
      <c r="M37" s="250">
        <f ca="1">COUNTIF(INDIRECT(L$1&amp;"!$P$4:$P$203"),'Risques-Dangers-Dommages'!$D$16)/IF(COUNTA(INDIRECT(L$1&amp;"!$D$4:$D$203"))=0,1,COUNTA(INDIRECT(L$1&amp;"!$D$4:$D$203"))-COUNTA(INDIRECT(L$1&amp;"!$N$4:$N$203")))</f>
        <v>0</v>
      </c>
      <c r="N37" s="249">
        <f ca="1">(COUNTIF(INDIRECT(N$1&amp;"!$Q$4:$Q$203"),'Risques-Dangers-Dommages'!$B$149))/IF(COUNTA(INDIRECT(N$1&amp;"!$D$4:$D$203"))=0,1,COUNTA(INDIRECT(N$1&amp;"!$D$4:$D$203"))-COUNTA(INDIRECT(N$1&amp;"!$N$4:$N$203")))</f>
        <v>0</v>
      </c>
      <c r="O37" s="250">
        <f ca="1">COUNTIF(INDIRECT(N$1&amp;"!$P$4:$P$203"),'Risques-Dangers-Dommages'!$D$16)/IF(COUNTA(INDIRECT(N$1&amp;"!$D$4:$D$203"))=0,1,COUNTA(INDIRECT(N$1&amp;"!$D$4:$D$203"))-COUNTA(INDIRECT(N$1&amp;"!$N$4:$N$203")))</f>
        <v>0</v>
      </c>
      <c r="P37" s="249">
        <f ca="1">(COUNTIF(INDIRECT(P$1&amp;"!$Q$4:$Q$203"),'Risques-Dangers-Dommages'!$B$149))/IF(COUNTA(INDIRECT(P$1&amp;"!$D$4:$D$203"))=0,1,COUNTA(INDIRECT(P$1&amp;"!$D$4:$D$203"))-COUNTA(INDIRECT(P$1&amp;"!$N$4:$N$203")))</f>
        <v>0</v>
      </c>
      <c r="Q37" s="250">
        <f ca="1">COUNTIF(INDIRECT(P$1&amp;"!$P$4:$P$203"),'Risques-Dangers-Dommages'!$D$16)/IF(COUNTA(INDIRECT(P$1&amp;"!$D$4:$D$203"))=0,1,COUNTA(INDIRECT(P$1&amp;"!$D$4:$D$203"))-COUNTA(INDIRECT(P$1&amp;"!$N$4:$N$203")))</f>
        <v>0</v>
      </c>
      <c r="R37" s="249">
        <f ca="1">(COUNTIF(INDIRECT(R$1&amp;"!$Q$4:$Q$203"),'Risques-Dangers-Dommages'!$B$149))/IF(COUNTA(INDIRECT(R$1&amp;"!$D$4:$D$203"))=0,1,COUNTA(INDIRECT(R$1&amp;"!$D$4:$D$203"))-COUNTA(INDIRECT(R$1&amp;"!$N$4:$N$203")))</f>
        <v>0</v>
      </c>
      <c r="S37" s="250">
        <f ca="1">COUNTIF(INDIRECT(R$1&amp;"!$P$4:$P$203"),'Risques-Dangers-Dommages'!$D$16)/IF(COUNTA(INDIRECT(R$1&amp;"!$D$4:$D$203"))=0,1,COUNTA(INDIRECT(R$1&amp;"!$D$4:$D$203"))-COUNTA(INDIRECT(R$1&amp;"!$N$4:$N$203")))</f>
        <v>0</v>
      </c>
      <c r="T37" s="249">
        <f ca="1">(COUNTIF(INDIRECT(T$1&amp;"!$Q$4:$Q$203"),'Risques-Dangers-Dommages'!$B$149))/IF(COUNTA(INDIRECT(T$1&amp;"!$D$4:$D$203"))=0,1,COUNTA(INDIRECT(T$1&amp;"!$D$4:$D$203"))-COUNTA(INDIRECT(T$1&amp;"!$N$4:$N$203")))</f>
        <v>0</v>
      </c>
      <c r="U37" s="250">
        <f ca="1">COUNTIF(INDIRECT(T$1&amp;"!$P$4:$P$203"),'Risques-Dangers-Dommages'!$D$16)/IF(COUNTA(INDIRECT(T$1&amp;"!$D$4:$D$203"))=0,1,COUNTA(INDIRECT(T$1&amp;"!$D$4:$D$203"))-COUNTA(INDIRECT(T$1&amp;"!$N$4:$N$203")))</f>
        <v>0</v>
      </c>
      <c r="V37" s="249">
        <f ca="1">(COUNTIF(INDIRECT(V$1&amp;"!$Q$4:$Q$203"),'Risques-Dangers-Dommages'!$B$149))/IF(COUNTA(INDIRECT(V$1&amp;"!$D$4:$D$203"))=0,1,COUNTA(INDIRECT(V$1&amp;"!$D$4:$D$203"))-COUNTA(INDIRECT(V$1&amp;"!$N$4:$N$203")))</f>
        <v>0</v>
      </c>
      <c r="W37" s="250">
        <f ca="1">COUNTIF(INDIRECT(V$1&amp;"!$P$4:$P$203"),'Risques-Dangers-Dommages'!$D$16)/IF(COUNTA(INDIRECT(V$1&amp;"!$D$4:$D$203"))=0,1,COUNTA(INDIRECT(V$1&amp;"!$D$4:$D$203"))-COUNTA(INDIRECT(V$1&amp;"!$N$4:$N$203")))</f>
        <v>0</v>
      </c>
      <c r="X37" s="249">
        <f ca="1">(COUNTIF(INDIRECT(X$1&amp;"!$Q$4:$Q$203"),'Risques-Dangers-Dommages'!$B$149))/IF(COUNTA(INDIRECT(X$1&amp;"!$D$4:$D$203"))=0,1,COUNTA(INDIRECT(X$1&amp;"!$D$4:$D$203"))-COUNTA(INDIRECT(X$1&amp;"!$N$4:$N$203")))</f>
        <v>0</v>
      </c>
      <c r="Y37" s="250">
        <f ca="1">COUNTIF(INDIRECT(X$1&amp;"!$P$4:$P$203"),'Risques-Dangers-Dommages'!$D$16)/IF(COUNTA(INDIRECT(X$1&amp;"!$D$4:$D$203"))=0,1,COUNTA(INDIRECT(X$1&amp;"!$D$4:$D$203"))-COUNTA(INDIRECT(X$1&amp;"!$N$4:$N$203")))</f>
        <v>0</v>
      </c>
      <c r="Z37" s="249">
        <f ca="1">(COUNTIF(INDIRECT(Z$1&amp;"!$Q$4:$Q$203"),'Risques-Dangers-Dommages'!$B$149))/IF(COUNTA(INDIRECT(Z$1&amp;"!$D$4:$D$203"))=0,1,COUNTA(INDIRECT(Z$1&amp;"!$D$4:$D$203"))-COUNTA(INDIRECT(Z$1&amp;"!$N$4:$N$203")))</f>
        <v>0</v>
      </c>
      <c r="AA37" s="250">
        <f ca="1">COUNTIF(INDIRECT(Z$1&amp;"!$P$4:$P$203"),'Risques-Dangers-Dommages'!$D$16)/IF(COUNTA(INDIRECT(Z$1&amp;"!$D$4:$D$203"))=0,1,COUNTA(INDIRECT(Z$1&amp;"!$D$4:$D$203"))-COUNTA(INDIRECT(Z$1&amp;"!$N$4:$N$203")))</f>
        <v>0</v>
      </c>
      <c r="AB37" s="249">
        <f ca="1">(COUNTIF(INDIRECT(AB$1&amp;"!$Q$4:$Q$203"),'Risques-Dangers-Dommages'!$B$149))/IF(COUNTA(INDIRECT(AB$1&amp;"!$D$4:$D$203"))=0,1,COUNTA(INDIRECT(AB$1&amp;"!$D$4:$D$203"))-COUNTA(INDIRECT(AB$1&amp;"!$N$4:$N$203")))</f>
        <v>0</v>
      </c>
      <c r="AC37" s="250">
        <f ca="1">COUNTIF(INDIRECT(AB$1&amp;"!$P$4:$P$203"),'Risques-Dangers-Dommages'!$D$16)/IF(COUNTA(INDIRECT(AB$1&amp;"!$D$4:$D$203"))=0,1,COUNTA(INDIRECT(AB$1&amp;"!$D$4:$D$203"))-COUNTA(INDIRECT(AB$1&amp;"!$N$4:$N$203")))</f>
        <v>0</v>
      </c>
      <c r="AD37" s="249">
        <f ca="1">(COUNTIF(INDIRECT(AD$1&amp;"!$Q$4:$Q$203"),'Risques-Dangers-Dommages'!$B$149))/IF(COUNTA(INDIRECT(AD$1&amp;"!$D$4:$D$203"))=0,1,COUNTA(INDIRECT(AD$1&amp;"!$D$4:$D$203"))-COUNTA(INDIRECT(AD$1&amp;"!$N$4:$N$203")))</f>
        <v>0</v>
      </c>
      <c r="AE37" s="250">
        <f ca="1">COUNTIF(INDIRECT(AD$1&amp;"!$P$4:$P$203"),'Risques-Dangers-Dommages'!$D$16)/IF(COUNTA(INDIRECT(AD$1&amp;"!$D$4:$D$203"))=0,1,COUNTA(INDIRECT(AD$1&amp;"!$D$4:$D$203"))-COUNTA(INDIRECT(AD$1&amp;"!$N$4:$N$203")))</f>
        <v>0</v>
      </c>
      <c r="AF37" s="249">
        <f ca="1">(COUNTIF(INDIRECT(AF$1&amp;"!$Q$4:$Q$203"),'Risques-Dangers-Dommages'!$B$149))/IF(COUNTA(INDIRECT(AF$1&amp;"!$D$4:$D$203"))=0,1,COUNTA(INDIRECT(AF$1&amp;"!$D$4:$D$203"))-COUNTA(INDIRECT(AF$1&amp;"!$N$4:$N$203")))</f>
        <v>0</v>
      </c>
      <c r="AG37" s="250">
        <f ca="1">COUNTIF(INDIRECT(AF$1&amp;"!$P$4:$P$203"),'Risques-Dangers-Dommages'!$D$16)/IF(COUNTA(INDIRECT(AF$1&amp;"!$D$4:$D$203"))=0,1,COUNTA(INDIRECT(AF$1&amp;"!$D$4:$D$203"))-COUNTA(INDIRECT(AF$1&amp;"!$N$4:$N$203")))</f>
        <v>0</v>
      </c>
      <c r="AH37" s="249">
        <f ca="1">(COUNTIF(INDIRECT(AH$1&amp;"!$Q$4:$Q$203"),'Risques-Dangers-Dommages'!$B$149))/IF(COUNTA(INDIRECT(AH$1&amp;"!$D$4:$D$203"))=0,1,COUNTA(INDIRECT(AH$1&amp;"!$D$4:$D$203"))-COUNTA(INDIRECT(AH$1&amp;"!$N$4:$N$203")))</f>
        <v>0</v>
      </c>
      <c r="AI37" s="250">
        <f ca="1">COUNTIF(INDIRECT(AH$1&amp;"!$P$4:$P$203"),'Risques-Dangers-Dommages'!$D$16)/IF(COUNTA(INDIRECT(AH$1&amp;"!$D$4:$D$203"))=0,1,COUNTA(INDIRECT(AH$1&amp;"!$D$4:$D$203"))-COUNTA(INDIRECT(AH$1&amp;"!$N$4:$N$203")))</f>
        <v>0</v>
      </c>
      <c r="AJ37" s="249">
        <f ca="1">(COUNTIF(INDIRECT(AJ$1&amp;"!$Q$4:$Q$203"),'Risques-Dangers-Dommages'!$B$149))/IF(COUNTA(INDIRECT(AJ$1&amp;"!$D$4:$D$203"))=0,1,COUNTA(INDIRECT(AJ$1&amp;"!$D$4:$D$203"))-COUNTA(INDIRECT(AJ$1&amp;"!$N$4:$N$203")))</f>
        <v>0</v>
      </c>
      <c r="AK37" s="250">
        <f ca="1">COUNTIF(INDIRECT(AJ$1&amp;"!$P$4:$P$203"),'Risques-Dangers-Dommages'!$D$16)/IF(COUNTA(INDIRECT(AJ$1&amp;"!$D$4:$D$203"))=0,1,COUNTA(INDIRECT(AJ$1&amp;"!$D$4:$D$203"))-COUNTA(INDIRECT(AJ$1&amp;"!$N$4:$N$203")))</f>
        <v>0</v>
      </c>
      <c r="AL37" s="249">
        <f ca="1">(COUNTIF(INDIRECT(AL$1&amp;"!$Q$4:$Q$203"),'Risques-Dangers-Dommages'!$B$149))/IF(COUNTA(INDIRECT(AL$1&amp;"!$D$4:$D$203"))=0,1,COUNTA(INDIRECT(AL$1&amp;"!$D$4:$D$203"))-COUNTA(INDIRECT(AL$1&amp;"!$N$4:$N$203")))</f>
        <v>0</v>
      </c>
      <c r="AM37" s="250">
        <f ca="1">COUNTIF(INDIRECT(AL$1&amp;"!$P$4:$P$203"),'Risques-Dangers-Dommages'!$D$16)/IF(COUNTA(INDIRECT(AL$1&amp;"!$D$4:$D$203"))=0,1,COUNTA(INDIRECT(AL$1&amp;"!$D$4:$D$203"))-COUNTA(INDIRECT(AL$1&amp;"!$N$4:$N$203")))</f>
        <v>0</v>
      </c>
      <c r="AN37" s="249">
        <f ca="1">(COUNTIF(INDIRECT(AN$1&amp;"!$Q$4:$Q$203"),'Risques-Dangers-Dommages'!$B$149))/IF(COUNTA(INDIRECT(AN$1&amp;"!$D$4:$D$203"))=0,1,COUNTA(INDIRECT(AN$1&amp;"!$D$4:$D$203"))-COUNTA(INDIRECT(AN$1&amp;"!$N$4:$N$203")))</f>
        <v>0</v>
      </c>
      <c r="AO37" s="250">
        <f ca="1">COUNTIF(INDIRECT(AN$1&amp;"!$P$4:$P$203"),'Risques-Dangers-Dommages'!$D$16)/IF(COUNTA(INDIRECT(AN$1&amp;"!$D$4:$D$203"))=0,1,COUNTA(INDIRECT(AN$1&amp;"!$D$4:$D$203"))-COUNTA(INDIRECT(AN$1&amp;"!$N$4:$N$203")))</f>
        <v>0</v>
      </c>
      <c r="AP37" s="249">
        <f ca="1">(COUNTIF(INDIRECT(AP$1&amp;"!$Q$4:$Q$203"),'Risques-Dangers-Dommages'!$B$149))/IF(COUNTA(INDIRECT(AP$1&amp;"!$D$4:$D$203"))=0,1,COUNTA(INDIRECT(AP$1&amp;"!$D$4:$D$203"))-COUNTA(INDIRECT(AP$1&amp;"!$N$4:$N$203")))</f>
        <v>0</v>
      </c>
      <c r="AQ37" s="250">
        <f ca="1">COUNTIF(INDIRECT(AP$1&amp;"!$P$4:$P$203"),'Risques-Dangers-Dommages'!$D$16)/IF(COUNTA(INDIRECT(AP$1&amp;"!$D$4:$D$203"))=0,1,COUNTA(INDIRECT(AP$1&amp;"!$D$4:$D$203"))-COUNTA(INDIRECT(AP$1&amp;"!$N$4:$N$203")))</f>
        <v>0</v>
      </c>
      <c r="AR37" s="249">
        <f ca="1">(COUNTIF(INDIRECT(AR$1&amp;"!$Q$4:$Q$203"),'Risques-Dangers-Dommages'!$B$149))/IF(COUNTA(INDIRECT(AR$1&amp;"!$D$4:$D$203"))=0,1,COUNTA(INDIRECT(AR$1&amp;"!$D$4:$D$203"))-COUNTA(INDIRECT(AR$1&amp;"!$N$4:$N$203")))</f>
        <v>0</v>
      </c>
      <c r="AS37" s="250">
        <f ca="1">COUNTIF(INDIRECT(AR$1&amp;"!$P$4:$P$203"),'Risques-Dangers-Dommages'!$D$16)/IF(COUNTA(INDIRECT(AR$1&amp;"!$D$4:$D$203"))=0,1,COUNTA(INDIRECT(AR$1&amp;"!$D$4:$D$203"))-COUNTA(INDIRECT(AR$1&amp;"!$N$4:$N$203")))</f>
        <v>0</v>
      </c>
      <c r="AT37" s="249">
        <f ca="1">(COUNTIF(INDIRECT(AT$1&amp;"!$Q$4:$Q$203"),'Risques-Dangers-Dommages'!$B$149))/IF(COUNTA(INDIRECT(AT$1&amp;"!$D$4:$D$203"))=0,1,COUNTA(INDIRECT(AT$1&amp;"!$D$4:$D$203"))-COUNTA(INDIRECT(AT$1&amp;"!$N$4:$N$203")))</f>
        <v>0</v>
      </c>
      <c r="AU37" s="250">
        <f ca="1">COUNTIF(INDIRECT(AT$1&amp;"!$P$4:$P$203"),'Risques-Dangers-Dommages'!$D$16)/IF(COUNTA(INDIRECT(AT$1&amp;"!$D$4:$D$203"))=0,1,COUNTA(INDIRECT(AT$1&amp;"!$D$4:$D$203"))-COUNTA(INDIRECT(AT$1&amp;"!$N$4:$N$203")))</f>
        <v>0</v>
      </c>
      <c r="AV37" s="249">
        <f ca="1">(COUNTIF(INDIRECT(AV$1&amp;"!$Q$4:$Q$203"),'Risques-Dangers-Dommages'!$B$149))/IF(COUNTA(INDIRECT(AV$1&amp;"!$D$4:$D$203"))=0,1,COUNTA(INDIRECT(AV$1&amp;"!$D$4:$D$203"))-COUNTA(INDIRECT(AV$1&amp;"!$N$4:$N$203")))</f>
        <v>0</v>
      </c>
      <c r="AW37" s="250">
        <f ca="1">COUNTIF(INDIRECT(AV$1&amp;"!$P$4:$P$203"),'Risques-Dangers-Dommages'!$D$16)/IF(COUNTA(INDIRECT(AV$1&amp;"!$D$4:$D$203"))=0,1,COUNTA(INDIRECT(AV$1&amp;"!$D$4:$D$203"))-COUNTA(INDIRECT(AV$1&amp;"!$N$4:$N$203")))</f>
        <v>0</v>
      </c>
      <c r="AX37" s="249">
        <f ca="1">(COUNTIF(INDIRECT(AX$1&amp;"!$Q$4:$Q$203"),'Risques-Dangers-Dommages'!$B$149))/IF(COUNTA(INDIRECT(AX$1&amp;"!$D$4:$D$203"))=0,1,COUNTA(INDIRECT(AX$1&amp;"!$D$4:$D$203"))-COUNTA(INDIRECT(AX$1&amp;"!$N$4:$N$203")))</f>
        <v>0</v>
      </c>
      <c r="AY37" s="250">
        <f ca="1">COUNTIF(INDIRECT(AX$1&amp;"!$P$4:$P$203"),'Risques-Dangers-Dommages'!$D$16)/IF(COUNTA(INDIRECT(AX$1&amp;"!$D$4:$D$203"))=0,1,COUNTA(INDIRECT(AX$1&amp;"!$D$4:$D$203"))-COUNTA(INDIRECT(AX$1&amp;"!$N$4:$N$203")))</f>
        <v>0</v>
      </c>
      <c r="AZ37" s="249">
        <f ca="1">(COUNTIF(INDIRECT(AZ$1&amp;"!$Q$4:$Q$203"),'Risques-Dangers-Dommages'!$B$149))/IF(COUNTA(INDIRECT(AZ$1&amp;"!$D$4:$D$203"))=0,1,COUNTA(INDIRECT(AZ$1&amp;"!$D$4:$D$203"))-COUNTA(INDIRECT(AZ$1&amp;"!$N$4:$N$203")))</f>
        <v>0</v>
      </c>
      <c r="BA37" s="250">
        <f ca="1">COUNTIF(INDIRECT(AZ$1&amp;"!$P$4:$P$203"),'Risques-Dangers-Dommages'!$D$16)/IF(COUNTA(INDIRECT(AZ$1&amp;"!$D$4:$D$203"))=0,1,COUNTA(INDIRECT(AZ$1&amp;"!$D$4:$D$203"))-COUNTA(INDIRECT(AZ$1&amp;"!$N$4:$N$203")))</f>
        <v>0</v>
      </c>
      <c r="BB37" s="249">
        <f ca="1">(COUNTIF(INDIRECT(BB$1&amp;"!$Q$4:$Q$203"),'Risques-Dangers-Dommages'!$B$149))/IF(COUNTA(INDIRECT(BB$1&amp;"!$D$4:$D$203"))=0,1,COUNTA(INDIRECT(BB$1&amp;"!$D$4:$D$203"))-COUNTA(INDIRECT(BB$1&amp;"!$N$4:$N$203")))</f>
        <v>0</v>
      </c>
      <c r="BC37" s="250">
        <f ca="1">COUNTIF(INDIRECT(BB$1&amp;"!$P$4:$P$203"),'Risques-Dangers-Dommages'!$D$16)/IF(COUNTA(INDIRECT(BB$1&amp;"!$D$4:$D$203"))=0,1,COUNTA(INDIRECT(BB$1&amp;"!$D$4:$D$203"))-COUNTA(INDIRECT(BB$1&amp;"!$N$4:$N$203")))</f>
        <v>0</v>
      </c>
      <c r="BD37" s="249">
        <f ca="1">(COUNTIF(INDIRECT(BD$1&amp;"!$Q$4:$Q$203"),'Risques-Dangers-Dommages'!$B$149))/IF(COUNTA(INDIRECT(BD$1&amp;"!$D$4:$D$203"))=0,1,COUNTA(INDIRECT(BD$1&amp;"!$D$4:$D$203"))-COUNTA(INDIRECT(BD$1&amp;"!$N$4:$N$203")))</f>
        <v>0</v>
      </c>
      <c r="BE37" s="250">
        <f ca="1">COUNTIF(INDIRECT(BD$1&amp;"!$P$4:$P$203"),'Risques-Dangers-Dommages'!$D$16)/IF(COUNTA(INDIRECT(BD$1&amp;"!$D$4:$D$203"))=0,1,COUNTA(INDIRECT(BD$1&amp;"!$D$4:$D$203"))-COUNTA(INDIRECT(BD$1&amp;"!$N$4:$N$203")))</f>
        <v>0</v>
      </c>
      <c r="BF37" s="249">
        <f ca="1">(COUNTIF(INDIRECT(BF$1&amp;"!$Q$4:$Q$203"),'Risques-Dangers-Dommages'!$B$149))/IF(COUNTA(INDIRECT(BF$1&amp;"!$D$4:$D$203"))=0,1,COUNTA(INDIRECT(BF$1&amp;"!$D$4:$D$203"))-COUNTA(INDIRECT(BF$1&amp;"!$N$4:$N$203")))</f>
        <v>0</v>
      </c>
      <c r="BG37" s="250">
        <f ca="1">COUNTIF(INDIRECT(BF$1&amp;"!$P$4:$P$203"),'Risques-Dangers-Dommages'!$D$16)/IF(COUNTA(INDIRECT(BF$1&amp;"!$D$4:$D$203"))=0,1,COUNTA(INDIRECT(BF$1&amp;"!$D$4:$D$203"))-COUNTA(INDIRECT(BF$1&amp;"!$N$4:$N$203")))</f>
        <v>0</v>
      </c>
      <c r="BH37" s="249">
        <f ca="1">(COUNTIF(INDIRECT(BH$1&amp;"!$Q$4:$Q$203"),'Risques-Dangers-Dommages'!$B$149))/IF(COUNTA(INDIRECT(BH$1&amp;"!$D$4:$D$203"))=0,1,COUNTA(INDIRECT(BH$1&amp;"!$D$4:$D$203"))-COUNTA(INDIRECT(BH$1&amp;"!$N$4:$N$203")))</f>
        <v>0</v>
      </c>
      <c r="BI37" s="250">
        <f ca="1">COUNTIF(INDIRECT(BH$1&amp;"!$P$4:$P$203"),'Risques-Dangers-Dommages'!$D$16)/IF(COUNTA(INDIRECT(BH$1&amp;"!$D$4:$D$203"))=0,1,COUNTA(INDIRECT(BH$1&amp;"!$D$4:$D$203"))-COUNTA(INDIRECT(BH$1&amp;"!$N$4:$N$203")))</f>
        <v>0</v>
      </c>
    </row>
    <row r="38" spans="1:61" ht="16.5" customHeight="1" x14ac:dyDescent="0.2">
      <c r="A38" s="399"/>
      <c r="B38" s="405" t="s">
        <v>199</v>
      </c>
      <c r="C38" s="406"/>
      <c r="D38" s="249">
        <f ca="1">(COUNTIF(INDIRECT(D$1&amp;"!$Q$4:$Q$203"),'Risques-Dangers-Dommages'!$B$150)+COUNTIF(INDIRECT(D$1&amp;"!$Q$4:$Q$203"),'Risques-Dangers-Dommages'!$B$151))/IF(COUNTA(INDIRECT(D$1&amp;"!$D$4:$D$203"))=0,1,COUNTA(INDIRECT(D$1&amp;"!$D$4:$D$203")-COUNTA(INDIRECT(D$1&amp;"!$N$4:$N$203"))))</f>
        <v>0</v>
      </c>
      <c r="E38" s="250"/>
      <c r="F38" s="249">
        <f ca="1">(COUNTIF(INDIRECT(F$1&amp;"!$Q$4:$Q$203"),'Risques-Dangers-Dommages'!$B$150)+COUNTIF(INDIRECT(F$1&amp;"!$Q$4:$Q$203"),'Risques-Dangers-Dommages'!$B$151))/IF(COUNTA(INDIRECT(F$1&amp;"!$D$4:$D$203"))=0,1,COUNTA(INDIRECT(F$1&amp;"!$D$4:$D$203")-COUNTA(INDIRECT(F$1&amp;"!$N$4:$N$203"))))</f>
        <v>0</v>
      </c>
      <c r="G38" s="250"/>
      <c r="H38" s="249">
        <f ca="1">(COUNTIF(INDIRECT(H$1&amp;"!$Q$4:$Q$203"),'Risques-Dangers-Dommages'!$B$150)+COUNTIF(INDIRECT(H$1&amp;"!$Q$4:$Q$203"),'Risques-Dangers-Dommages'!$B$151))/IF(COUNTA(INDIRECT(H$1&amp;"!$D$4:$D$203"))=0,1,COUNTA(INDIRECT(H$1&amp;"!$D$4:$D$203")-COUNTA(INDIRECT(H$1&amp;"!$N$4:$N$203"))))</f>
        <v>0</v>
      </c>
      <c r="I38" s="250"/>
      <c r="J38" s="249">
        <f ca="1">(COUNTIF(INDIRECT(J$1&amp;"!$Q$4:$Q$203"),'Risques-Dangers-Dommages'!$B$150)+COUNTIF(INDIRECT(J$1&amp;"!$Q$4:$Q$203"),'Risques-Dangers-Dommages'!$B$151))/IF(COUNTA(INDIRECT(J$1&amp;"!$D$4:$D$203"))=0,1,COUNTA(INDIRECT(J$1&amp;"!$D$4:$D$203")-COUNTA(INDIRECT(J$1&amp;"!$N$4:$N$203"))))</f>
        <v>0</v>
      </c>
      <c r="K38" s="250"/>
      <c r="L38" s="249">
        <f ca="1">(COUNTIF(INDIRECT(L$1&amp;"!$Q$4:$Q$203"),'Risques-Dangers-Dommages'!$B$150)+COUNTIF(INDIRECT(L$1&amp;"!$Q$4:$Q$203"),'Risques-Dangers-Dommages'!$B$151))/IF(COUNTA(INDIRECT(L$1&amp;"!$D$4:$D$203"))=0,1,COUNTA(INDIRECT(L$1&amp;"!$D$4:$D$203")-COUNTA(INDIRECT(L$1&amp;"!$N$4:$N$203"))))</f>
        <v>0</v>
      </c>
      <c r="M38" s="250"/>
      <c r="N38" s="249">
        <f ca="1">(COUNTIF(INDIRECT(N$1&amp;"!$Q$4:$Q$203"),'Risques-Dangers-Dommages'!$B$150)+COUNTIF(INDIRECT(N$1&amp;"!$Q$4:$Q$203"),'Risques-Dangers-Dommages'!$B$151))/IF(COUNTA(INDIRECT(N$1&amp;"!$D$4:$D$203"))=0,1,COUNTA(INDIRECT(N$1&amp;"!$D$4:$D$203")-COUNTA(INDIRECT(N$1&amp;"!$N$4:$N$203"))))</f>
        <v>0</v>
      </c>
      <c r="O38" s="250"/>
      <c r="P38" s="249">
        <f ca="1">(COUNTIF(INDIRECT(P$1&amp;"!$Q$4:$Q$203"),'Risques-Dangers-Dommages'!$B$150)+COUNTIF(INDIRECT(P$1&amp;"!$Q$4:$Q$203"),'Risques-Dangers-Dommages'!$B$151))/IF(COUNTA(INDIRECT(P$1&amp;"!$D$4:$D$203"))=0,1,COUNTA(INDIRECT(P$1&amp;"!$D$4:$D$203")-COUNTA(INDIRECT(P$1&amp;"!$N$4:$N$203"))))</f>
        <v>0</v>
      </c>
      <c r="Q38" s="250"/>
      <c r="R38" s="249">
        <f ca="1">(COUNTIF(INDIRECT(R$1&amp;"!$Q$4:$Q$203"),'Risques-Dangers-Dommages'!$B$150)+COUNTIF(INDIRECT(R$1&amp;"!$Q$4:$Q$203"),'Risques-Dangers-Dommages'!$B$151))/IF(COUNTA(INDIRECT(R$1&amp;"!$D$4:$D$203"))=0,1,COUNTA(INDIRECT(R$1&amp;"!$D$4:$D$203")-COUNTA(INDIRECT(R$1&amp;"!$N$4:$N$203"))))</f>
        <v>0</v>
      </c>
      <c r="S38" s="250"/>
      <c r="T38" s="249">
        <f ca="1">(COUNTIF(INDIRECT(T$1&amp;"!$Q$4:$Q$203"),'Risques-Dangers-Dommages'!$B$150)+COUNTIF(INDIRECT(T$1&amp;"!$Q$4:$Q$203"),'Risques-Dangers-Dommages'!$B$151))/IF(COUNTA(INDIRECT(T$1&amp;"!$D$4:$D$203"))=0,1,COUNTA(INDIRECT(T$1&amp;"!$D$4:$D$203")-COUNTA(INDIRECT(T$1&amp;"!$N$4:$N$203"))))</f>
        <v>0</v>
      </c>
      <c r="U38" s="250"/>
      <c r="V38" s="249">
        <f ca="1">(COUNTIF(INDIRECT(V$1&amp;"!$Q$4:$Q$203"),'Risques-Dangers-Dommages'!$B$150)+COUNTIF(INDIRECT(V$1&amp;"!$Q$4:$Q$203"),'Risques-Dangers-Dommages'!$B$151))/IF(COUNTA(INDIRECT(V$1&amp;"!$D$4:$D$203"))=0,1,COUNTA(INDIRECT(V$1&amp;"!$D$4:$D$203")-COUNTA(INDIRECT(V$1&amp;"!$N$4:$N$203"))))</f>
        <v>0</v>
      </c>
      <c r="W38" s="250"/>
      <c r="X38" s="249">
        <f ca="1">(COUNTIF(INDIRECT(X$1&amp;"!$Q$4:$Q$203"),'Risques-Dangers-Dommages'!$B$150)+COUNTIF(INDIRECT(X$1&amp;"!$Q$4:$Q$203"),'Risques-Dangers-Dommages'!$B$151))/IF(COUNTA(INDIRECT(X$1&amp;"!$D$4:$D$203"))=0,1,COUNTA(INDIRECT(X$1&amp;"!$D$4:$D$203")-COUNTA(INDIRECT(X$1&amp;"!$N$4:$N$203"))))</f>
        <v>0</v>
      </c>
      <c r="Y38" s="250"/>
      <c r="Z38" s="249">
        <f ca="1">(COUNTIF(INDIRECT(Z$1&amp;"!$Q$4:$Q$203"),'Risques-Dangers-Dommages'!$B$150)+COUNTIF(INDIRECT(Z$1&amp;"!$Q$4:$Q$203"),'Risques-Dangers-Dommages'!$B$151))/IF(COUNTA(INDIRECT(Z$1&amp;"!$D$4:$D$203"))=0,1,COUNTA(INDIRECT(Z$1&amp;"!$D$4:$D$203")-COUNTA(INDIRECT(Z$1&amp;"!$N$4:$N$203"))))</f>
        <v>0</v>
      </c>
      <c r="AA38" s="250"/>
      <c r="AB38" s="249">
        <f ca="1">(COUNTIF(INDIRECT(AB$1&amp;"!$Q$4:$Q$203"),'Risques-Dangers-Dommages'!$B$150)+COUNTIF(INDIRECT(AB$1&amp;"!$Q$4:$Q$203"),'Risques-Dangers-Dommages'!$B$151))/IF(COUNTA(INDIRECT(AB$1&amp;"!$D$4:$D$203"))=0,1,COUNTA(INDIRECT(AB$1&amp;"!$D$4:$D$203")-COUNTA(INDIRECT(AB$1&amp;"!$N$4:$N$203"))))</f>
        <v>0</v>
      </c>
      <c r="AC38" s="250"/>
      <c r="AD38" s="249">
        <f ca="1">(COUNTIF(INDIRECT(AD$1&amp;"!$Q$4:$Q$203"),'Risques-Dangers-Dommages'!$B$150)+COUNTIF(INDIRECT(AD$1&amp;"!$Q$4:$Q$203"),'Risques-Dangers-Dommages'!$B$151))/IF(COUNTA(INDIRECT(AD$1&amp;"!$D$4:$D$203"))=0,1,COUNTA(INDIRECT(AD$1&amp;"!$D$4:$D$203")-COUNTA(INDIRECT(AD$1&amp;"!$N$4:$N$203"))))</f>
        <v>0</v>
      </c>
      <c r="AE38" s="250"/>
      <c r="AF38" s="249">
        <f ca="1">(COUNTIF(INDIRECT(AF$1&amp;"!$Q$4:$Q$203"),'Risques-Dangers-Dommages'!$B$150)+COUNTIF(INDIRECT(AF$1&amp;"!$Q$4:$Q$203"),'Risques-Dangers-Dommages'!$B$151))/IF(COUNTA(INDIRECT(AF$1&amp;"!$D$4:$D$203"))=0,1,COUNTA(INDIRECT(AF$1&amp;"!$D$4:$D$203")-COUNTA(INDIRECT(AF$1&amp;"!$N$4:$N$203"))))</f>
        <v>0</v>
      </c>
      <c r="AG38" s="250"/>
      <c r="AH38" s="249">
        <f ca="1">(COUNTIF(INDIRECT(AH$1&amp;"!$Q$4:$Q$203"),'Risques-Dangers-Dommages'!$B$150)+COUNTIF(INDIRECT(AH$1&amp;"!$Q$4:$Q$203"),'Risques-Dangers-Dommages'!$B$151))/IF(COUNTA(INDIRECT(AH$1&amp;"!$D$4:$D$203"))=0,1,COUNTA(INDIRECT(AH$1&amp;"!$D$4:$D$203")-COUNTA(INDIRECT(AH$1&amp;"!$N$4:$N$203"))))</f>
        <v>0</v>
      </c>
      <c r="AI38" s="250"/>
      <c r="AJ38" s="249">
        <f ca="1">(COUNTIF(INDIRECT(AJ$1&amp;"!$Q$4:$Q$203"),'Risques-Dangers-Dommages'!$B$150)+COUNTIF(INDIRECT(AJ$1&amp;"!$Q$4:$Q$203"),'Risques-Dangers-Dommages'!$B$151))/IF(COUNTA(INDIRECT(AJ$1&amp;"!$D$4:$D$203"))=0,1,COUNTA(INDIRECT(AJ$1&amp;"!$D$4:$D$203")-COUNTA(INDIRECT(AJ$1&amp;"!$N$4:$N$203"))))</f>
        <v>0</v>
      </c>
      <c r="AK38" s="250"/>
      <c r="AL38" s="249">
        <f ca="1">(COUNTIF(INDIRECT(AL$1&amp;"!$Q$4:$Q$203"),'Risques-Dangers-Dommages'!$B$150)+COUNTIF(INDIRECT(AL$1&amp;"!$Q$4:$Q$203"),'Risques-Dangers-Dommages'!$B$151))/IF(COUNTA(INDIRECT(AL$1&amp;"!$D$4:$D$203"))=0,1,COUNTA(INDIRECT(AL$1&amp;"!$D$4:$D$203")-COUNTA(INDIRECT(AL$1&amp;"!$N$4:$N$203"))))</f>
        <v>0</v>
      </c>
      <c r="AM38" s="250"/>
      <c r="AN38" s="249">
        <f ca="1">(COUNTIF(INDIRECT(AN$1&amp;"!$Q$4:$Q$203"),'Risques-Dangers-Dommages'!$B$150)+COUNTIF(INDIRECT(AN$1&amp;"!$Q$4:$Q$203"),'Risques-Dangers-Dommages'!$B$151))/IF(COUNTA(INDIRECT(AN$1&amp;"!$D$4:$D$203"))=0,1,COUNTA(INDIRECT(AN$1&amp;"!$D$4:$D$203")-COUNTA(INDIRECT(AN$1&amp;"!$N$4:$N$203"))))</f>
        <v>0</v>
      </c>
      <c r="AO38" s="250"/>
      <c r="AP38" s="249">
        <f ca="1">(COUNTIF(INDIRECT(AP$1&amp;"!$Q$4:$Q$203"),'Risques-Dangers-Dommages'!$B$150)+COUNTIF(INDIRECT(AP$1&amp;"!$Q$4:$Q$203"),'Risques-Dangers-Dommages'!$B$151))/IF(COUNTA(INDIRECT(AP$1&amp;"!$D$4:$D$203"))=0,1,COUNTA(INDIRECT(AP$1&amp;"!$D$4:$D$203")-COUNTA(INDIRECT(AP$1&amp;"!$N$4:$N$203"))))</f>
        <v>0</v>
      </c>
      <c r="AQ38" s="250"/>
      <c r="AR38" s="249">
        <f ca="1">(COUNTIF(INDIRECT(AR$1&amp;"!$Q$4:$Q$203"),'Risques-Dangers-Dommages'!$B$150)+COUNTIF(INDIRECT(AR$1&amp;"!$Q$4:$Q$203"),'Risques-Dangers-Dommages'!$B$151))/IF(COUNTA(INDIRECT(AR$1&amp;"!$D$4:$D$203"))=0,1,COUNTA(INDIRECT(AR$1&amp;"!$D$4:$D$203")-COUNTA(INDIRECT(AR$1&amp;"!$N$4:$N$203"))))</f>
        <v>0</v>
      </c>
      <c r="AS38" s="250"/>
      <c r="AT38" s="249">
        <f ca="1">(COUNTIF(INDIRECT(AT$1&amp;"!$Q$4:$Q$203"),'Risques-Dangers-Dommages'!$B$150)+COUNTIF(INDIRECT(AT$1&amp;"!$Q$4:$Q$203"),'Risques-Dangers-Dommages'!$B$151))/IF(COUNTA(INDIRECT(AT$1&amp;"!$D$4:$D$203"))=0,1,COUNTA(INDIRECT(AT$1&amp;"!$D$4:$D$203")-COUNTA(INDIRECT(AT$1&amp;"!$N$4:$N$203"))))</f>
        <v>0</v>
      </c>
      <c r="AU38" s="250"/>
      <c r="AV38" s="249">
        <f ca="1">(COUNTIF(INDIRECT(AV$1&amp;"!$Q$4:$Q$203"),'Risques-Dangers-Dommages'!$B$150)+COUNTIF(INDIRECT(AV$1&amp;"!$Q$4:$Q$203"),'Risques-Dangers-Dommages'!$B$151))/IF(COUNTA(INDIRECT(AV$1&amp;"!$D$4:$D$203"))=0,1,COUNTA(INDIRECT(AV$1&amp;"!$D$4:$D$203")-COUNTA(INDIRECT(AV$1&amp;"!$N$4:$N$203"))))</f>
        <v>0</v>
      </c>
      <c r="AW38" s="250"/>
      <c r="AX38" s="249">
        <f ca="1">(COUNTIF(INDIRECT(AX$1&amp;"!$Q$4:$Q$203"),'Risques-Dangers-Dommages'!$B$150)+COUNTIF(INDIRECT(AX$1&amp;"!$Q$4:$Q$203"),'Risques-Dangers-Dommages'!$B$151))/IF(COUNTA(INDIRECT(AX$1&amp;"!$D$4:$D$203"))=0,1,COUNTA(INDIRECT(AX$1&amp;"!$D$4:$D$203")-COUNTA(INDIRECT(AX$1&amp;"!$N$4:$N$203"))))</f>
        <v>0</v>
      </c>
      <c r="AY38" s="250"/>
      <c r="AZ38" s="249">
        <f ca="1">(COUNTIF(INDIRECT(AZ$1&amp;"!$Q$4:$Q$203"),'Risques-Dangers-Dommages'!$B$150)+COUNTIF(INDIRECT(AZ$1&amp;"!$Q$4:$Q$203"),'Risques-Dangers-Dommages'!$B$151))/IF(COUNTA(INDIRECT(AZ$1&amp;"!$D$4:$D$203"))=0,1,COUNTA(INDIRECT(AZ$1&amp;"!$D$4:$D$203")-COUNTA(INDIRECT(AZ$1&amp;"!$N$4:$N$203"))))</f>
        <v>0</v>
      </c>
      <c r="BA38" s="250"/>
      <c r="BB38" s="249">
        <f ca="1">(COUNTIF(INDIRECT(BB$1&amp;"!$Q$4:$Q$203"),'Risques-Dangers-Dommages'!$B$150)+COUNTIF(INDIRECT(BB$1&amp;"!$Q$4:$Q$203"),'Risques-Dangers-Dommages'!$B$151))/IF(COUNTA(INDIRECT(BB$1&amp;"!$D$4:$D$203"))=0,1,COUNTA(INDIRECT(BB$1&amp;"!$D$4:$D$203")-COUNTA(INDIRECT(BB$1&amp;"!$N$4:$N$203"))))</f>
        <v>0</v>
      </c>
      <c r="BC38" s="250"/>
      <c r="BD38" s="249">
        <f ca="1">(COUNTIF(INDIRECT(BD$1&amp;"!$Q$4:$Q$203"),'Risques-Dangers-Dommages'!$B$150)+COUNTIF(INDIRECT(BD$1&amp;"!$Q$4:$Q$203"),'Risques-Dangers-Dommages'!$B$151))/IF(COUNTA(INDIRECT(BD$1&amp;"!$D$4:$D$203"))=0,1,COUNTA(INDIRECT(BD$1&amp;"!$D$4:$D$203")-COUNTA(INDIRECT(BD$1&amp;"!$N$4:$N$203"))))</f>
        <v>0</v>
      </c>
      <c r="BE38" s="250"/>
      <c r="BF38" s="249">
        <f ca="1">(COUNTIF(INDIRECT(BF$1&amp;"!$Q$4:$Q$203"),'Risques-Dangers-Dommages'!$B$150)+COUNTIF(INDIRECT(BF$1&amp;"!$Q$4:$Q$203"),'Risques-Dangers-Dommages'!$B$151))/IF(COUNTA(INDIRECT(BF$1&amp;"!$D$4:$D$203"))=0,1,COUNTA(INDIRECT(BF$1&amp;"!$D$4:$D$203")-COUNTA(INDIRECT(BF$1&amp;"!$N$4:$N$203"))))</f>
        <v>0</v>
      </c>
      <c r="BG38" s="250"/>
      <c r="BH38" s="249">
        <f ca="1">(COUNTIF(INDIRECT(BH$1&amp;"!$Q$4:$Q$203"),'Risques-Dangers-Dommages'!$B$150)+COUNTIF(INDIRECT(BH$1&amp;"!$Q$4:$Q$203"),'Risques-Dangers-Dommages'!$B$151))/IF(COUNTA(INDIRECT(BH$1&amp;"!$D$4:$D$203"))=0,1,COUNTA(INDIRECT(BH$1&amp;"!$D$4:$D$203")-COUNTA(INDIRECT(BH$1&amp;"!$N$4:$N$203"))))</f>
        <v>0</v>
      </c>
      <c r="BI38" s="250"/>
    </row>
    <row r="39" spans="1:61" ht="16.5" customHeight="1" x14ac:dyDescent="0.2">
      <c r="A39" s="399"/>
      <c r="B39" s="405" t="s">
        <v>200</v>
      </c>
      <c r="C39" s="406"/>
      <c r="D39" s="249">
        <f ca="1">(COUNTIF(INDIRECT(D$1&amp;"!$Q$4:$Q$203"),'Risques-Dangers-Dommages'!$B$152))/IF(COUNTA(INDIRECT(D$1&amp;"!$D$4:$D$203"))=0,1,COUNTA(INDIRECT(D$1&amp;"!$D$4:$D$203"))-COUNTA(INDIRECT(D$1&amp;"!$N$4:$N$203")))</f>
        <v>0</v>
      </c>
      <c r="E39" s="250"/>
      <c r="F39" s="249">
        <f ca="1">(COUNTIF(INDIRECT(F$1&amp;"!$Q$4:$Q$203"),'Risques-Dangers-Dommages'!$B$152))/IF(COUNTA(INDIRECT(F$1&amp;"!$D$4:$D$203"))=0,1,COUNTA(INDIRECT(F$1&amp;"!$D$4:$D$203"))-COUNTA(INDIRECT(F$1&amp;"!$N$4:$N$203")))</f>
        <v>0</v>
      </c>
      <c r="G39" s="250"/>
      <c r="H39" s="249">
        <f ca="1">(COUNTIF(INDIRECT(H$1&amp;"!$Q$4:$Q$203"),'Risques-Dangers-Dommages'!$B$152))/IF(COUNTA(INDIRECT(H$1&amp;"!$D$4:$D$203"))=0,1,COUNTA(INDIRECT(H$1&amp;"!$D$4:$D$203"))-COUNTA(INDIRECT(H$1&amp;"!$N$4:$N$203")))</f>
        <v>0</v>
      </c>
      <c r="I39" s="250"/>
      <c r="J39" s="249">
        <f ca="1">(COUNTIF(INDIRECT(J$1&amp;"!$Q$4:$Q$203"),'Risques-Dangers-Dommages'!$B$152))/IF(COUNTA(INDIRECT(J$1&amp;"!$D$4:$D$203"))=0,1,COUNTA(INDIRECT(J$1&amp;"!$D$4:$D$203"))-COUNTA(INDIRECT(J$1&amp;"!$N$4:$N$203")))</f>
        <v>0</v>
      </c>
      <c r="K39" s="250"/>
      <c r="L39" s="249">
        <f ca="1">(COUNTIF(INDIRECT(L$1&amp;"!$Q$4:$Q$203"),'Risques-Dangers-Dommages'!$B$152))/IF(COUNTA(INDIRECT(L$1&amp;"!$D$4:$D$203"))=0,1,COUNTA(INDIRECT(L$1&amp;"!$D$4:$D$203"))-COUNTA(INDIRECT(L$1&amp;"!$N$4:$N$203")))</f>
        <v>0</v>
      </c>
      <c r="M39" s="250"/>
      <c r="N39" s="249">
        <f ca="1">(COUNTIF(INDIRECT(N$1&amp;"!$Q$4:$Q$203"),'Risques-Dangers-Dommages'!$B$152))/IF(COUNTA(INDIRECT(N$1&amp;"!$D$4:$D$203"))=0,1,COUNTA(INDIRECT(N$1&amp;"!$D$4:$D$203"))-COUNTA(INDIRECT(N$1&amp;"!$N$4:$N$203")))</f>
        <v>0</v>
      </c>
      <c r="O39" s="250"/>
      <c r="P39" s="249">
        <f ca="1">(COUNTIF(INDIRECT(P$1&amp;"!$Q$4:$Q$203"),'Risques-Dangers-Dommages'!$B$152))/IF(COUNTA(INDIRECT(P$1&amp;"!$D$4:$D$203"))=0,1,COUNTA(INDIRECT(P$1&amp;"!$D$4:$D$203"))-COUNTA(INDIRECT(P$1&amp;"!$N$4:$N$203")))</f>
        <v>0</v>
      </c>
      <c r="Q39" s="250"/>
      <c r="R39" s="249">
        <f ca="1">(COUNTIF(INDIRECT(R$1&amp;"!$Q$4:$Q$203"),'Risques-Dangers-Dommages'!$B$152))/IF(COUNTA(INDIRECT(R$1&amp;"!$D$4:$D$203"))=0,1,COUNTA(INDIRECT(R$1&amp;"!$D$4:$D$203"))-COUNTA(INDIRECT(R$1&amp;"!$N$4:$N$203")))</f>
        <v>0</v>
      </c>
      <c r="S39" s="250"/>
      <c r="T39" s="249">
        <f ca="1">(COUNTIF(INDIRECT(T$1&amp;"!$Q$4:$Q$203"),'Risques-Dangers-Dommages'!$B$152))/IF(COUNTA(INDIRECT(T$1&amp;"!$D$4:$D$203"))=0,1,COUNTA(INDIRECT(T$1&amp;"!$D$4:$D$203"))-COUNTA(INDIRECT(T$1&amp;"!$N$4:$N$203")))</f>
        <v>0</v>
      </c>
      <c r="U39" s="250"/>
      <c r="V39" s="249">
        <f ca="1">(COUNTIF(INDIRECT(V$1&amp;"!$Q$4:$Q$203"),'Risques-Dangers-Dommages'!$B$152))/IF(COUNTA(INDIRECT(V$1&amp;"!$D$4:$D$203"))=0,1,COUNTA(INDIRECT(V$1&amp;"!$D$4:$D$203"))-COUNTA(INDIRECT(V$1&amp;"!$N$4:$N$203")))</f>
        <v>0</v>
      </c>
      <c r="W39" s="250"/>
      <c r="X39" s="249">
        <f ca="1">(COUNTIF(INDIRECT(X$1&amp;"!$Q$4:$Q$203"),'Risques-Dangers-Dommages'!$B$152))/IF(COUNTA(INDIRECT(X$1&amp;"!$D$4:$D$203"))=0,1,COUNTA(INDIRECT(X$1&amp;"!$D$4:$D$203"))-COUNTA(INDIRECT(X$1&amp;"!$N$4:$N$203")))</f>
        <v>0</v>
      </c>
      <c r="Y39" s="250"/>
      <c r="Z39" s="249">
        <f ca="1">(COUNTIF(INDIRECT(Z$1&amp;"!$Q$4:$Q$203"),'Risques-Dangers-Dommages'!$B$152))/IF(COUNTA(INDIRECT(Z$1&amp;"!$D$4:$D$203"))=0,1,COUNTA(INDIRECT(Z$1&amp;"!$D$4:$D$203"))-COUNTA(INDIRECT(Z$1&amp;"!$N$4:$N$203")))</f>
        <v>0</v>
      </c>
      <c r="AA39" s="250"/>
      <c r="AB39" s="249">
        <f ca="1">(COUNTIF(INDIRECT(AB$1&amp;"!$Q$4:$Q$203"),'Risques-Dangers-Dommages'!$B$152))/IF(COUNTA(INDIRECT(AB$1&amp;"!$D$4:$D$203"))=0,1,COUNTA(INDIRECT(AB$1&amp;"!$D$4:$D$203"))-COUNTA(INDIRECT(AB$1&amp;"!$N$4:$N$203")))</f>
        <v>0</v>
      </c>
      <c r="AC39" s="250"/>
      <c r="AD39" s="249">
        <f ca="1">(COUNTIF(INDIRECT(AD$1&amp;"!$Q$4:$Q$203"),'Risques-Dangers-Dommages'!$B$152))/IF(COUNTA(INDIRECT(AD$1&amp;"!$D$4:$D$203"))=0,1,COUNTA(INDIRECT(AD$1&amp;"!$D$4:$D$203"))-COUNTA(INDIRECT(AD$1&amp;"!$N$4:$N$203")))</f>
        <v>0</v>
      </c>
      <c r="AE39" s="250"/>
      <c r="AF39" s="249">
        <f ca="1">(COUNTIF(INDIRECT(AF$1&amp;"!$Q$4:$Q$203"),'Risques-Dangers-Dommages'!$B$152))/IF(COUNTA(INDIRECT(AF$1&amp;"!$D$4:$D$203"))=0,1,COUNTA(INDIRECT(AF$1&amp;"!$D$4:$D$203"))-COUNTA(INDIRECT(AF$1&amp;"!$N$4:$N$203")))</f>
        <v>0</v>
      </c>
      <c r="AG39" s="250"/>
      <c r="AH39" s="249">
        <f ca="1">(COUNTIF(INDIRECT(AH$1&amp;"!$Q$4:$Q$203"),'Risques-Dangers-Dommages'!$B$152))/IF(COUNTA(INDIRECT(AH$1&amp;"!$D$4:$D$203"))=0,1,COUNTA(INDIRECT(AH$1&amp;"!$D$4:$D$203"))-COUNTA(INDIRECT(AH$1&amp;"!$N$4:$N$203")))</f>
        <v>0</v>
      </c>
      <c r="AI39" s="250"/>
      <c r="AJ39" s="249">
        <f ca="1">(COUNTIF(INDIRECT(AJ$1&amp;"!$Q$4:$Q$203"),'Risques-Dangers-Dommages'!$B$152))/IF(COUNTA(INDIRECT(AJ$1&amp;"!$D$4:$D$203"))=0,1,COUNTA(INDIRECT(AJ$1&amp;"!$D$4:$D$203"))-COUNTA(INDIRECT(AJ$1&amp;"!$N$4:$N$203")))</f>
        <v>0</v>
      </c>
      <c r="AK39" s="250"/>
      <c r="AL39" s="249">
        <f ca="1">(COUNTIF(INDIRECT(AL$1&amp;"!$Q$4:$Q$203"),'Risques-Dangers-Dommages'!$B$152))/IF(COUNTA(INDIRECT(AL$1&amp;"!$D$4:$D$203"))=0,1,COUNTA(INDIRECT(AL$1&amp;"!$D$4:$D$203"))-COUNTA(INDIRECT(AL$1&amp;"!$N$4:$N$203")))</f>
        <v>0</v>
      </c>
      <c r="AM39" s="250"/>
      <c r="AN39" s="249">
        <f ca="1">(COUNTIF(INDIRECT(AN$1&amp;"!$Q$4:$Q$203"),'Risques-Dangers-Dommages'!$B$152))/IF(COUNTA(INDIRECT(AN$1&amp;"!$D$4:$D$203"))=0,1,COUNTA(INDIRECT(AN$1&amp;"!$D$4:$D$203"))-COUNTA(INDIRECT(AN$1&amp;"!$N$4:$N$203")))</f>
        <v>0</v>
      </c>
      <c r="AO39" s="250"/>
      <c r="AP39" s="249">
        <f ca="1">(COUNTIF(INDIRECT(AP$1&amp;"!$Q$4:$Q$203"),'Risques-Dangers-Dommages'!$B$152))/IF(COUNTA(INDIRECT(AP$1&amp;"!$D$4:$D$203"))=0,1,COUNTA(INDIRECT(AP$1&amp;"!$D$4:$D$203"))-COUNTA(INDIRECT(AP$1&amp;"!$N$4:$N$203")))</f>
        <v>0</v>
      </c>
      <c r="AQ39" s="250"/>
      <c r="AR39" s="249">
        <f ca="1">(COUNTIF(INDIRECT(AR$1&amp;"!$Q$4:$Q$203"),'Risques-Dangers-Dommages'!$B$152))/IF(COUNTA(INDIRECT(AR$1&amp;"!$D$4:$D$203"))=0,1,COUNTA(INDIRECT(AR$1&amp;"!$D$4:$D$203"))-COUNTA(INDIRECT(AR$1&amp;"!$N$4:$N$203")))</f>
        <v>0</v>
      </c>
      <c r="AS39" s="250"/>
      <c r="AT39" s="249">
        <f ca="1">(COUNTIF(INDIRECT(AT$1&amp;"!$Q$4:$Q$203"),'Risques-Dangers-Dommages'!$B$152))/IF(COUNTA(INDIRECT(AT$1&amp;"!$D$4:$D$203"))=0,1,COUNTA(INDIRECT(AT$1&amp;"!$D$4:$D$203"))-COUNTA(INDIRECT(AT$1&amp;"!$N$4:$N$203")))</f>
        <v>0</v>
      </c>
      <c r="AU39" s="250"/>
      <c r="AV39" s="249">
        <f ca="1">(COUNTIF(INDIRECT(AV$1&amp;"!$Q$4:$Q$203"),'Risques-Dangers-Dommages'!$B$152))/IF(COUNTA(INDIRECT(AV$1&amp;"!$D$4:$D$203"))=0,1,COUNTA(INDIRECT(AV$1&amp;"!$D$4:$D$203"))-COUNTA(INDIRECT(AV$1&amp;"!$N$4:$N$203")))</f>
        <v>0</v>
      </c>
      <c r="AW39" s="250"/>
      <c r="AX39" s="249">
        <f ca="1">(COUNTIF(INDIRECT(AX$1&amp;"!$Q$4:$Q$203"),'Risques-Dangers-Dommages'!$B$152))/IF(COUNTA(INDIRECT(AX$1&amp;"!$D$4:$D$203"))=0,1,COUNTA(INDIRECT(AX$1&amp;"!$D$4:$D$203"))-COUNTA(INDIRECT(AX$1&amp;"!$N$4:$N$203")))</f>
        <v>0</v>
      </c>
      <c r="AY39" s="250"/>
      <c r="AZ39" s="249">
        <f ca="1">(COUNTIF(INDIRECT(AZ$1&amp;"!$Q$4:$Q$203"),'Risques-Dangers-Dommages'!$B$152))/IF(COUNTA(INDIRECT(AZ$1&amp;"!$D$4:$D$203"))=0,1,COUNTA(INDIRECT(AZ$1&amp;"!$D$4:$D$203"))-COUNTA(INDIRECT(AZ$1&amp;"!$N$4:$N$203")))</f>
        <v>0</v>
      </c>
      <c r="BA39" s="250"/>
      <c r="BB39" s="249">
        <f ca="1">(COUNTIF(INDIRECT(BB$1&amp;"!$Q$4:$Q$203"),'Risques-Dangers-Dommages'!$B$152))/IF(COUNTA(INDIRECT(BB$1&amp;"!$D$4:$D$203"))=0,1,COUNTA(INDIRECT(BB$1&amp;"!$D$4:$D$203"))-COUNTA(INDIRECT(BB$1&amp;"!$N$4:$N$203")))</f>
        <v>0</v>
      </c>
      <c r="BC39" s="250"/>
      <c r="BD39" s="249">
        <f ca="1">(COUNTIF(INDIRECT(BD$1&amp;"!$Q$4:$Q$203"),'Risques-Dangers-Dommages'!$B$152))/IF(COUNTA(INDIRECT(BD$1&amp;"!$D$4:$D$203"))=0,1,COUNTA(INDIRECT(BD$1&amp;"!$D$4:$D$203"))-COUNTA(INDIRECT(BD$1&amp;"!$N$4:$N$203")))</f>
        <v>0</v>
      </c>
      <c r="BE39" s="250"/>
      <c r="BF39" s="249">
        <f ca="1">(COUNTIF(INDIRECT(BF$1&amp;"!$Q$4:$Q$203"),'Risques-Dangers-Dommages'!$B$152))/IF(COUNTA(INDIRECT(BF$1&amp;"!$D$4:$D$203"))=0,1,COUNTA(INDIRECT(BF$1&amp;"!$D$4:$D$203"))-COUNTA(INDIRECT(BF$1&amp;"!$N$4:$N$203")))</f>
        <v>0</v>
      </c>
      <c r="BG39" s="250"/>
      <c r="BH39" s="249">
        <f ca="1">(COUNTIF(INDIRECT(BH$1&amp;"!$Q$4:$Q$203"),'Risques-Dangers-Dommages'!$B$152))/IF(COUNTA(INDIRECT(BH$1&amp;"!$D$4:$D$203"))=0,1,COUNTA(INDIRECT(BH$1&amp;"!$D$4:$D$203"))-COUNTA(INDIRECT(BH$1&amp;"!$N$4:$N$203")))</f>
        <v>0</v>
      </c>
      <c r="BI39" s="250"/>
    </row>
    <row r="40" spans="1:61" ht="16.5" customHeight="1" x14ac:dyDescent="0.2">
      <c r="A40" s="399"/>
      <c r="B40" s="400" t="s">
        <v>201</v>
      </c>
      <c r="C40" s="401"/>
      <c r="D40" s="251">
        <f ca="1">(COUNTIF(INDIRECT(D$1&amp;"!$Q$4:$Q$203"),'Risques-Dangers-Dommages'!$B$153))/IF(COUNTA(INDIRECT(D$1&amp;"!$D$4:$D$203"))=0,1,COUNTA(INDIRECT(D$1&amp;"!$D$4:$D$203"))-COUNTA(INDIRECT(D$1&amp;"!$N$4:$N$203")))</f>
        <v>0</v>
      </c>
      <c r="E40" s="252"/>
      <c r="F40" s="251">
        <f ca="1">(COUNTIF(INDIRECT(F$1&amp;"!$Q$4:$Q$203"),'Risques-Dangers-Dommages'!$B$153))/IF(COUNTA(INDIRECT(F$1&amp;"!$D$4:$D$203"))=0,1,COUNTA(INDIRECT(F$1&amp;"!$D$4:$D$203"))-COUNTA(INDIRECT(F$1&amp;"!$N$4:$N$203")))</f>
        <v>0</v>
      </c>
      <c r="G40" s="252"/>
      <c r="H40" s="251">
        <f ca="1">(COUNTIF(INDIRECT(H$1&amp;"!$Q$4:$Q$203"),'Risques-Dangers-Dommages'!$B$153))/IF(COUNTA(INDIRECT(H$1&amp;"!$D$4:$D$203"))=0,1,COUNTA(INDIRECT(H$1&amp;"!$D$4:$D$203"))-COUNTA(INDIRECT(H$1&amp;"!$N$4:$N$203")))</f>
        <v>0</v>
      </c>
      <c r="I40" s="252"/>
      <c r="J40" s="251">
        <f ca="1">(COUNTIF(INDIRECT(J$1&amp;"!$Q$4:$Q$203"),'Risques-Dangers-Dommages'!$B$153))/IF(COUNTA(INDIRECT(J$1&amp;"!$D$4:$D$203"))=0,1,COUNTA(INDIRECT(J$1&amp;"!$D$4:$D$203"))-COUNTA(INDIRECT(J$1&amp;"!$N$4:$N$203")))</f>
        <v>0</v>
      </c>
      <c r="K40" s="252"/>
      <c r="L40" s="251">
        <f ca="1">(COUNTIF(INDIRECT(L$1&amp;"!$Q$4:$Q$203"),'Risques-Dangers-Dommages'!$B$153))/IF(COUNTA(INDIRECT(L$1&amp;"!$D$4:$D$203"))=0,1,COUNTA(INDIRECT(L$1&amp;"!$D$4:$D$203"))-COUNTA(INDIRECT(L$1&amp;"!$N$4:$N$203")))</f>
        <v>0</v>
      </c>
      <c r="M40" s="252"/>
      <c r="N40" s="251">
        <f ca="1">(COUNTIF(INDIRECT(N$1&amp;"!$Q$4:$Q$203"),'Risques-Dangers-Dommages'!$B$153))/IF(COUNTA(INDIRECT(N$1&amp;"!$D$4:$D$203"))=0,1,COUNTA(INDIRECT(N$1&amp;"!$D$4:$D$203"))-COUNTA(INDIRECT(N$1&amp;"!$N$4:$N$203")))</f>
        <v>0</v>
      </c>
      <c r="O40" s="252"/>
      <c r="P40" s="251">
        <f ca="1">(COUNTIF(INDIRECT(P$1&amp;"!$Q$4:$Q$203"),'Risques-Dangers-Dommages'!$B$153))/IF(COUNTA(INDIRECT(P$1&amp;"!$D$4:$D$203"))=0,1,COUNTA(INDIRECT(P$1&amp;"!$D$4:$D$203"))-COUNTA(INDIRECT(P$1&amp;"!$N$4:$N$203")))</f>
        <v>0</v>
      </c>
      <c r="Q40" s="252"/>
      <c r="R40" s="251">
        <f ca="1">(COUNTIF(INDIRECT(R$1&amp;"!$Q$4:$Q$203"),'Risques-Dangers-Dommages'!$B$153))/IF(COUNTA(INDIRECT(R$1&amp;"!$D$4:$D$203"))=0,1,COUNTA(INDIRECT(R$1&amp;"!$D$4:$D$203"))-COUNTA(INDIRECT(R$1&amp;"!$N$4:$N$203")))</f>
        <v>0</v>
      </c>
      <c r="S40" s="252"/>
      <c r="T40" s="251">
        <f ca="1">(COUNTIF(INDIRECT(T$1&amp;"!$Q$4:$Q$203"),'Risques-Dangers-Dommages'!$B$153))/IF(COUNTA(INDIRECT(T$1&amp;"!$D$4:$D$203"))=0,1,COUNTA(INDIRECT(T$1&amp;"!$D$4:$D$203"))-COUNTA(INDIRECT(T$1&amp;"!$N$4:$N$203")))</f>
        <v>0</v>
      </c>
      <c r="U40" s="252"/>
      <c r="V40" s="251">
        <f ca="1">(COUNTIF(INDIRECT(V$1&amp;"!$Q$4:$Q$203"),'Risques-Dangers-Dommages'!$B$153))/IF(COUNTA(INDIRECT(V$1&amp;"!$D$4:$D$203"))=0,1,COUNTA(INDIRECT(V$1&amp;"!$D$4:$D$203"))-COUNTA(INDIRECT(V$1&amp;"!$N$4:$N$203")))</f>
        <v>0</v>
      </c>
      <c r="W40" s="252"/>
      <c r="X40" s="251">
        <f ca="1">(COUNTIF(INDIRECT(X$1&amp;"!$Q$4:$Q$203"),'Risques-Dangers-Dommages'!$B$153))/IF(COUNTA(INDIRECT(X$1&amp;"!$D$4:$D$203"))=0,1,COUNTA(INDIRECT(X$1&amp;"!$D$4:$D$203"))-COUNTA(INDIRECT(X$1&amp;"!$N$4:$N$203")))</f>
        <v>0</v>
      </c>
      <c r="Y40" s="252"/>
      <c r="Z40" s="251">
        <f ca="1">(COUNTIF(INDIRECT(Z$1&amp;"!$Q$4:$Q$203"),'Risques-Dangers-Dommages'!$B$153))/IF(COUNTA(INDIRECT(Z$1&amp;"!$D$4:$D$203"))=0,1,COUNTA(INDIRECT(Z$1&amp;"!$D$4:$D$203"))-COUNTA(INDIRECT(Z$1&amp;"!$N$4:$N$203")))</f>
        <v>0</v>
      </c>
      <c r="AA40" s="252"/>
      <c r="AB40" s="251">
        <f ca="1">(COUNTIF(INDIRECT(AB$1&amp;"!$Q$4:$Q$203"),'Risques-Dangers-Dommages'!$B$153))/IF(COUNTA(INDIRECT(AB$1&amp;"!$D$4:$D$203"))=0,1,COUNTA(INDIRECT(AB$1&amp;"!$D$4:$D$203"))-COUNTA(INDIRECT(AB$1&amp;"!$N$4:$N$203")))</f>
        <v>0</v>
      </c>
      <c r="AC40" s="252"/>
      <c r="AD40" s="251">
        <f ca="1">(COUNTIF(INDIRECT(AD$1&amp;"!$Q$4:$Q$203"),'Risques-Dangers-Dommages'!$B$153))/IF(COUNTA(INDIRECT(AD$1&amp;"!$D$4:$D$203"))=0,1,COUNTA(INDIRECT(AD$1&amp;"!$D$4:$D$203"))-COUNTA(INDIRECT(AD$1&amp;"!$N$4:$N$203")))</f>
        <v>0</v>
      </c>
      <c r="AE40" s="252"/>
      <c r="AF40" s="251">
        <f ca="1">(COUNTIF(INDIRECT(AF$1&amp;"!$Q$4:$Q$203"),'Risques-Dangers-Dommages'!$B$153))/IF(COUNTA(INDIRECT(AF$1&amp;"!$D$4:$D$203"))=0,1,COUNTA(INDIRECT(AF$1&amp;"!$D$4:$D$203"))-COUNTA(INDIRECT(AF$1&amp;"!$N$4:$N$203")))</f>
        <v>0</v>
      </c>
      <c r="AG40" s="252"/>
      <c r="AH40" s="251">
        <f ca="1">(COUNTIF(INDIRECT(AH$1&amp;"!$Q$4:$Q$203"),'Risques-Dangers-Dommages'!$B$153))/IF(COUNTA(INDIRECT(AH$1&amp;"!$D$4:$D$203"))=0,1,COUNTA(INDIRECT(AH$1&amp;"!$D$4:$D$203"))-COUNTA(INDIRECT(AH$1&amp;"!$N$4:$N$203")))</f>
        <v>0</v>
      </c>
      <c r="AI40" s="252"/>
      <c r="AJ40" s="251">
        <f ca="1">(COUNTIF(INDIRECT(AJ$1&amp;"!$Q$4:$Q$203"),'Risques-Dangers-Dommages'!$B$153))/IF(COUNTA(INDIRECT(AJ$1&amp;"!$D$4:$D$203"))=0,1,COUNTA(INDIRECT(AJ$1&amp;"!$D$4:$D$203"))-COUNTA(INDIRECT(AJ$1&amp;"!$N$4:$N$203")))</f>
        <v>0</v>
      </c>
      <c r="AK40" s="252"/>
      <c r="AL40" s="251">
        <f ca="1">(COUNTIF(INDIRECT(AL$1&amp;"!$Q$4:$Q$203"),'Risques-Dangers-Dommages'!$B$153))/IF(COUNTA(INDIRECT(AL$1&amp;"!$D$4:$D$203"))=0,1,COUNTA(INDIRECT(AL$1&amp;"!$D$4:$D$203"))-COUNTA(INDIRECT(AL$1&amp;"!$N$4:$N$203")))</f>
        <v>0</v>
      </c>
      <c r="AM40" s="252"/>
      <c r="AN40" s="251">
        <f ca="1">(COUNTIF(INDIRECT(AN$1&amp;"!$Q$4:$Q$203"),'Risques-Dangers-Dommages'!$B$153))/IF(COUNTA(INDIRECT(AN$1&amp;"!$D$4:$D$203"))=0,1,COUNTA(INDIRECT(AN$1&amp;"!$D$4:$D$203"))-COUNTA(INDIRECT(AN$1&amp;"!$N$4:$N$203")))</f>
        <v>0</v>
      </c>
      <c r="AO40" s="252"/>
      <c r="AP40" s="251">
        <f ca="1">(COUNTIF(INDIRECT(AP$1&amp;"!$Q$4:$Q$203"),'Risques-Dangers-Dommages'!$B$153))/IF(COUNTA(INDIRECT(AP$1&amp;"!$D$4:$D$203"))=0,1,COUNTA(INDIRECT(AP$1&amp;"!$D$4:$D$203"))-COUNTA(INDIRECT(AP$1&amp;"!$N$4:$N$203")))</f>
        <v>0</v>
      </c>
      <c r="AQ40" s="252"/>
      <c r="AR40" s="251">
        <f ca="1">(COUNTIF(INDIRECT(AR$1&amp;"!$Q$4:$Q$203"),'Risques-Dangers-Dommages'!$B$153))/IF(COUNTA(INDIRECT(AR$1&amp;"!$D$4:$D$203"))=0,1,COUNTA(INDIRECT(AR$1&amp;"!$D$4:$D$203"))-COUNTA(INDIRECT(AR$1&amp;"!$N$4:$N$203")))</f>
        <v>0</v>
      </c>
      <c r="AS40" s="252"/>
      <c r="AT40" s="251">
        <f ca="1">(COUNTIF(INDIRECT(AT$1&amp;"!$Q$4:$Q$203"),'Risques-Dangers-Dommages'!$B$153))/IF(COUNTA(INDIRECT(AT$1&amp;"!$D$4:$D$203"))=0,1,COUNTA(INDIRECT(AT$1&amp;"!$D$4:$D$203"))-COUNTA(INDIRECT(AT$1&amp;"!$N$4:$N$203")))</f>
        <v>0</v>
      </c>
      <c r="AU40" s="252"/>
      <c r="AV40" s="251">
        <f ca="1">(COUNTIF(INDIRECT(AV$1&amp;"!$Q$4:$Q$203"),'Risques-Dangers-Dommages'!$B$153))/IF(COUNTA(INDIRECT(AV$1&amp;"!$D$4:$D$203"))=0,1,COUNTA(INDIRECT(AV$1&amp;"!$D$4:$D$203"))-COUNTA(INDIRECT(AV$1&amp;"!$N$4:$N$203")))</f>
        <v>0</v>
      </c>
      <c r="AW40" s="252"/>
      <c r="AX40" s="251">
        <f ca="1">(COUNTIF(INDIRECT(AX$1&amp;"!$Q$4:$Q$203"),'Risques-Dangers-Dommages'!$B$153))/IF(COUNTA(INDIRECT(AX$1&amp;"!$D$4:$D$203"))=0,1,COUNTA(INDIRECT(AX$1&amp;"!$D$4:$D$203"))-COUNTA(INDIRECT(AX$1&amp;"!$N$4:$N$203")))</f>
        <v>0</v>
      </c>
      <c r="AY40" s="252"/>
      <c r="AZ40" s="251">
        <f ca="1">(COUNTIF(INDIRECT(AZ$1&amp;"!$Q$4:$Q$203"),'Risques-Dangers-Dommages'!$B$153))/IF(COUNTA(INDIRECT(AZ$1&amp;"!$D$4:$D$203"))=0,1,COUNTA(INDIRECT(AZ$1&amp;"!$D$4:$D$203"))-COUNTA(INDIRECT(AZ$1&amp;"!$N$4:$N$203")))</f>
        <v>0</v>
      </c>
      <c r="BA40" s="252"/>
      <c r="BB40" s="251">
        <f ca="1">(COUNTIF(INDIRECT(BB$1&amp;"!$Q$4:$Q$203"),'Risques-Dangers-Dommages'!$B$153))/IF(COUNTA(INDIRECT(BB$1&amp;"!$D$4:$D$203"))=0,1,COUNTA(INDIRECT(BB$1&amp;"!$D$4:$D$203"))-COUNTA(INDIRECT(BB$1&amp;"!$N$4:$N$203")))</f>
        <v>0</v>
      </c>
      <c r="BC40" s="252"/>
      <c r="BD40" s="251">
        <f ca="1">(COUNTIF(INDIRECT(BD$1&amp;"!$Q$4:$Q$203"),'Risques-Dangers-Dommages'!$B$153))/IF(COUNTA(INDIRECT(BD$1&amp;"!$D$4:$D$203"))=0,1,COUNTA(INDIRECT(BD$1&amp;"!$D$4:$D$203"))-COUNTA(INDIRECT(BD$1&amp;"!$N$4:$N$203")))</f>
        <v>0</v>
      </c>
      <c r="BE40" s="252"/>
      <c r="BF40" s="251">
        <f ca="1">(COUNTIF(INDIRECT(BF$1&amp;"!$Q$4:$Q$203"),'Risques-Dangers-Dommages'!$B$153))/IF(COUNTA(INDIRECT(BF$1&amp;"!$D$4:$D$203"))=0,1,COUNTA(INDIRECT(BF$1&amp;"!$D$4:$D$203"))-COUNTA(INDIRECT(BF$1&amp;"!$N$4:$N$203")))</f>
        <v>0</v>
      </c>
      <c r="BG40" s="252"/>
      <c r="BH40" s="251">
        <f ca="1">(COUNTIF(INDIRECT(BH$1&amp;"!$Q$4:$Q$203"),'Risques-Dangers-Dommages'!$B$153))/IF(COUNTA(INDIRECT(BH$1&amp;"!$D$4:$D$203"))=0,1,COUNTA(INDIRECT(BH$1&amp;"!$D$4:$D$203"))-COUNTA(INDIRECT(BH$1&amp;"!$N$4:$N$203")))</f>
        <v>0</v>
      </c>
      <c r="BI40" s="252"/>
    </row>
    <row r="41" spans="1:61" s="272" customFormat="1" ht="18" customHeight="1" x14ac:dyDescent="0.2">
      <c r="A41" s="270"/>
      <c r="B41" s="270"/>
      <c r="C41" s="270"/>
      <c r="D41" s="271"/>
      <c r="E41" s="271"/>
      <c r="F41" s="271"/>
      <c r="G41" s="271"/>
      <c r="H41" s="271"/>
      <c r="I41" s="271"/>
      <c r="J41" s="271"/>
      <c r="K41" s="271"/>
      <c r="L41" s="271"/>
      <c r="M41" s="271"/>
      <c r="N41" s="271"/>
      <c r="O41" s="271"/>
      <c r="P41" s="271"/>
      <c r="Q41" s="271"/>
      <c r="R41" s="271"/>
      <c r="S41" s="271"/>
      <c r="T41" s="271"/>
      <c r="U41" s="271"/>
      <c r="V41" s="271"/>
      <c r="W41" s="271"/>
      <c r="X41" s="271"/>
      <c r="Y41" s="271"/>
      <c r="Z41" s="271"/>
      <c r="AA41" s="271"/>
    </row>
    <row r="42" spans="1:61" ht="23.25" x14ac:dyDescent="0.2">
      <c r="A42" s="514" t="s">
        <v>224</v>
      </c>
      <c r="B42" s="515"/>
      <c r="C42" s="515"/>
      <c r="D42" s="515"/>
      <c r="E42" s="515"/>
      <c r="F42" s="515"/>
      <c r="G42" s="515"/>
      <c r="H42" s="515"/>
      <c r="I42" s="515"/>
      <c r="J42" s="515"/>
      <c r="K42" s="515"/>
      <c r="L42" s="515"/>
      <c r="M42" s="515"/>
      <c r="N42" s="515"/>
      <c r="O42" s="515"/>
      <c r="P42" s="515"/>
      <c r="Q42" s="515"/>
      <c r="R42" s="515"/>
      <c r="S42" s="515"/>
      <c r="T42" s="515"/>
      <c r="U42" s="516"/>
    </row>
    <row r="44" spans="1:61" ht="26.25" customHeight="1" x14ac:dyDescent="0.2">
      <c r="A44" s="536" t="s">
        <v>203</v>
      </c>
      <c r="B44" s="539" t="s">
        <v>222</v>
      </c>
      <c r="C44" s="540"/>
      <c r="D44" s="532" t="s">
        <v>224</v>
      </c>
      <c r="E44" s="532"/>
      <c r="F44" s="532"/>
      <c r="G44" s="532"/>
      <c r="H44" s="532"/>
      <c r="I44" s="532"/>
      <c r="J44" s="532"/>
      <c r="K44" s="532"/>
      <c r="L44" s="532"/>
      <c r="M44" s="532"/>
      <c r="N44" s="532"/>
      <c r="O44" s="532"/>
      <c r="P44" s="532"/>
      <c r="Q44" s="532"/>
      <c r="R44" s="532"/>
      <c r="S44" s="532"/>
      <c r="T44" s="532"/>
      <c r="U44" s="532"/>
    </row>
    <row r="45" spans="1:61" ht="36" customHeight="1" x14ac:dyDescent="0.2">
      <c r="A45" s="537"/>
      <c r="B45" s="541"/>
      <c r="C45" s="542"/>
      <c r="D45" s="532" t="s">
        <v>227</v>
      </c>
      <c r="E45" s="532"/>
      <c r="F45" s="532"/>
      <c r="G45" s="532"/>
      <c r="H45" s="532"/>
      <c r="I45" s="532"/>
      <c r="J45" s="532"/>
      <c r="K45" s="532"/>
      <c r="L45" s="532"/>
      <c r="M45" s="437" t="s">
        <v>257</v>
      </c>
      <c r="N45" s="437"/>
      <c r="O45" s="437"/>
      <c r="P45" s="437"/>
      <c r="Q45" s="437"/>
      <c r="R45" s="437"/>
      <c r="S45" s="437"/>
      <c r="T45" s="437"/>
      <c r="U45" s="437"/>
    </row>
    <row r="46" spans="1:61" ht="26.25" customHeight="1" x14ac:dyDescent="0.2">
      <c r="A46" s="538"/>
      <c r="B46" s="543"/>
      <c r="C46" s="544"/>
      <c r="D46" s="438" t="s">
        <v>228</v>
      </c>
      <c r="E46" s="439"/>
      <c r="F46" s="439"/>
      <c r="G46" s="439"/>
      <c r="H46" s="439" t="s">
        <v>229</v>
      </c>
      <c r="I46" s="439"/>
      <c r="J46" s="439"/>
      <c r="K46" s="439"/>
      <c r="L46" s="440"/>
      <c r="M46" s="438" t="s">
        <v>228</v>
      </c>
      <c r="N46" s="439"/>
      <c r="O46" s="439"/>
      <c r="P46" s="439"/>
      <c r="Q46" s="439" t="s">
        <v>229</v>
      </c>
      <c r="R46" s="439"/>
      <c r="S46" s="439"/>
      <c r="T46" s="439"/>
      <c r="U46" s="440"/>
    </row>
    <row r="47" spans="1:61" ht="18" customHeight="1" x14ac:dyDescent="0.2">
      <c r="A47" s="523" t="s">
        <v>108</v>
      </c>
      <c r="B47" s="402" t="s">
        <v>204</v>
      </c>
      <c r="C47" s="403"/>
      <c r="D47" s="480">
        <f ca="1">'Statistiques tampon'!$AI$6</f>
        <v>0</v>
      </c>
      <c r="E47" s="481"/>
      <c r="F47" s="481"/>
      <c r="G47" s="482"/>
      <c r="H47" s="486">
        <f ca="1">$D$47/$D$81</f>
        <v>0</v>
      </c>
      <c r="I47" s="487"/>
      <c r="J47" s="487"/>
      <c r="K47" s="487"/>
      <c r="L47" s="488"/>
      <c r="M47" s="415">
        <f ca="1">'Statistiques tampon'!AG5</f>
        <v>0</v>
      </c>
      <c r="N47" s="416"/>
      <c r="O47" s="416"/>
      <c r="P47" s="416"/>
      <c r="Q47" s="419">
        <f t="shared" ref="Q47:Q52" ca="1" si="0">M47/$D$81</f>
        <v>0</v>
      </c>
      <c r="R47" s="419"/>
      <c r="S47" s="419"/>
      <c r="T47" s="419"/>
      <c r="U47" s="420"/>
    </row>
    <row r="48" spans="1:61" ht="18" customHeight="1" x14ac:dyDescent="0.2">
      <c r="A48" s="524"/>
      <c r="B48" s="405" t="s">
        <v>205</v>
      </c>
      <c r="C48" s="406"/>
      <c r="D48" s="483"/>
      <c r="E48" s="484"/>
      <c r="F48" s="484"/>
      <c r="G48" s="485"/>
      <c r="H48" s="500"/>
      <c r="I48" s="501"/>
      <c r="J48" s="501"/>
      <c r="K48" s="501"/>
      <c r="L48" s="502"/>
      <c r="M48" s="444">
        <f ca="1">'Statistiques tampon'!AG6</f>
        <v>0</v>
      </c>
      <c r="N48" s="445"/>
      <c r="O48" s="445"/>
      <c r="P48" s="445"/>
      <c r="Q48" s="435">
        <f t="shared" ca="1" si="0"/>
        <v>0</v>
      </c>
      <c r="R48" s="435"/>
      <c r="S48" s="435"/>
      <c r="T48" s="435"/>
      <c r="U48" s="436"/>
    </row>
    <row r="49" spans="1:43" ht="18" customHeight="1" x14ac:dyDescent="0.2">
      <c r="A49" s="525"/>
      <c r="B49" s="400" t="s">
        <v>206</v>
      </c>
      <c r="C49" s="401"/>
      <c r="D49" s="533"/>
      <c r="E49" s="534"/>
      <c r="F49" s="534"/>
      <c r="G49" s="535"/>
      <c r="H49" s="489"/>
      <c r="I49" s="490"/>
      <c r="J49" s="490"/>
      <c r="K49" s="490"/>
      <c r="L49" s="491"/>
      <c r="M49" s="446">
        <f ca="1">'Statistiques tampon'!AG7</f>
        <v>0</v>
      </c>
      <c r="N49" s="447"/>
      <c r="O49" s="447"/>
      <c r="P49" s="447"/>
      <c r="Q49" s="417">
        <f t="shared" ca="1" si="0"/>
        <v>0</v>
      </c>
      <c r="R49" s="417"/>
      <c r="S49" s="417"/>
      <c r="T49" s="417"/>
      <c r="U49" s="418"/>
    </row>
    <row r="50" spans="1:43" ht="18" customHeight="1" x14ac:dyDescent="0.2">
      <c r="A50" s="517" t="s">
        <v>109</v>
      </c>
      <c r="B50" s="519" t="s">
        <v>207</v>
      </c>
      <c r="C50" s="520"/>
      <c r="D50" s="471">
        <f ca="1">'Statistiques tampon'!$AI$9</f>
        <v>0</v>
      </c>
      <c r="E50" s="472"/>
      <c r="F50" s="472"/>
      <c r="G50" s="473"/>
      <c r="H50" s="506">
        <f ca="1">$D$50/$D$81</f>
        <v>0</v>
      </c>
      <c r="I50" s="507"/>
      <c r="J50" s="507"/>
      <c r="K50" s="507"/>
      <c r="L50" s="508"/>
      <c r="M50" s="427">
        <f ca="1">'Statistiques tampon'!AG8</f>
        <v>0</v>
      </c>
      <c r="N50" s="428"/>
      <c r="O50" s="428"/>
      <c r="P50" s="428"/>
      <c r="Q50" s="498">
        <f t="shared" ca="1" si="0"/>
        <v>0</v>
      </c>
      <c r="R50" s="498"/>
      <c r="S50" s="498"/>
      <c r="T50" s="498"/>
      <c r="U50" s="499"/>
    </row>
    <row r="51" spans="1:43" ht="18" customHeight="1" x14ac:dyDescent="0.2">
      <c r="A51" s="526"/>
      <c r="B51" s="530" t="s">
        <v>208</v>
      </c>
      <c r="C51" s="531"/>
      <c r="D51" s="527"/>
      <c r="E51" s="528"/>
      <c r="F51" s="528"/>
      <c r="G51" s="529"/>
      <c r="H51" s="506"/>
      <c r="I51" s="507"/>
      <c r="J51" s="507"/>
      <c r="K51" s="507"/>
      <c r="L51" s="508"/>
      <c r="M51" s="545">
        <f ca="1">'Statistiques tampon'!AG9</f>
        <v>0</v>
      </c>
      <c r="N51" s="546"/>
      <c r="O51" s="546"/>
      <c r="P51" s="546"/>
      <c r="Q51" s="547">
        <f t="shared" ca="1" si="0"/>
        <v>0</v>
      </c>
      <c r="R51" s="547"/>
      <c r="S51" s="547"/>
      <c r="T51" s="547"/>
      <c r="U51" s="548"/>
    </row>
    <row r="52" spans="1:43" ht="18" customHeight="1" x14ac:dyDescent="0.2">
      <c r="A52" s="518"/>
      <c r="B52" s="521" t="s">
        <v>209</v>
      </c>
      <c r="C52" s="522"/>
      <c r="D52" s="474"/>
      <c r="E52" s="475"/>
      <c r="F52" s="475"/>
      <c r="G52" s="476"/>
      <c r="H52" s="506"/>
      <c r="I52" s="507"/>
      <c r="J52" s="507"/>
      <c r="K52" s="507"/>
      <c r="L52" s="508"/>
      <c r="M52" s="458">
        <f ca="1">'Statistiques tampon'!AG10</f>
        <v>0</v>
      </c>
      <c r="N52" s="459"/>
      <c r="O52" s="459"/>
      <c r="P52" s="459"/>
      <c r="Q52" s="460">
        <f t="shared" ca="1" si="0"/>
        <v>0</v>
      </c>
      <c r="R52" s="460"/>
      <c r="S52" s="460"/>
      <c r="T52" s="460"/>
      <c r="U52" s="461"/>
    </row>
    <row r="53" spans="1:43" ht="18" customHeight="1" x14ac:dyDescent="0.2">
      <c r="A53" s="273" t="s">
        <v>114</v>
      </c>
      <c r="B53" s="274"/>
      <c r="C53" s="275"/>
      <c r="D53" s="509">
        <f ca="1">'Statistiques tampon'!$AI$11</f>
        <v>0</v>
      </c>
      <c r="E53" s="510"/>
      <c r="F53" s="510"/>
      <c r="G53" s="511"/>
      <c r="H53" s="429">
        <f ca="1">$D$53/$D$81</f>
        <v>0</v>
      </c>
      <c r="I53" s="430"/>
      <c r="J53" s="430"/>
      <c r="K53" s="430"/>
      <c r="L53" s="431"/>
      <c r="M53" s="421"/>
      <c r="N53" s="422"/>
      <c r="O53" s="422"/>
      <c r="P53" s="422"/>
      <c r="Q53" s="422"/>
      <c r="R53" s="422"/>
      <c r="S53" s="422"/>
      <c r="T53" s="422"/>
      <c r="U53" s="423"/>
    </row>
    <row r="54" spans="1:43" ht="18" customHeight="1" x14ac:dyDescent="0.2">
      <c r="A54" s="276" t="s">
        <v>121</v>
      </c>
      <c r="B54" s="277"/>
      <c r="C54" s="278"/>
      <c r="D54" s="503">
        <f ca="1">'Statistiques tampon'!$AI$12</f>
        <v>0</v>
      </c>
      <c r="E54" s="504"/>
      <c r="F54" s="504"/>
      <c r="G54" s="505"/>
      <c r="H54" s="506">
        <f ca="1">$D$54/$D$81</f>
        <v>0</v>
      </c>
      <c r="I54" s="507"/>
      <c r="J54" s="507"/>
      <c r="K54" s="507"/>
      <c r="L54" s="508"/>
      <c r="M54" s="432"/>
      <c r="N54" s="433"/>
      <c r="O54" s="433"/>
      <c r="P54" s="433"/>
      <c r="Q54" s="433"/>
      <c r="R54" s="433"/>
      <c r="S54" s="433"/>
      <c r="T54" s="433"/>
      <c r="U54" s="434"/>
    </row>
    <row r="55" spans="1:43" ht="18" customHeight="1" x14ac:dyDescent="0.2">
      <c r="A55" s="273" t="s">
        <v>113</v>
      </c>
      <c r="B55" s="274"/>
      <c r="C55" s="275"/>
      <c r="D55" s="477">
        <f ca="1">'Statistiques tampon'!$AI$13</f>
        <v>3</v>
      </c>
      <c r="E55" s="478"/>
      <c r="F55" s="478"/>
      <c r="G55" s="479"/>
      <c r="H55" s="429">
        <f ca="1">$D$55/$D$81</f>
        <v>1</v>
      </c>
      <c r="I55" s="430"/>
      <c r="J55" s="430"/>
      <c r="K55" s="430"/>
      <c r="L55" s="431"/>
      <c r="M55" s="432"/>
      <c r="N55" s="433"/>
      <c r="O55" s="433"/>
      <c r="P55" s="433"/>
      <c r="Q55" s="433"/>
      <c r="R55" s="433"/>
      <c r="S55" s="433"/>
      <c r="T55" s="433"/>
      <c r="U55" s="434"/>
    </row>
    <row r="56" spans="1:43" ht="18" customHeight="1" x14ac:dyDescent="0.2">
      <c r="A56" s="276" t="s">
        <v>118</v>
      </c>
      <c r="B56" s="277"/>
      <c r="C56" s="278"/>
      <c r="D56" s="503">
        <f ca="1">'Statistiques tampon'!$AI$14</f>
        <v>0</v>
      </c>
      <c r="E56" s="504"/>
      <c r="F56" s="504"/>
      <c r="G56" s="505"/>
      <c r="H56" s="506">
        <f ca="1">$D$56/$D$81</f>
        <v>0</v>
      </c>
      <c r="I56" s="507"/>
      <c r="J56" s="507"/>
      <c r="K56" s="507"/>
      <c r="L56" s="508"/>
      <c r="M56" s="424"/>
      <c r="N56" s="425"/>
      <c r="O56" s="425"/>
      <c r="P56" s="425"/>
      <c r="Q56" s="425"/>
      <c r="R56" s="425"/>
      <c r="S56" s="425"/>
      <c r="T56" s="425"/>
      <c r="U56" s="426"/>
    </row>
    <row r="57" spans="1:43" ht="18" customHeight="1" x14ac:dyDescent="0.2">
      <c r="A57" s="523" t="s">
        <v>120</v>
      </c>
      <c r="B57" s="402" t="s">
        <v>210</v>
      </c>
      <c r="C57" s="403"/>
      <c r="D57" s="480">
        <f ca="1">'Statistiques tampon'!$AI$16</f>
        <v>0</v>
      </c>
      <c r="E57" s="481"/>
      <c r="F57" s="481"/>
      <c r="G57" s="482"/>
      <c r="H57" s="486">
        <f ca="1">$D$57/$D$81</f>
        <v>0</v>
      </c>
      <c r="I57" s="487"/>
      <c r="J57" s="487"/>
      <c r="K57" s="487"/>
      <c r="L57" s="488"/>
      <c r="M57" s="415">
        <f ca="1">'Statistiques tampon'!AG15</f>
        <v>0</v>
      </c>
      <c r="N57" s="416"/>
      <c r="O57" s="416"/>
      <c r="P57" s="416"/>
      <c r="Q57" s="419">
        <f ca="1">M57/$D$81</f>
        <v>0</v>
      </c>
      <c r="R57" s="419"/>
      <c r="S57" s="419"/>
      <c r="T57" s="419"/>
      <c r="U57" s="420"/>
      <c r="V57" s="279"/>
      <c r="W57" s="279"/>
      <c r="X57" s="279"/>
      <c r="Y57" s="279"/>
      <c r="Z57" s="279"/>
      <c r="AA57" s="279"/>
      <c r="AB57" s="279"/>
      <c r="AC57" s="279"/>
      <c r="AD57" s="279"/>
      <c r="AE57" s="279"/>
      <c r="AF57" s="279"/>
      <c r="AG57" s="279"/>
      <c r="AH57" s="279"/>
      <c r="AI57" s="279"/>
      <c r="AJ57" s="279"/>
      <c r="AK57" s="279"/>
      <c r="AL57" s="279"/>
      <c r="AM57" s="279"/>
      <c r="AN57" s="279"/>
      <c r="AO57" s="279"/>
      <c r="AP57" s="279"/>
      <c r="AQ57" s="279"/>
    </row>
    <row r="58" spans="1:43" s="279" customFormat="1" ht="18" customHeight="1" x14ac:dyDescent="0.2">
      <c r="A58" s="524"/>
      <c r="B58" s="405" t="s">
        <v>211</v>
      </c>
      <c r="C58" s="406"/>
      <c r="D58" s="483"/>
      <c r="E58" s="484"/>
      <c r="F58" s="484"/>
      <c r="G58" s="485"/>
      <c r="H58" s="500"/>
      <c r="I58" s="501"/>
      <c r="J58" s="501"/>
      <c r="K58" s="501"/>
      <c r="L58" s="502"/>
      <c r="M58" s="444">
        <f ca="1">'Statistiques tampon'!AG16</f>
        <v>0</v>
      </c>
      <c r="N58" s="445"/>
      <c r="O58" s="445"/>
      <c r="P58" s="445"/>
      <c r="Q58" s="435">
        <f ca="1">M58/$D$81</f>
        <v>0</v>
      </c>
      <c r="R58" s="435"/>
      <c r="S58" s="435"/>
      <c r="T58" s="435"/>
      <c r="U58" s="436"/>
      <c r="V58" s="231"/>
      <c r="W58" s="231"/>
      <c r="X58" s="231"/>
      <c r="Y58" s="231"/>
      <c r="Z58" s="231"/>
      <c r="AA58" s="231"/>
      <c r="AB58" s="231"/>
      <c r="AC58" s="231"/>
      <c r="AD58" s="231"/>
      <c r="AE58" s="231"/>
      <c r="AF58" s="231"/>
      <c r="AG58" s="231"/>
      <c r="AH58" s="231"/>
      <c r="AI58" s="231"/>
      <c r="AJ58" s="231"/>
      <c r="AK58" s="231"/>
      <c r="AL58" s="231"/>
      <c r="AM58" s="231"/>
      <c r="AN58" s="231"/>
      <c r="AO58" s="231"/>
      <c r="AP58" s="231"/>
      <c r="AQ58" s="231"/>
    </row>
    <row r="59" spans="1:43" ht="18" customHeight="1" x14ac:dyDescent="0.2">
      <c r="A59" s="524"/>
      <c r="B59" s="405" t="s">
        <v>212</v>
      </c>
      <c r="C59" s="406"/>
      <c r="D59" s="483"/>
      <c r="E59" s="484"/>
      <c r="F59" s="484"/>
      <c r="G59" s="485"/>
      <c r="H59" s="500"/>
      <c r="I59" s="501"/>
      <c r="J59" s="501"/>
      <c r="K59" s="501"/>
      <c r="L59" s="502"/>
      <c r="M59" s="444">
        <f ca="1">'Statistiques tampon'!AG17</f>
        <v>0</v>
      </c>
      <c r="N59" s="445"/>
      <c r="O59" s="445"/>
      <c r="P59" s="445"/>
      <c r="Q59" s="435">
        <f ca="1">M59/$D$81</f>
        <v>0</v>
      </c>
      <c r="R59" s="435"/>
      <c r="S59" s="435"/>
      <c r="T59" s="435"/>
      <c r="U59" s="436"/>
    </row>
    <row r="60" spans="1:43" s="280" customFormat="1" ht="18" customHeight="1" x14ac:dyDescent="0.2">
      <c r="A60" s="525"/>
      <c r="B60" s="400" t="s">
        <v>213</v>
      </c>
      <c r="C60" s="401"/>
      <c r="D60" s="483"/>
      <c r="E60" s="484"/>
      <c r="F60" s="484"/>
      <c r="G60" s="485"/>
      <c r="H60" s="489"/>
      <c r="I60" s="490"/>
      <c r="J60" s="490"/>
      <c r="K60" s="490"/>
      <c r="L60" s="491"/>
      <c r="M60" s="446">
        <f ca="1">'Statistiques tampon'!AG18</f>
        <v>0</v>
      </c>
      <c r="N60" s="447"/>
      <c r="O60" s="447"/>
      <c r="P60" s="447"/>
      <c r="Q60" s="417">
        <f ca="1">M60/$D$81</f>
        <v>0</v>
      </c>
      <c r="R60" s="417"/>
      <c r="S60" s="417"/>
      <c r="T60" s="417"/>
      <c r="U60" s="418"/>
      <c r="V60" s="231"/>
      <c r="W60" s="231"/>
      <c r="X60" s="231"/>
      <c r="Y60" s="231"/>
      <c r="Z60" s="231"/>
      <c r="AA60" s="231"/>
      <c r="AB60" s="231"/>
      <c r="AC60" s="231"/>
      <c r="AD60" s="231"/>
      <c r="AE60" s="231"/>
      <c r="AF60" s="231"/>
      <c r="AG60" s="231"/>
      <c r="AH60" s="231"/>
      <c r="AI60" s="231"/>
      <c r="AJ60" s="231"/>
      <c r="AK60" s="231"/>
      <c r="AL60" s="231"/>
      <c r="AM60" s="231"/>
      <c r="AN60" s="231"/>
      <c r="AO60" s="231"/>
      <c r="AP60" s="231"/>
      <c r="AQ60" s="231"/>
    </row>
    <row r="61" spans="1:43" s="280" customFormat="1" ht="18" customHeight="1" x14ac:dyDescent="0.2">
      <c r="A61" s="276" t="s">
        <v>110</v>
      </c>
      <c r="B61" s="281"/>
      <c r="C61" s="282"/>
      <c r="D61" s="503">
        <f ca="1">'Statistiques tampon'!$AI$19</f>
        <v>0</v>
      </c>
      <c r="E61" s="504"/>
      <c r="F61" s="504"/>
      <c r="G61" s="505"/>
      <c r="H61" s="506">
        <f ca="1">$D$61/$D$81</f>
        <v>0</v>
      </c>
      <c r="I61" s="507"/>
      <c r="J61" s="507"/>
      <c r="K61" s="507"/>
      <c r="L61" s="508"/>
      <c r="M61" s="441"/>
      <c r="N61" s="442"/>
      <c r="O61" s="442"/>
      <c r="P61" s="442"/>
      <c r="Q61" s="442"/>
      <c r="R61" s="442"/>
      <c r="S61" s="442"/>
      <c r="T61" s="442"/>
      <c r="U61" s="443"/>
      <c r="V61" s="231"/>
      <c r="W61" s="231"/>
      <c r="X61" s="231"/>
      <c r="Y61" s="231"/>
      <c r="Z61" s="231"/>
      <c r="AA61" s="231"/>
      <c r="AB61" s="231"/>
      <c r="AC61" s="231"/>
      <c r="AD61" s="231"/>
      <c r="AE61" s="231"/>
      <c r="AF61" s="231"/>
      <c r="AG61" s="231"/>
      <c r="AH61" s="231"/>
      <c r="AI61" s="231"/>
      <c r="AJ61" s="231"/>
      <c r="AK61" s="231"/>
      <c r="AL61" s="231"/>
      <c r="AM61" s="231"/>
      <c r="AN61" s="231"/>
      <c r="AO61" s="231"/>
      <c r="AP61" s="231"/>
      <c r="AQ61" s="231"/>
    </row>
    <row r="62" spans="1:43" s="280" customFormat="1" ht="18" customHeight="1" x14ac:dyDescent="0.2">
      <c r="A62" s="523" t="s">
        <v>116</v>
      </c>
      <c r="B62" s="402" t="s">
        <v>214</v>
      </c>
      <c r="C62" s="403"/>
      <c r="D62" s="480">
        <f ca="1">'Statistiques tampon'!$AI$20</f>
        <v>0</v>
      </c>
      <c r="E62" s="481"/>
      <c r="F62" s="481"/>
      <c r="G62" s="482"/>
      <c r="H62" s="486">
        <f ca="1">$D$62/$D$81</f>
        <v>0</v>
      </c>
      <c r="I62" s="487"/>
      <c r="J62" s="487"/>
      <c r="K62" s="487"/>
      <c r="L62" s="488"/>
      <c r="M62" s="415">
        <f ca="1">'Statistiques tampon'!AG20</f>
        <v>0</v>
      </c>
      <c r="N62" s="416"/>
      <c r="O62" s="416"/>
      <c r="P62" s="416"/>
      <c r="Q62" s="419">
        <f ca="1">M62/$D$81</f>
        <v>0</v>
      </c>
      <c r="R62" s="419"/>
      <c r="S62" s="419"/>
      <c r="T62" s="419"/>
      <c r="U62" s="420"/>
      <c r="V62" s="231"/>
      <c r="W62" s="231"/>
      <c r="X62" s="231"/>
      <c r="Y62" s="231"/>
      <c r="Z62" s="231"/>
      <c r="AA62" s="231"/>
      <c r="AB62" s="231"/>
      <c r="AC62" s="231"/>
      <c r="AD62" s="231"/>
      <c r="AE62" s="231"/>
      <c r="AF62" s="231"/>
      <c r="AG62" s="231"/>
      <c r="AH62" s="231"/>
      <c r="AI62" s="231"/>
      <c r="AJ62" s="231"/>
      <c r="AK62" s="231"/>
      <c r="AL62" s="231"/>
      <c r="AM62" s="231"/>
      <c r="AN62" s="231"/>
      <c r="AO62" s="231"/>
      <c r="AP62" s="231"/>
      <c r="AQ62" s="231"/>
    </row>
    <row r="63" spans="1:43" s="280" customFormat="1" ht="18" customHeight="1" x14ac:dyDescent="0.2">
      <c r="A63" s="525"/>
      <c r="B63" s="400" t="s">
        <v>215</v>
      </c>
      <c r="C63" s="401"/>
      <c r="D63" s="483"/>
      <c r="E63" s="484"/>
      <c r="F63" s="484"/>
      <c r="G63" s="485"/>
      <c r="H63" s="489"/>
      <c r="I63" s="490"/>
      <c r="J63" s="490"/>
      <c r="K63" s="490"/>
      <c r="L63" s="491"/>
      <c r="M63" s="446">
        <f ca="1">'Statistiques tampon'!AG21</f>
        <v>0</v>
      </c>
      <c r="N63" s="447"/>
      <c r="O63" s="447"/>
      <c r="P63" s="447"/>
      <c r="Q63" s="417">
        <f ca="1">M63/$D$81</f>
        <v>0</v>
      </c>
      <c r="R63" s="417"/>
      <c r="S63" s="417"/>
      <c r="T63" s="417"/>
      <c r="U63" s="418"/>
      <c r="V63" s="231"/>
      <c r="W63" s="231"/>
      <c r="X63" s="231"/>
      <c r="Y63" s="231"/>
      <c r="Z63" s="231"/>
      <c r="AA63" s="231"/>
      <c r="AB63" s="231"/>
      <c r="AC63" s="231"/>
      <c r="AD63" s="231"/>
      <c r="AE63" s="231"/>
      <c r="AF63" s="231"/>
      <c r="AG63" s="231"/>
      <c r="AH63" s="231"/>
      <c r="AI63" s="231"/>
      <c r="AJ63" s="231"/>
      <c r="AK63" s="231"/>
      <c r="AL63" s="231"/>
      <c r="AM63" s="231"/>
      <c r="AN63" s="231"/>
      <c r="AO63" s="231"/>
      <c r="AP63" s="231"/>
      <c r="AQ63" s="231"/>
    </row>
    <row r="64" spans="1:43" s="280" customFormat="1" ht="18" customHeight="1" x14ac:dyDescent="0.2">
      <c r="A64" s="517" t="s">
        <v>115</v>
      </c>
      <c r="B64" s="519" t="s">
        <v>216</v>
      </c>
      <c r="C64" s="520"/>
      <c r="D64" s="471">
        <f ca="1">'Statistiques tampon'!$AI$22</f>
        <v>0</v>
      </c>
      <c r="E64" s="472"/>
      <c r="F64" s="472"/>
      <c r="G64" s="473"/>
      <c r="H64" s="492">
        <f ca="1">$D$64/$D$81</f>
        <v>0</v>
      </c>
      <c r="I64" s="493"/>
      <c r="J64" s="493"/>
      <c r="K64" s="493"/>
      <c r="L64" s="494"/>
      <c r="M64" s="427">
        <f ca="1">'Statistiques tampon'!AG22</f>
        <v>0</v>
      </c>
      <c r="N64" s="428"/>
      <c r="O64" s="428"/>
      <c r="P64" s="428"/>
      <c r="Q64" s="498">
        <f ca="1">M64/$D$81</f>
        <v>0</v>
      </c>
      <c r="R64" s="498"/>
      <c r="S64" s="498"/>
      <c r="T64" s="498"/>
      <c r="U64" s="499"/>
      <c r="V64" s="231"/>
      <c r="W64" s="231"/>
      <c r="X64" s="231"/>
      <c r="Y64" s="231"/>
      <c r="Z64" s="231"/>
      <c r="AA64" s="231"/>
      <c r="AB64" s="231"/>
      <c r="AC64" s="231"/>
      <c r="AD64" s="231"/>
      <c r="AE64" s="231"/>
      <c r="AF64" s="231"/>
      <c r="AG64" s="231"/>
      <c r="AH64" s="231"/>
      <c r="AI64" s="231"/>
      <c r="AJ64" s="231"/>
      <c r="AK64" s="231"/>
      <c r="AL64" s="231"/>
      <c r="AM64" s="231"/>
      <c r="AN64" s="231"/>
      <c r="AO64" s="231"/>
      <c r="AP64" s="231"/>
      <c r="AQ64" s="231"/>
    </row>
    <row r="65" spans="1:43" s="280" customFormat="1" ht="18" customHeight="1" x14ac:dyDescent="0.2">
      <c r="A65" s="518"/>
      <c r="B65" s="521" t="s">
        <v>217</v>
      </c>
      <c r="C65" s="522"/>
      <c r="D65" s="474"/>
      <c r="E65" s="475"/>
      <c r="F65" s="475"/>
      <c r="G65" s="476"/>
      <c r="H65" s="495"/>
      <c r="I65" s="496"/>
      <c r="J65" s="496"/>
      <c r="K65" s="496"/>
      <c r="L65" s="497"/>
      <c r="M65" s="458">
        <f ca="1">'Statistiques tampon'!AG23</f>
        <v>0</v>
      </c>
      <c r="N65" s="459"/>
      <c r="O65" s="459"/>
      <c r="P65" s="459"/>
      <c r="Q65" s="460">
        <f ca="1">M65/$D$81</f>
        <v>0</v>
      </c>
      <c r="R65" s="460"/>
      <c r="S65" s="460"/>
      <c r="T65" s="460"/>
      <c r="U65" s="461"/>
      <c r="V65" s="231"/>
      <c r="W65" s="231"/>
      <c r="X65" s="231"/>
      <c r="Y65" s="231"/>
      <c r="Z65" s="231"/>
      <c r="AA65" s="231"/>
      <c r="AB65" s="231"/>
      <c r="AC65" s="231"/>
      <c r="AD65" s="231"/>
      <c r="AE65" s="231"/>
      <c r="AF65" s="231"/>
      <c r="AG65" s="231"/>
      <c r="AH65" s="231"/>
      <c r="AI65" s="231"/>
      <c r="AJ65" s="231"/>
      <c r="AK65" s="231"/>
      <c r="AL65" s="231"/>
      <c r="AM65" s="231"/>
      <c r="AN65" s="231"/>
      <c r="AO65" s="231"/>
      <c r="AP65" s="231"/>
      <c r="AQ65" s="231"/>
    </row>
    <row r="66" spans="1:43" s="280" customFormat="1" ht="18" customHeight="1" x14ac:dyDescent="0.2">
      <c r="A66" s="273" t="s">
        <v>119</v>
      </c>
      <c r="B66" s="283"/>
      <c r="C66" s="284"/>
      <c r="D66" s="477">
        <f ca="1">'Statistiques tampon'!$AI$24</f>
        <v>0</v>
      </c>
      <c r="E66" s="478"/>
      <c r="F66" s="478"/>
      <c r="G66" s="479"/>
      <c r="H66" s="429">
        <f ca="1">$D$66/$D$81</f>
        <v>0</v>
      </c>
      <c r="I66" s="430"/>
      <c r="J66" s="430"/>
      <c r="K66" s="430"/>
      <c r="L66" s="431"/>
      <c r="M66" s="421"/>
      <c r="N66" s="422"/>
      <c r="O66" s="422"/>
      <c r="P66" s="422"/>
      <c r="Q66" s="422"/>
      <c r="R66" s="422"/>
      <c r="S66" s="422"/>
      <c r="T66" s="422"/>
      <c r="U66" s="423"/>
      <c r="V66" s="231"/>
      <c r="W66" s="231"/>
      <c r="X66" s="231"/>
      <c r="Y66" s="231"/>
      <c r="Z66" s="231"/>
      <c r="AA66" s="231"/>
      <c r="AB66" s="231"/>
      <c r="AC66" s="231"/>
      <c r="AD66" s="231"/>
      <c r="AE66" s="231"/>
      <c r="AF66" s="231"/>
      <c r="AG66" s="231"/>
      <c r="AH66" s="231"/>
      <c r="AI66" s="231"/>
      <c r="AJ66" s="231"/>
      <c r="AK66" s="231"/>
      <c r="AL66" s="231"/>
      <c r="AM66" s="231"/>
      <c r="AN66" s="231"/>
      <c r="AO66" s="231"/>
      <c r="AP66" s="231"/>
      <c r="AQ66" s="231"/>
    </row>
    <row r="67" spans="1:43" s="280" customFormat="1" ht="18" customHeight="1" x14ac:dyDescent="0.2">
      <c r="A67" s="276" t="s">
        <v>112</v>
      </c>
      <c r="B67" s="281"/>
      <c r="C67" s="282"/>
      <c r="D67" s="503">
        <f ca="1">'Statistiques tampon'!$AI$25</f>
        <v>0</v>
      </c>
      <c r="E67" s="504"/>
      <c r="F67" s="504"/>
      <c r="G67" s="505"/>
      <c r="H67" s="506">
        <f ca="1">$D$67/$D$81</f>
        <v>0</v>
      </c>
      <c r="I67" s="507"/>
      <c r="J67" s="507"/>
      <c r="K67" s="507"/>
      <c r="L67" s="508"/>
      <c r="M67" s="424"/>
      <c r="N67" s="425"/>
      <c r="O67" s="425"/>
      <c r="P67" s="425"/>
      <c r="Q67" s="425"/>
      <c r="R67" s="425"/>
      <c r="S67" s="425"/>
      <c r="T67" s="425"/>
      <c r="U67" s="426"/>
      <c r="V67" s="231"/>
      <c r="W67" s="231"/>
      <c r="X67" s="231"/>
      <c r="Y67" s="231"/>
      <c r="Z67" s="231"/>
      <c r="AA67" s="231"/>
      <c r="AB67" s="231"/>
      <c r="AC67" s="231"/>
      <c r="AD67" s="231"/>
      <c r="AE67" s="231"/>
      <c r="AF67" s="231"/>
      <c r="AG67" s="231"/>
      <c r="AH67" s="231"/>
      <c r="AI67" s="231"/>
      <c r="AJ67" s="231"/>
      <c r="AK67" s="231"/>
      <c r="AL67" s="231"/>
      <c r="AM67" s="231"/>
      <c r="AN67" s="231"/>
      <c r="AO67" s="231"/>
      <c r="AP67" s="231"/>
      <c r="AQ67" s="231"/>
    </row>
    <row r="68" spans="1:43" s="280" customFormat="1" ht="18" customHeight="1" x14ac:dyDescent="0.2">
      <c r="A68" s="523" t="s">
        <v>117</v>
      </c>
      <c r="B68" s="402" t="s">
        <v>218</v>
      </c>
      <c r="C68" s="403"/>
      <c r="D68" s="480">
        <f ca="1">'Statistiques tampon'!$AI$26</f>
        <v>0</v>
      </c>
      <c r="E68" s="481"/>
      <c r="F68" s="481"/>
      <c r="G68" s="482"/>
      <c r="H68" s="486">
        <f ca="1">$D$68/$D$81</f>
        <v>0</v>
      </c>
      <c r="I68" s="487"/>
      <c r="J68" s="487"/>
      <c r="K68" s="487"/>
      <c r="L68" s="488"/>
      <c r="M68" s="415">
        <f ca="1">'Statistiques tampon'!AG26</f>
        <v>0</v>
      </c>
      <c r="N68" s="416"/>
      <c r="O68" s="416"/>
      <c r="P68" s="416"/>
      <c r="Q68" s="419">
        <f ca="1">M68/$D$81</f>
        <v>0</v>
      </c>
      <c r="R68" s="419"/>
      <c r="S68" s="419"/>
      <c r="T68" s="419"/>
      <c r="U68" s="420"/>
      <c r="V68" s="231"/>
      <c r="W68" s="231"/>
      <c r="X68" s="231"/>
      <c r="Y68" s="231"/>
      <c r="Z68" s="231"/>
      <c r="AA68" s="231"/>
      <c r="AB68" s="231"/>
      <c r="AC68" s="231"/>
      <c r="AD68" s="231"/>
      <c r="AE68" s="231"/>
      <c r="AF68" s="231"/>
      <c r="AG68" s="231"/>
      <c r="AH68" s="231"/>
      <c r="AI68" s="231"/>
      <c r="AJ68" s="231"/>
      <c r="AK68" s="231"/>
      <c r="AL68" s="231"/>
      <c r="AM68" s="231"/>
      <c r="AN68" s="231"/>
      <c r="AO68" s="231"/>
      <c r="AP68" s="231"/>
      <c r="AQ68" s="231"/>
    </row>
    <row r="69" spans="1:43" s="280" customFormat="1" ht="18" customHeight="1" x14ac:dyDescent="0.2">
      <c r="A69" s="525"/>
      <c r="B69" s="400" t="s">
        <v>219</v>
      </c>
      <c r="C69" s="401"/>
      <c r="D69" s="483"/>
      <c r="E69" s="484"/>
      <c r="F69" s="484"/>
      <c r="G69" s="485"/>
      <c r="H69" s="489"/>
      <c r="I69" s="490"/>
      <c r="J69" s="490"/>
      <c r="K69" s="490"/>
      <c r="L69" s="491"/>
      <c r="M69" s="446">
        <f ca="1">'Statistiques tampon'!AG27</f>
        <v>0</v>
      </c>
      <c r="N69" s="447"/>
      <c r="O69" s="447"/>
      <c r="P69" s="447"/>
      <c r="Q69" s="417">
        <f ca="1">M69/$D$81</f>
        <v>0</v>
      </c>
      <c r="R69" s="417"/>
      <c r="S69" s="417"/>
      <c r="T69" s="417"/>
      <c r="U69" s="418"/>
      <c r="V69" s="231"/>
      <c r="W69" s="231"/>
      <c r="X69" s="231"/>
      <c r="Y69" s="231"/>
      <c r="Z69" s="231"/>
      <c r="AA69" s="231"/>
      <c r="AB69" s="231"/>
      <c r="AC69" s="231"/>
      <c r="AD69" s="231"/>
      <c r="AE69" s="231"/>
      <c r="AF69" s="231"/>
      <c r="AG69" s="231"/>
      <c r="AH69" s="231"/>
      <c r="AI69" s="231"/>
      <c r="AJ69" s="231"/>
      <c r="AK69" s="231"/>
      <c r="AL69" s="231"/>
      <c r="AM69" s="231"/>
      <c r="AN69" s="231"/>
      <c r="AO69" s="231"/>
      <c r="AP69" s="231"/>
      <c r="AQ69" s="231"/>
    </row>
    <row r="70" spans="1:43" s="280" customFormat="1" ht="18" customHeight="1" x14ac:dyDescent="0.2">
      <c r="A70" s="517" t="s">
        <v>89</v>
      </c>
      <c r="B70" s="519" t="s">
        <v>220</v>
      </c>
      <c r="C70" s="552"/>
      <c r="D70" s="471">
        <f ca="1">'Statistiques tampon'!$AI$28</f>
        <v>0</v>
      </c>
      <c r="E70" s="472"/>
      <c r="F70" s="472"/>
      <c r="G70" s="473"/>
      <c r="H70" s="492">
        <f ca="1">$D$70/$D$81</f>
        <v>0</v>
      </c>
      <c r="I70" s="493"/>
      <c r="J70" s="493"/>
      <c r="K70" s="493"/>
      <c r="L70" s="494"/>
      <c r="M70" s="454">
        <f ca="1">'Statistiques tampon'!AG28</f>
        <v>0</v>
      </c>
      <c r="N70" s="455"/>
      <c r="O70" s="455"/>
      <c r="P70" s="455"/>
      <c r="Q70" s="456">
        <f ca="1">M70/$D$81</f>
        <v>0</v>
      </c>
      <c r="R70" s="456"/>
      <c r="S70" s="456"/>
      <c r="T70" s="456"/>
      <c r="U70" s="457"/>
      <c r="V70" s="231"/>
      <c r="W70" s="231"/>
      <c r="X70" s="231"/>
      <c r="Y70" s="231"/>
      <c r="Z70" s="231"/>
      <c r="AA70" s="231"/>
      <c r="AB70" s="231"/>
      <c r="AC70" s="231"/>
      <c r="AD70" s="231"/>
      <c r="AE70" s="231"/>
      <c r="AF70" s="231"/>
      <c r="AG70" s="231"/>
      <c r="AH70" s="231"/>
      <c r="AI70" s="231"/>
      <c r="AJ70" s="231"/>
      <c r="AK70" s="231"/>
      <c r="AL70" s="231"/>
      <c r="AM70" s="231"/>
      <c r="AN70" s="231"/>
      <c r="AO70" s="231"/>
      <c r="AP70" s="231"/>
      <c r="AQ70" s="231"/>
    </row>
    <row r="71" spans="1:43" s="280" customFormat="1" ht="18" customHeight="1" x14ac:dyDescent="0.2">
      <c r="A71" s="518"/>
      <c r="B71" s="521" t="s">
        <v>221</v>
      </c>
      <c r="C71" s="553"/>
      <c r="D71" s="474"/>
      <c r="E71" s="475"/>
      <c r="F71" s="475"/>
      <c r="G71" s="476"/>
      <c r="H71" s="495"/>
      <c r="I71" s="496"/>
      <c r="J71" s="496"/>
      <c r="K71" s="496"/>
      <c r="L71" s="497"/>
      <c r="M71" s="458">
        <f ca="1">'Statistiques tampon'!AG29</f>
        <v>0</v>
      </c>
      <c r="N71" s="459"/>
      <c r="O71" s="459"/>
      <c r="P71" s="459"/>
      <c r="Q71" s="460">
        <f ca="1">M71/$D$81</f>
        <v>0</v>
      </c>
      <c r="R71" s="460"/>
      <c r="S71" s="460"/>
      <c r="T71" s="460"/>
      <c r="U71" s="461"/>
      <c r="V71" s="231"/>
      <c r="W71" s="231"/>
      <c r="X71" s="231"/>
      <c r="Y71" s="231"/>
      <c r="Z71" s="231"/>
      <c r="AA71" s="231"/>
      <c r="AB71" s="231"/>
      <c r="AC71" s="231"/>
      <c r="AD71" s="231"/>
      <c r="AE71" s="231"/>
      <c r="AF71" s="231"/>
      <c r="AG71" s="231"/>
      <c r="AH71" s="231"/>
      <c r="AI71" s="231"/>
      <c r="AJ71" s="231"/>
      <c r="AK71" s="231"/>
      <c r="AL71" s="231"/>
      <c r="AM71" s="231"/>
      <c r="AN71" s="231"/>
      <c r="AO71" s="231"/>
      <c r="AP71" s="231"/>
      <c r="AQ71" s="231"/>
    </row>
    <row r="72" spans="1:43" s="280" customFormat="1" ht="18" customHeight="1" x14ac:dyDescent="0.2">
      <c r="A72" s="273" t="s">
        <v>111</v>
      </c>
      <c r="B72" s="283"/>
      <c r="C72" s="283"/>
      <c r="D72" s="477">
        <f ca="1">'Statistiques tampon'!$AI$30</f>
        <v>0</v>
      </c>
      <c r="E72" s="478"/>
      <c r="F72" s="478"/>
      <c r="G72" s="479"/>
      <c r="H72" s="429">
        <f ca="1">$D$72/$D$81</f>
        <v>0</v>
      </c>
      <c r="I72" s="430"/>
      <c r="J72" s="430"/>
      <c r="K72" s="430"/>
      <c r="L72" s="431"/>
      <c r="M72" s="421"/>
      <c r="N72" s="422"/>
      <c r="O72" s="422"/>
      <c r="P72" s="422"/>
      <c r="Q72" s="422"/>
      <c r="R72" s="422"/>
      <c r="S72" s="422"/>
      <c r="T72" s="422"/>
      <c r="U72" s="423"/>
      <c r="V72" s="231"/>
      <c r="W72" s="231"/>
      <c r="X72" s="231"/>
      <c r="Y72" s="231"/>
      <c r="Z72" s="231"/>
      <c r="AA72" s="231"/>
      <c r="AB72" s="231"/>
      <c r="AC72" s="231"/>
      <c r="AD72" s="231"/>
      <c r="AE72" s="231"/>
      <c r="AF72" s="231"/>
      <c r="AG72" s="231"/>
      <c r="AH72" s="231"/>
      <c r="AI72" s="231"/>
      <c r="AJ72" s="231"/>
      <c r="AK72" s="231"/>
      <c r="AL72" s="231"/>
      <c r="AM72" s="231"/>
      <c r="AN72" s="231"/>
      <c r="AO72" s="231"/>
      <c r="AP72" s="231"/>
      <c r="AQ72" s="231"/>
    </row>
    <row r="73" spans="1:43" s="280" customFormat="1" ht="18" customHeight="1" x14ac:dyDescent="0.2">
      <c r="A73" s="276" t="s">
        <v>90</v>
      </c>
      <c r="B73" s="281"/>
      <c r="C73" s="281"/>
      <c r="D73" s="503">
        <f ca="1">'Statistiques tampon'!$AI$31</f>
        <v>0</v>
      </c>
      <c r="E73" s="504"/>
      <c r="F73" s="504"/>
      <c r="G73" s="505"/>
      <c r="H73" s="506">
        <f ca="1">$D$73/$D$81</f>
        <v>0</v>
      </c>
      <c r="I73" s="507"/>
      <c r="J73" s="507"/>
      <c r="K73" s="507"/>
      <c r="L73" s="508"/>
      <c r="M73" s="424"/>
      <c r="N73" s="425"/>
      <c r="O73" s="425"/>
      <c r="P73" s="425"/>
      <c r="Q73" s="425"/>
      <c r="R73" s="425"/>
      <c r="S73" s="425"/>
      <c r="T73" s="425"/>
      <c r="U73" s="426"/>
      <c r="V73" s="231"/>
      <c r="W73" s="231"/>
      <c r="X73" s="231"/>
      <c r="Y73" s="231"/>
      <c r="Z73" s="231"/>
      <c r="AA73" s="231"/>
      <c r="AB73" s="231"/>
      <c r="AC73" s="231"/>
      <c r="AD73" s="231"/>
      <c r="AE73" s="231"/>
      <c r="AF73" s="231"/>
      <c r="AG73" s="231"/>
      <c r="AH73" s="231"/>
      <c r="AI73" s="231"/>
      <c r="AJ73" s="231"/>
      <c r="AK73" s="231"/>
      <c r="AL73" s="231"/>
      <c r="AM73" s="231"/>
      <c r="AN73" s="231"/>
      <c r="AO73" s="231"/>
      <c r="AP73" s="231"/>
      <c r="AQ73" s="231"/>
    </row>
    <row r="74" spans="1:43" s="280" customFormat="1" ht="18" customHeight="1" x14ac:dyDescent="0.2">
      <c r="A74" s="523" t="s">
        <v>123</v>
      </c>
      <c r="B74" s="402" t="s">
        <v>196</v>
      </c>
      <c r="C74" s="554"/>
      <c r="D74" s="462">
        <f ca="1">'Statistiques tampon'!$AI$34</f>
        <v>0</v>
      </c>
      <c r="E74" s="463"/>
      <c r="F74" s="463"/>
      <c r="G74" s="464"/>
      <c r="H74" s="486">
        <f ca="1">$D$74/$D$81</f>
        <v>0</v>
      </c>
      <c r="I74" s="487"/>
      <c r="J74" s="487"/>
      <c r="K74" s="487"/>
      <c r="L74" s="488"/>
      <c r="M74" s="415">
        <f ca="1">'Statistiques tampon'!AG32</f>
        <v>0</v>
      </c>
      <c r="N74" s="416"/>
      <c r="O74" s="416"/>
      <c r="P74" s="416"/>
      <c r="Q74" s="419">
        <f t="shared" ref="Q74:Q79" ca="1" si="1">M74/$D$81</f>
        <v>0</v>
      </c>
      <c r="R74" s="419"/>
      <c r="S74" s="419"/>
      <c r="T74" s="419"/>
      <c r="U74" s="420"/>
      <c r="V74" s="231"/>
      <c r="W74" s="231"/>
      <c r="X74" s="231"/>
      <c r="Y74" s="231"/>
      <c r="Z74" s="231"/>
      <c r="AA74" s="231"/>
      <c r="AB74" s="231"/>
      <c r="AC74" s="231"/>
      <c r="AD74" s="231"/>
      <c r="AE74" s="231"/>
      <c r="AF74" s="231"/>
      <c r="AG74" s="231"/>
      <c r="AH74" s="231"/>
      <c r="AI74" s="231"/>
      <c r="AJ74" s="231"/>
      <c r="AK74" s="231"/>
      <c r="AL74" s="231"/>
      <c r="AM74" s="231"/>
      <c r="AN74" s="231"/>
      <c r="AO74" s="231"/>
      <c r="AP74" s="231"/>
      <c r="AQ74" s="231"/>
    </row>
    <row r="75" spans="1:43" s="280" customFormat="1" ht="18" customHeight="1" x14ac:dyDescent="0.2">
      <c r="A75" s="524"/>
      <c r="B75" s="405" t="s">
        <v>197</v>
      </c>
      <c r="C75" s="555"/>
      <c r="D75" s="465"/>
      <c r="E75" s="466"/>
      <c r="F75" s="466"/>
      <c r="G75" s="467"/>
      <c r="H75" s="500"/>
      <c r="I75" s="501"/>
      <c r="J75" s="501"/>
      <c r="K75" s="501"/>
      <c r="L75" s="502"/>
      <c r="M75" s="444">
        <f ca="1">'Statistiques tampon'!AG33</f>
        <v>0</v>
      </c>
      <c r="N75" s="445"/>
      <c r="O75" s="445"/>
      <c r="P75" s="445"/>
      <c r="Q75" s="435">
        <f t="shared" ca="1" si="1"/>
        <v>0</v>
      </c>
      <c r="R75" s="435"/>
      <c r="S75" s="435"/>
      <c r="T75" s="435"/>
      <c r="U75" s="436"/>
      <c r="V75" s="231"/>
      <c r="W75" s="231"/>
      <c r="X75" s="231"/>
      <c r="Y75" s="231"/>
      <c r="Z75" s="231"/>
      <c r="AA75" s="231"/>
      <c r="AB75" s="231"/>
      <c r="AC75" s="231"/>
      <c r="AD75" s="231"/>
      <c r="AE75" s="231"/>
      <c r="AF75" s="231"/>
      <c r="AG75" s="231"/>
      <c r="AH75" s="231"/>
      <c r="AI75" s="231"/>
      <c r="AJ75" s="231"/>
      <c r="AK75" s="231"/>
      <c r="AL75" s="231"/>
      <c r="AM75" s="231"/>
      <c r="AN75" s="231"/>
      <c r="AO75" s="231"/>
      <c r="AP75" s="231"/>
      <c r="AQ75" s="231"/>
    </row>
    <row r="76" spans="1:43" s="280" customFormat="1" ht="18" customHeight="1" x14ac:dyDescent="0.2">
      <c r="A76" s="524"/>
      <c r="B76" s="405" t="s">
        <v>198</v>
      </c>
      <c r="C76" s="555"/>
      <c r="D76" s="465"/>
      <c r="E76" s="466"/>
      <c r="F76" s="466"/>
      <c r="G76" s="467"/>
      <c r="H76" s="500"/>
      <c r="I76" s="501"/>
      <c r="J76" s="501"/>
      <c r="K76" s="501"/>
      <c r="L76" s="502"/>
      <c r="M76" s="444">
        <f ca="1">'Statistiques tampon'!AG34</f>
        <v>0</v>
      </c>
      <c r="N76" s="445"/>
      <c r="O76" s="445"/>
      <c r="P76" s="445"/>
      <c r="Q76" s="435">
        <f t="shared" ca="1" si="1"/>
        <v>0</v>
      </c>
      <c r="R76" s="435"/>
      <c r="S76" s="435"/>
      <c r="T76" s="435"/>
      <c r="U76" s="436"/>
      <c r="V76" s="231"/>
      <c r="W76" s="231"/>
      <c r="X76" s="231"/>
      <c r="Y76" s="231"/>
      <c r="Z76" s="231"/>
      <c r="AA76" s="231"/>
      <c r="AB76" s="231"/>
      <c r="AC76" s="231"/>
      <c r="AD76" s="231"/>
      <c r="AE76" s="231"/>
      <c r="AF76" s="231"/>
      <c r="AG76" s="231"/>
      <c r="AH76" s="231"/>
      <c r="AI76" s="231"/>
      <c r="AJ76" s="231"/>
      <c r="AK76" s="231"/>
      <c r="AL76" s="231"/>
      <c r="AM76" s="231"/>
      <c r="AN76" s="231"/>
      <c r="AO76" s="231"/>
      <c r="AP76" s="231"/>
      <c r="AQ76" s="231"/>
    </row>
    <row r="77" spans="1:43" s="280" customFormat="1" ht="18" customHeight="1" x14ac:dyDescent="0.2">
      <c r="A77" s="524"/>
      <c r="B77" s="405" t="s">
        <v>199</v>
      </c>
      <c r="C77" s="555"/>
      <c r="D77" s="465"/>
      <c r="E77" s="466"/>
      <c r="F77" s="466"/>
      <c r="G77" s="467"/>
      <c r="H77" s="500"/>
      <c r="I77" s="501"/>
      <c r="J77" s="501"/>
      <c r="K77" s="501"/>
      <c r="L77" s="502"/>
      <c r="M77" s="444">
        <f ca="1">'Statistiques tampon'!AG35</f>
        <v>0</v>
      </c>
      <c r="N77" s="445"/>
      <c r="O77" s="445"/>
      <c r="P77" s="445"/>
      <c r="Q77" s="435">
        <f t="shared" ca="1" si="1"/>
        <v>0</v>
      </c>
      <c r="R77" s="435"/>
      <c r="S77" s="435"/>
      <c r="T77" s="435"/>
      <c r="U77" s="436"/>
      <c r="V77" s="231"/>
      <c r="W77" s="231"/>
      <c r="X77" s="231"/>
      <c r="Y77" s="231"/>
      <c r="Z77" s="231"/>
      <c r="AA77" s="231"/>
      <c r="AB77" s="231"/>
      <c r="AC77" s="231"/>
      <c r="AD77" s="231"/>
      <c r="AE77" s="231"/>
      <c r="AF77" s="231"/>
      <c r="AG77" s="231"/>
      <c r="AH77" s="231"/>
      <c r="AI77" s="231"/>
      <c r="AJ77" s="231"/>
      <c r="AK77" s="231"/>
      <c r="AL77" s="231"/>
      <c r="AM77" s="231"/>
      <c r="AN77" s="231"/>
      <c r="AO77" s="231"/>
      <c r="AP77" s="231"/>
      <c r="AQ77" s="231"/>
    </row>
    <row r="78" spans="1:43" s="280" customFormat="1" ht="18" customHeight="1" x14ac:dyDescent="0.2">
      <c r="A78" s="524"/>
      <c r="B78" s="405" t="s">
        <v>200</v>
      </c>
      <c r="C78" s="555"/>
      <c r="D78" s="465"/>
      <c r="E78" s="466"/>
      <c r="F78" s="466"/>
      <c r="G78" s="467"/>
      <c r="H78" s="500"/>
      <c r="I78" s="501"/>
      <c r="J78" s="501"/>
      <c r="K78" s="501"/>
      <c r="L78" s="502"/>
      <c r="M78" s="444">
        <f ca="1">'Statistiques tampon'!AG36</f>
        <v>0</v>
      </c>
      <c r="N78" s="445"/>
      <c r="O78" s="445"/>
      <c r="P78" s="445"/>
      <c r="Q78" s="435">
        <f t="shared" ca="1" si="1"/>
        <v>0</v>
      </c>
      <c r="R78" s="435"/>
      <c r="S78" s="435"/>
      <c r="T78" s="435"/>
      <c r="U78" s="436"/>
      <c r="V78" s="231"/>
      <c r="W78" s="231"/>
      <c r="X78" s="231"/>
      <c r="Y78" s="231"/>
      <c r="Z78" s="231"/>
      <c r="AA78" s="231"/>
      <c r="AB78" s="231"/>
      <c r="AC78" s="231"/>
      <c r="AD78" s="231"/>
      <c r="AE78" s="231"/>
      <c r="AF78" s="231"/>
      <c r="AG78" s="231"/>
      <c r="AH78" s="231"/>
      <c r="AI78" s="231"/>
      <c r="AJ78" s="231"/>
      <c r="AK78" s="231"/>
      <c r="AL78" s="231"/>
      <c r="AM78" s="231"/>
      <c r="AN78" s="231"/>
      <c r="AO78" s="231"/>
      <c r="AP78" s="231"/>
      <c r="AQ78" s="231"/>
    </row>
    <row r="79" spans="1:43" s="280" customFormat="1" ht="18" customHeight="1" x14ac:dyDescent="0.2">
      <c r="A79" s="525"/>
      <c r="B79" s="400" t="s">
        <v>201</v>
      </c>
      <c r="C79" s="556"/>
      <c r="D79" s="468"/>
      <c r="E79" s="469"/>
      <c r="F79" s="469"/>
      <c r="G79" s="470"/>
      <c r="H79" s="489"/>
      <c r="I79" s="490"/>
      <c r="J79" s="490"/>
      <c r="K79" s="490"/>
      <c r="L79" s="491"/>
      <c r="M79" s="446">
        <f ca="1">'Statistiques tampon'!AG37</f>
        <v>0</v>
      </c>
      <c r="N79" s="447"/>
      <c r="O79" s="447"/>
      <c r="P79" s="447"/>
      <c r="Q79" s="417">
        <f t="shared" ca="1" si="1"/>
        <v>0</v>
      </c>
      <c r="R79" s="417"/>
      <c r="S79" s="417"/>
      <c r="T79" s="417"/>
      <c r="U79" s="418"/>
      <c r="V79" s="231"/>
      <c r="W79" s="231"/>
      <c r="X79" s="231"/>
      <c r="Y79" s="231"/>
      <c r="Z79" s="231"/>
      <c r="AA79" s="231"/>
      <c r="AB79" s="231"/>
      <c r="AC79" s="231"/>
      <c r="AD79" s="231"/>
      <c r="AE79" s="231"/>
      <c r="AF79" s="231"/>
      <c r="AG79" s="231"/>
      <c r="AH79" s="231"/>
      <c r="AI79" s="231"/>
      <c r="AJ79" s="231"/>
      <c r="AK79" s="231"/>
      <c r="AL79" s="231"/>
      <c r="AM79" s="231"/>
      <c r="AN79" s="231"/>
      <c r="AO79" s="231"/>
      <c r="AP79" s="231"/>
      <c r="AQ79" s="231"/>
    </row>
    <row r="80" spans="1:43" s="280" customFormat="1" x14ac:dyDescent="0.2">
      <c r="A80" s="230"/>
      <c r="B80" s="230"/>
      <c r="C80" s="230"/>
      <c r="D80" s="231"/>
      <c r="E80" s="231"/>
      <c r="F80" s="231"/>
      <c r="G80" s="231"/>
      <c r="H80" s="231"/>
      <c r="I80" s="231"/>
      <c r="J80" s="231"/>
      <c r="K80" s="231"/>
      <c r="L80" s="231"/>
      <c r="M80" s="231"/>
      <c r="N80" s="231"/>
      <c r="O80" s="231"/>
      <c r="P80" s="231"/>
      <c r="Q80" s="231"/>
      <c r="R80" s="231"/>
      <c r="S80" s="231"/>
      <c r="T80" s="231"/>
      <c r="U80" s="231"/>
      <c r="V80" s="231"/>
      <c r="W80" s="231"/>
      <c r="X80" s="231"/>
      <c r="Y80" s="231"/>
      <c r="Z80" s="231"/>
      <c r="AA80" s="231"/>
      <c r="AB80" s="231"/>
      <c r="AC80" s="231"/>
      <c r="AD80" s="231"/>
      <c r="AE80" s="231"/>
      <c r="AF80" s="231"/>
      <c r="AG80" s="231"/>
      <c r="AH80" s="231"/>
      <c r="AI80" s="231"/>
      <c r="AJ80" s="231"/>
      <c r="AK80" s="231"/>
      <c r="AL80" s="231"/>
      <c r="AM80" s="231"/>
      <c r="AN80" s="231"/>
      <c r="AO80" s="231"/>
      <c r="AP80" s="231"/>
      <c r="AQ80" s="231"/>
    </row>
    <row r="81" spans="1:43" s="285" customFormat="1" ht="31.5" customHeight="1" x14ac:dyDescent="0.2">
      <c r="A81" s="549" t="s">
        <v>256</v>
      </c>
      <c r="B81" s="550"/>
      <c r="C81" s="551"/>
      <c r="D81" s="448">
        <f ca="1">SUM(D47:G79)</f>
        <v>3</v>
      </c>
      <c r="E81" s="449"/>
      <c r="F81" s="449"/>
      <c r="G81" s="449"/>
      <c r="H81" s="449"/>
      <c r="I81" s="449"/>
      <c r="J81" s="449"/>
      <c r="K81" s="449"/>
      <c r="L81" s="450"/>
      <c r="M81" s="451">
        <f ca="1">SUM(H47:L79)</f>
        <v>1</v>
      </c>
      <c r="N81" s="452"/>
      <c r="O81" s="452"/>
      <c r="P81" s="452"/>
      <c r="Q81" s="452"/>
      <c r="R81" s="452"/>
      <c r="S81" s="452"/>
      <c r="T81" s="452"/>
      <c r="U81" s="453"/>
    </row>
    <row r="82" spans="1:43" s="280" customFormat="1" x14ac:dyDescent="0.2">
      <c r="A82" s="230"/>
      <c r="B82" s="230"/>
      <c r="C82" s="230"/>
      <c r="D82" s="231"/>
      <c r="E82" s="231"/>
      <c r="F82" s="231"/>
      <c r="G82" s="231"/>
      <c r="H82" s="231"/>
      <c r="I82" s="231"/>
      <c r="J82" s="231"/>
      <c r="K82" s="231"/>
      <c r="L82" s="231"/>
      <c r="M82" s="231"/>
      <c r="N82" s="231"/>
      <c r="O82" s="231"/>
      <c r="P82" s="231"/>
      <c r="Q82" s="231"/>
      <c r="R82" s="231"/>
      <c r="S82" s="231"/>
      <c r="T82" s="231"/>
      <c r="U82" s="231"/>
      <c r="V82" s="231"/>
      <c r="W82" s="231"/>
      <c r="X82" s="231"/>
      <c r="Y82" s="231"/>
      <c r="Z82" s="231"/>
      <c r="AA82" s="231"/>
      <c r="AB82" s="231"/>
      <c r="AC82" s="231"/>
      <c r="AD82" s="231"/>
      <c r="AE82" s="231"/>
      <c r="AF82" s="231"/>
      <c r="AG82" s="231"/>
      <c r="AH82" s="231"/>
      <c r="AI82" s="231"/>
      <c r="AJ82" s="231"/>
      <c r="AK82" s="231"/>
      <c r="AL82" s="231"/>
      <c r="AM82" s="231"/>
      <c r="AN82" s="231"/>
      <c r="AO82" s="231"/>
      <c r="AP82" s="231"/>
      <c r="AQ82" s="231"/>
    </row>
    <row r="83" spans="1:43" s="280" customFormat="1" x14ac:dyDescent="0.2">
      <c r="A83" s="230"/>
      <c r="B83" s="230"/>
      <c r="C83" s="230"/>
      <c r="D83" s="231"/>
      <c r="E83" s="231"/>
      <c r="F83" s="231"/>
      <c r="G83" s="231"/>
      <c r="H83" s="231"/>
      <c r="I83" s="231"/>
      <c r="J83" s="231"/>
      <c r="K83" s="231"/>
      <c r="L83" s="231"/>
      <c r="M83" s="231"/>
      <c r="N83" s="231"/>
      <c r="O83" s="231"/>
      <c r="P83" s="231"/>
      <c r="Q83" s="231"/>
      <c r="R83" s="231"/>
      <c r="S83" s="231"/>
      <c r="T83" s="231"/>
      <c r="U83" s="231"/>
      <c r="V83" s="231"/>
      <c r="W83" s="231"/>
      <c r="X83" s="231"/>
      <c r="Y83" s="231"/>
      <c r="Z83" s="231"/>
      <c r="AA83" s="231"/>
      <c r="AB83" s="231"/>
      <c r="AC83" s="231"/>
      <c r="AD83" s="231"/>
      <c r="AE83" s="231"/>
      <c r="AF83" s="231"/>
      <c r="AG83" s="231"/>
      <c r="AH83" s="231"/>
      <c r="AI83" s="231"/>
      <c r="AJ83" s="231"/>
      <c r="AK83" s="231"/>
      <c r="AL83" s="231"/>
      <c r="AM83" s="231"/>
      <c r="AN83" s="231"/>
      <c r="AO83" s="231"/>
      <c r="AP83" s="231"/>
      <c r="AQ83" s="231"/>
    </row>
    <row r="84" spans="1:43" s="280" customFormat="1" x14ac:dyDescent="0.2">
      <c r="A84" s="230"/>
      <c r="B84" s="230"/>
      <c r="C84" s="230"/>
      <c r="D84" s="231"/>
      <c r="E84" s="231"/>
      <c r="F84" s="231"/>
      <c r="G84" s="231"/>
      <c r="H84" s="231"/>
      <c r="I84" s="231"/>
      <c r="J84" s="231"/>
      <c r="K84" s="231"/>
      <c r="L84" s="231"/>
      <c r="M84" s="231"/>
      <c r="N84" s="231"/>
      <c r="O84" s="231"/>
      <c r="P84" s="231"/>
      <c r="Q84" s="231"/>
      <c r="R84" s="231"/>
      <c r="S84" s="231"/>
      <c r="T84" s="231"/>
      <c r="U84" s="231"/>
      <c r="V84" s="231"/>
      <c r="W84" s="231"/>
      <c r="X84" s="231"/>
      <c r="Y84" s="231"/>
      <c r="Z84" s="231"/>
      <c r="AA84" s="231"/>
      <c r="AB84" s="231"/>
      <c r="AC84" s="231"/>
      <c r="AD84" s="231"/>
      <c r="AE84" s="231"/>
      <c r="AF84" s="231"/>
      <c r="AG84" s="231"/>
      <c r="AH84" s="231"/>
      <c r="AI84" s="231"/>
      <c r="AJ84" s="231"/>
      <c r="AK84" s="231"/>
      <c r="AL84" s="231"/>
      <c r="AM84" s="231"/>
      <c r="AN84" s="231"/>
      <c r="AO84" s="231"/>
      <c r="AP84" s="231"/>
      <c r="AQ84" s="231"/>
    </row>
    <row r="85" spans="1:43" s="280" customFormat="1" x14ac:dyDescent="0.2">
      <c r="A85" s="230"/>
      <c r="B85" s="230"/>
      <c r="C85" s="230"/>
      <c r="D85" s="231"/>
      <c r="E85" s="231"/>
      <c r="F85" s="231"/>
      <c r="G85" s="231"/>
      <c r="H85" s="231"/>
      <c r="I85" s="231"/>
      <c r="J85" s="231"/>
      <c r="K85" s="231"/>
      <c r="L85" s="231"/>
      <c r="M85" s="231"/>
      <c r="N85" s="231"/>
      <c r="O85" s="231"/>
      <c r="P85" s="231"/>
      <c r="Q85" s="231"/>
      <c r="R85" s="231"/>
      <c r="S85" s="231"/>
      <c r="T85" s="231"/>
      <c r="U85" s="231"/>
      <c r="V85" s="231"/>
      <c r="W85" s="231"/>
      <c r="X85" s="231"/>
      <c r="Y85" s="231"/>
      <c r="Z85" s="231"/>
      <c r="AA85" s="231"/>
      <c r="AB85" s="231"/>
      <c r="AC85" s="231"/>
      <c r="AD85" s="231"/>
      <c r="AE85" s="231"/>
      <c r="AF85" s="231"/>
      <c r="AG85" s="231"/>
      <c r="AH85" s="231"/>
      <c r="AI85" s="231"/>
      <c r="AJ85" s="231"/>
      <c r="AK85" s="231"/>
      <c r="AL85" s="231"/>
      <c r="AM85" s="231"/>
      <c r="AN85" s="231"/>
      <c r="AO85" s="231"/>
      <c r="AP85" s="231"/>
      <c r="AQ85" s="231"/>
    </row>
    <row r="86" spans="1:43" s="280" customFormat="1" x14ac:dyDescent="0.2">
      <c r="A86" s="230"/>
      <c r="B86" s="230"/>
      <c r="C86" s="230"/>
      <c r="D86" s="231"/>
      <c r="E86" s="231"/>
      <c r="F86" s="231"/>
      <c r="G86" s="231"/>
      <c r="H86" s="231"/>
      <c r="I86" s="231"/>
      <c r="J86" s="231"/>
      <c r="K86" s="231"/>
      <c r="L86" s="231"/>
      <c r="M86" s="231"/>
      <c r="N86" s="231"/>
      <c r="O86" s="231"/>
      <c r="P86" s="231"/>
      <c r="Q86" s="231"/>
      <c r="R86" s="231"/>
      <c r="S86" s="231"/>
      <c r="T86" s="231"/>
      <c r="U86" s="231"/>
      <c r="V86" s="231"/>
      <c r="W86" s="231"/>
      <c r="X86" s="231"/>
      <c r="Y86" s="231"/>
      <c r="Z86" s="231"/>
      <c r="AA86" s="231"/>
      <c r="AB86" s="231"/>
      <c r="AC86" s="231"/>
      <c r="AD86" s="231"/>
      <c r="AE86" s="231"/>
      <c r="AF86" s="231"/>
      <c r="AG86" s="231"/>
      <c r="AH86" s="231"/>
      <c r="AI86" s="231"/>
      <c r="AJ86" s="231"/>
      <c r="AK86" s="231"/>
      <c r="AL86" s="231"/>
      <c r="AM86" s="231"/>
      <c r="AN86" s="231"/>
      <c r="AO86" s="231"/>
      <c r="AP86" s="231"/>
      <c r="AQ86" s="231"/>
    </row>
    <row r="87" spans="1:43" s="280" customFormat="1" x14ac:dyDescent="0.2">
      <c r="A87" s="230"/>
      <c r="B87" s="230"/>
      <c r="C87" s="230"/>
      <c r="D87" s="231"/>
      <c r="E87" s="231"/>
      <c r="F87" s="231"/>
      <c r="G87" s="231"/>
      <c r="H87" s="231"/>
      <c r="I87" s="231"/>
      <c r="J87" s="231"/>
      <c r="K87" s="231"/>
      <c r="L87" s="231"/>
      <c r="M87" s="231"/>
      <c r="N87" s="231"/>
      <c r="O87" s="231"/>
      <c r="P87" s="231"/>
      <c r="Q87" s="231"/>
      <c r="R87" s="231"/>
      <c r="S87" s="231"/>
      <c r="T87" s="231"/>
      <c r="U87" s="231"/>
      <c r="V87" s="231"/>
      <c r="W87" s="231"/>
      <c r="X87" s="231"/>
      <c r="Y87" s="231"/>
      <c r="Z87" s="231"/>
      <c r="AA87" s="231"/>
      <c r="AB87" s="231"/>
      <c r="AC87" s="231"/>
      <c r="AD87" s="231"/>
      <c r="AE87" s="231"/>
      <c r="AF87" s="231"/>
      <c r="AG87" s="231"/>
      <c r="AH87" s="231"/>
      <c r="AI87" s="231"/>
      <c r="AJ87" s="231"/>
      <c r="AK87" s="231"/>
      <c r="AL87" s="231"/>
      <c r="AM87" s="231"/>
      <c r="AN87" s="231"/>
      <c r="AO87" s="231"/>
      <c r="AP87" s="231"/>
      <c r="AQ87" s="231"/>
    </row>
    <row r="88" spans="1:43" s="280" customFormat="1" x14ac:dyDescent="0.2">
      <c r="A88" s="230"/>
      <c r="B88" s="230"/>
      <c r="C88" s="230"/>
      <c r="D88" s="231"/>
      <c r="E88" s="231"/>
      <c r="F88" s="231"/>
      <c r="G88" s="231"/>
      <c r="H88" s="231"/>
      <c r="I88" s="231"/>
      <c r="J88" s="231"/>
      <c r="K88" s="231"/>
      <c r="L88" s="231"/>
      <c r="M88" s="231"/>
      <c r="N88" s="231"/>
      <c r="O88" s="231"/>
      <c r="P88" s="231"/>
      <c r="Q88" s="231"/>
      <c r="R88" s="231"/>
      <c r="S88" s="231"/>
      <c r="T88" s="231"/>
      <c r="U88" s="231"/>
      <c r="V88" s="231"/>
      <c r="W88" s="231"/>
      <c r="X88" s="231"/>
      <c r="Y88" s="231"/>
      <c r="Z88" s="231"/>
      <c r="AA88" s="231"/>
      <c r="AB88" s="231"/>
      <c r="AC88" s="231"/>
      <c r="AD88" s="231"/>
      <c r="AE88" s="231"/>
      <c r="AF88" s="231"/>
      <c r="AG88" s="231"/>
      <c r="AH88" s="231"/>
      <c r="AI88" s="231"/>
      <c r="AJ88" s="231"/>
      <c r="AK88" s="231"/>
      <c r="AL88" s="231"/>
      <c r="AM88" s="231"/>
      <c r="AN88" s="231"/>
      <c r="AO88" s="231"/>
      <c r="AP88" s="231"/>
      <c r="AQ88" s="231"/>
    </row>
    <row r="89" spans="1:43" s="280" customFormat="1" x14ac:dyDescent="0.2">
      <c r="A89" s="230"/>
      <c r="B89" s="230"/>
      <c r="C89" s="230"/>
      <c r="D89" s="231"/>
      <c r="E89" s="231"/>
      <c r="F89" s="231"/>
      <c r="G89" s="231"/>
      <c r="H89" s="231"/>
      <c r="I89" s="231"/>
      <c r="J89" s="231"/>
      <c r="K89" s="231"/>
      <c r="L89" s="231"/>
      <c r="M89" s="231"/>
      <c r="N89" s="231"/>
      <c r="O89" s="231"/>
      <c r="P89" s="231"/>
      <c r="Q89" s="231"/>
      <c r="R89" s="231"/>
      <c r="S89" s="231"/>
      <c r="T89" s="231"/>
      <c r="U89" s="231"/>
      <c r="V89" s="231"/>
      <c r="W89" s="231"/>
      <c r="X89" s="231"/>
      <c r="Y89" s="231"/>
      <c r="Z89" s="231"/>
      <c r="AA89" s="231"/>
      <c r="AB89" s="231"/>
      <c r="AC89" s="231"/>
      <c r="AD89" s="231"/>
      <c r="AE89" s="231"/>
      <c r="AF89" s="231"/>
      <c r="AG89" s="231"/>
      <c r="AH89" s="231"/>
      <c r="AI89" s="231"/>
      <c r="AJ89" s="231"/>
      <c r="AK89" s="231"/>
      <c r="AL89" s="231"/>
      <c r="AM89" s="231"/>
      <c r="AN89" s="231"/>
      <c r="AO89" s="231"/>
      <c r="AP89" s="231"/>
      <c r="AQ89" s="231"/>
    </row>
    <row r="90" spans="1:43" s="280" customFormat="1" x14ac:dyDescent="0.2">
      <c r="A90" s="230"/>
      <c r="B90" s="230"/>
      <c r="C90" s="230"/>
      <c r="D90" s="231"/>
      <c r="E90" s="231"/>
      <c r="F90" s="231"/>
      <c r="G90" s="231"/>
      <c r="H90" s="231"/>
      <c r="I90" s="231"/>
      <c r="J90" s="231"/>
      <c r="K90" s="231"/>
      <c r="L90" s="231"/>
      <c r="M90" s="231"/>
      <c r="N90" s="231"/>
      <c r="O90" s="231"/>
      <c r="P90" s="231"/>
      <c r="Q90" s="231"/>
      <c r="R90" s="231"/>
      <c r="S90" s="231"/>
      <c r="T90" s="231"/>
      <c r="U90" s="231"/>
      <c r="V90" s="231"/>
      <c r="W90" s="231"/>
      <c r="X90" s="231"/>
      <c r="Y90" s="231"/>
      <c r="Z90" s="231"/>
      <c r="AA90" s="231"/>
      <c r="AB90" s="231"/>
      <c r="AC90" s="231"/>
      <c r="AD90" s="231"/>
      <c r="AE90" s="231"/>
      <c r="AF90" s="231"/>
      <c r="AG90" s="231"/>
      <c r="AH90" s="231"/>
      <c r="AI90" s="231"/>
      <c r="AJ90" s="231"/>
      <c r="AK90" s="231"/>
      <c r="AL90" s="231"/>
      <c r="AM90" s="231"/>
      <c r="AN90" s="231"/>
      <c r="AO90" s="231"/>
      <c r="AP90" s="231"/>
      <c r="AQ90" s="231"/>
    </row>
    <row r="91" spans="1:43" s="280" customFormat="1" x14ac:dyDescent="0.2">
      <c r="A91" s="230"/>
      <c r="B91" s="230"/>
      <c r="C91" s="230"/>
      <c r="D91" s="231"/>
      <c r="E91" s="231"/>
      <c r="F91" s="231"/>
      <c r="G91" s="231"/>
      <c r="H91" s="231"/>
      <c r="I91" s="231"/>
      <c r="J91" s="231"/>
      <c r="K91" s="231"/>
      <c r="L91" s="231"/>
      <c r="M91" s="231"/>
      <c r="N91" s="231"/>
      <c r="O91" s="231"/>
      <c r="P91" s="231"/>
      <c r="Q91" s="231"/>
      <c r="R91" s="231"/>
      <c r="S91" s="231"/>
      <c r="T91" s="231"/>
      <c r="U91" s="231"/>
      <c r="V91" s="231"/>
      <c r="W91" s="231"/>
      <c r="X91" s="231"/>
      <c r="Y91" s="231"/>
      <c r="Z91" s="231"/>
      <c r="AA91" s="231"/>
      <c r="AB91" s="231"/>
      <c r="AC91" s="231"/>
      <c r="AD91" s="231"/>
      <c r="AE91" s="231"/>
      <c r="AF91" s="231"/>
      <c r="AG91" s="231"/>
      <c r="AH91" s="231"/>
      <c r="AI91" s="231"/>
      <c r="AJ91" s="231"/>
      <c r="AK91" s="231"/>
      <c r="AL91" s="231"/>
      <c r="AM91" s="231"/>
      <c r="AN91" s="231"/>
      <c r="AO91" s="231"/>
      <c r="AP91" s="231"/>
      <c r="AQ91" s="231"/>
    </row>
    <row r="92" spans="1:43" s="280" customFormat="1" x14ac:dyDescent="0.2">
      <c r="A92" s="230"/>
      <c r="B92" s="230"/>
      <c r="C92" s="230"/>
      <c r="D92" s="231"/>
      <c r="E92" s="231"/>
      <c r="F92" s="231"/>
      <c r="G92" s="231"/>
      <c r="H92" s="231"/>
      <c r="I92" s="231"/>
      <c r="J92" s="231"/>
      <c r="K92" s="231"/>
      <c r="L92" s="231"/>
      <c r="M92" s="231"/>
      <c r="N92" s="231"/>
      <c r="O92" s="231"/>
      <c r="P92" s="231"/>
      <c r="Q92" s="231"/>
      <c r="R92" s="231"/>
      <c r="S92" s="231"/>
      <c r="T92" s="231"/>
      <c r="U92" s="231"/>
      <c r="V92" s="231"/>
      <c r="W92" s="231"/>
      <c r="X92" s="231"/>
      <c r="Y92" s="231"/>
      <c r="Z92" s="231"/>
      <c r="AA92" s="231"/>
      <c r="AB92" s="231"/>
      <c r="AC92" s="231"/>
      <c r="AD92" s="231"/>
      <c r="AE92" s="231"/>
      <c r="AF92" s="231"/>
      <c r="AG92" s="231"/>
      <c r="AH92" s="231"/>
      <c r="AI92" s="231"/>
      <c r="AJ92" s="231"/>
      <c r="AK92" s="231"/>
      <c r="AL92" s="231"/>
      <c r="AM92" s="231"/>
      <c r="AN92" s="231"/>
      <c r="AO92" s="231"/>
      <c r="AP92" s="231"/>
      <c r="AQ92" s="231"/>
    </row>
    <row r="93" spans="1:43" s="280" customFormat="1" x14ac:dyDescent="0.2">
      <c r="A93" s="230"/>
      <c r="B93" s="230"/>
      <c r="C93" s="230"/>
      <c r="D93" s="231"/>
      <c r="E93" s="231"/>
      <c r="F93" s="231"/>
      <c r="G93" s="231"/>
      <c r="H93" s="231"/>
      <c r="I93" s="231"/>
      <c r="J93" s="231"/>
      <c r="K93" s="231"/>
      <c r="L93" s="231"/>
      <c r="M93" s="231"/>
      <c r="N93" s="231"/>
      <c r="O93" s="231"/>
      <c r="P93" s="231"/>
      <c r="Q93" s="231"/>
      <c r="R93" s="231"/>
      <c r="S93" s="231"/>
      <c r="T93" s="231"/>
      <c r="U93" s="231"/>
      <c r="V93" s="231"/>
      <c r="W93" s="231"/>
      <c r="X93" s="231"/>
      <c r="Y93" s="231"/>
      <c r="Z93" s="231"/>
      <c r="AA93" s="231"/>
      <c r="AB93" s="231"/>
      <c r="AC93" s="231"/>
      <c r="AD93" s="231"/>
      <c r="AE93" s="231"/>
      <c r="AF93" s="231"/>
      <c r="AG93" s="231"/>
      <c r="AH93" s="231"/>
      <c r="AI93" s="231"/>
      <c r="AJ93" s="231"/>
      <c r="AK93" s="231"/>
      <c r="AL93" s="231"/>
      <c r="AM93" s="231"/>
      <c r="AN93" s="231"/>
      <c r="AO93" s="231"/>
      <c r="AP93" s="231"/>
      <c r="AQ93" s="231"/>
    </row>
    <row r="94" spans="1:43" s="280" customFormat="1" x14ac:dyDescent="0.2">
      <c r="A94" s="230"/>
      <c r="B94" s="230"/>
      <c r="C94" s="230"/>
      <c r="D94" s="231"/>
      <c r="E94" s="231"/>
      <c r="F94" s="231"/>
      <c r="G94" s="231"/>
      <c r="H94" s="231"/>
      <c r="I94" s="231"/>
      <c r="J94" s="231"/>
      <c r="K94" s="231"/>
      <c r="L94" s="231"/>
      <c r="M94" s="231"/>
      <c r="N94" s="231"/>
      <c r="O94" s="231"/>
      <c r="P94" s="231"/>
      <c r="Q94" s="231"/>
      <c r="R94" s="231"/>
      <c r="S94" s="231"/>
      <c r="T94" s="231"/>
      <c r="U94" s="231"/>
      <c r="V94" s="231"/>
      <c r="W94" s="231"/>
      <c r="X94" s="231"/>
      <c r="Y94" s="231"/>
      <c r="Z94" s="231"/>
      <c r="AA94" s="231"/>
      <c r="AB94" s="231"/>
      <c r="AC94" s="231"/>
      <c r="AD94" s="231"/>
      <c r="AE94" s="231"/>
      <c r="AF94" s="231"/>
      <c r="AG94" s="231"/>
      <c r="AH94" s="231"/>
      <c r="AI94" s="231"/>
      <c r="AJ94" s="231"/>
      <c r="AK94" s="231"/>
      <c r="AL94" s="231"/>
      <c r="AM94" s="231"/>
      <c r="AN94" s="231"/>
      <c r="AO94" s="231"/>
      <c r="AP94" s="231"/>
      <c r="AQ94" s="231"/>
    </row>
    <row r="95" spans="1:43" s="280" customFormat="1" x14ac:dyDescent="0.2">
      <c r="A95" s="230"/>
      <c r="B95" s="230"/>
      <c r="C95" s="230"/>
      <c r="D95" s="231"/>
      <c r="E95" s="231"/>
      <c r="F95" s="231"/>
      <c r="G95" s="231"/>
      <c r="H95" s="231"/>
      <c r="I95" s="231"/>
      <c r="J95" s="231"/>
      <c r="K95" s="231"/>
      <c r="L95" s="231"/>
      <c r="M95" s="231"/>
      <c r="N95" s="231"/>
      <c r="O95" s="231"/>
      <c r="P95" s="231"/>
      <c r="Q95" s="231"/>
      <c r="R95" s="231"/>
      <c r="S95" s="231"/>
      <c r="T95" s="231"/>
      <c r="U95" s="231"/>
      <c r="V95" s="231"/>
      <c r="W95" s="231"/>
      <c r="X95" s="231"/>
      <c r="Y95" s="231"/>
      <c r="Z95" s="231"/>
      <c r="AA95" s="231"/>
      <c r="AB95" s="231"/>
      <c r="AC95" s="231"/>
      <c r="AD95" s="231"/>
      <c r="AE95" s="231"/>
      <c r="AF95" s="231"/>
      <c r="AG95" s="231"/>
      <c r="AH95" s="231"/>
      <c r="AI95" s="231"/>
      <c r="AJ95" s="231"/>
      <c r="AK95" s="231"/>
      <c r="AL95" s="231"/>
      <c r="AM95" s="231"/>
      <c r="AN95" s="231"/>
      <c r="AO95" s="231"/>
      <c r="AP95" s="231"/>
      <c r="AQ95" s="231"/>
    </row>
    <row r="96" spans="1:43" s="280" customFormat="1" x14ac:dyDescent="0.2">
      <c r="A96" s="230"/>
      <c r="B96" s="230"/>
      <c r="C96" s="230"/>
      <c r="D96" s="231"/>
      <c r="E96" s="231"/>
      <c r="F96" s="231"/>
      <c r="G96" s="231"/>
      <c r="H96" s="231"/>
      <c r="I96" s="231"/>
      <c r="J96" s="231"/>
      <c r="K96" s="231"/>
      <c r="L96" s="231"/>
      <c r="M96" s="231"/>
      <c r="N96" s="231"/>
      <c r="O96" s="231"/>
      <c r="P96" s="231"/>
      <c r="Q96" s="231"/>
      <c r="R96" s="231"/>
      <c r="S96" s="231"/>
      <c r="T96" s="231"/>
      <c r="U96" s="231"/>
      <c r="V96" s="231"/>
      <c r="W96" s="231"/>
      <c r="X96" s="231"/>
      <c r="Y96" s="231"/>
      <c r="Z96" s="231"/>
      <c r="AA96" s="231"/>
      <c r="AB96" s="231"/>
      <c r="AC96" s="231"/>
      <c r="AD96" s="231"/>
      <c r="AE96" s="231"/>
      <c r="AF96" s="231"/>
      <c r="AG96" s="231"/>
      <c r="AH96" s="231"/>
      <c r="AI96" s="231"/>
      <c r="AJ96" s="231"/>
      <c r="AK96" s="231"/>
      <c r="AL96" s="231"/>
      <c r="AM96" s="231"/>
      <c r="AN96" s="231"/>
      <c r="AO96" s="231"/>
      <c r="AP96" s="231"/>
      <c r="AQ96" s="231"/>
    </row>
    <row r="97" spans="1:43" s="280" customFormat="1" x14ac:dyDescent="0.2">
      <c r="A97" s="230"/>
      <c r="B97" s="230"/>
      <c r="C97" s="230"/>
      <c r="D97" s="231"/>
      <c r="E97" s="231"/>
      <c r="F97" s="231"/>
      <c r="G97" s="231"/>
      <c r="H97" s="231"/>
      <c r="I97" s="231"/>
      <c r="J97" s="231"/>
      <c r="K97" s="231"/>
      <c r="L97" s="231"/>
      <c r="M97" s="231"/>
      <c r="N97" s="231"/>
      <c r="O97" s="231"/>
      <c r="P97" s="231"/>
      <c r="Q97" s="231"/>
      <c r="R97" s="231"/>
      <c r="S97" s="231"/>
      <c r="T97" s="231"/>
      <c r="U97" s="231"/>
      <c r="V97" s="231"/>
      <c r="W97" s="231"/>
      <c r="X97" s="231"/>
      <c r="Y97" s="231"/>
      <c r="Z97" s="231"/>
      <c r="AA97" s="231"/>
      <c r="AB97" s="231"/>
      <c r="AC97" s="231"/>
      <c r="AD97" s="231"/>
      <c r="AE97" s="231"/>
      <c r="AF97" s="231"/>
      <c r="AG97" s="231"/>
      <c r="AH97" s="231"/>
      <c r="AI97" s="231"/>
      <c r="AJ97" s="231"/>
      <c r="AK97" s="231"/>
      <c r="AL97" s="231"/>
      <c r="AM97" s="231"/>
      <c r="AN97" s="231"/>
      <c r="AO97" s="231"/>
      <c r="AP97" s="231"/>
      <c r="AQ97" s="231"/>
    </row>
    <row r="98" spans="1:43" s="280" customFormat="1" x14ac:dyDescent="0.2">
      <c r="A98" s="230"/>
      <c r="B98" s="230"/>
      <c r="C98" s="230"/>
      <c r="D98" s="231"/>
      <c r="E98" s="231"/>
      <c r="F98" s="231"/>
      <c r="G98" s="231"/>
      <c r="H98" s="231"/>
      <c r="I98" s="231"/>
      <c r="J98" s="231"/>
      <c r="K98" s="231"/>
      <c r="L98" s="231"/>
      <c r="M98" s="231"/>
      <c r="N98" s="231"/>
      <c r="O98" s="231"/>
      <c r="P98" s="231"/>
      <c r="Q98" s="231"/>
      <c r="R98" s="231"/>
      <c r="S98" s="231"/>
      <c r="T98" s="231"/>
      <c r="U98" s="231"/>
      <c r="V98" s="231"/>
      <c r="W98" s="231"/>
      <c r="X98" s="231"/>
      <c r="Y98" s="231"/>
      <c r="Z98" s="231"/>
      <c r="AA98" s="231"/>
      <c r="AB98" s="231"/>
      <c r="AC98" s="231"/>
      <c r="AD98" s="231"/>
      <c r="AE98" s="231"/>
      <c r="AF98" s="231"/>
      <c r="AG98" s="231"/>
      <c r="AH98" s="231"/>
      <c r="AI98" s="231"/>
      <c r="AJ98" s="231"/>
      <c r="AK98" s="231"/>
      <c r="AL98" s="231"/>
      <c r="AM98" s="231"/>
      <c r="AN98" s="231"/>
      <c r="AO98" s="231"/>
      <c r="AP98" s="231"/>
      <c r="AQ98" s="231"/>
    </row>
    <row r="99" spans="1:43" s="280" customFormat="1" x14ac:dyDescent="0.2">
      <c r="A99" s="230"/>
      <c r="B99" s="230"/>
      <c r="C99" s="230"/>
      <c r="D99" s="231"/>
      <c r="E99" s="231"/>
      <c r="F99" s="231"/>
      <c r="G99" s="231"/>
      <c r="H99" s="231"/>
      <c r="I99" s="231"/>
      <c r="J99" s="231"/>
      <c r="K99" s="231"/>
      <c r="L99" s="231"/>
      <c r="M99" s="231"/>
      <c r="N99" s="231"/>
      <c r="O99" s="231"/>
      <c r="P99" s="231"/>
      <c r="Q99" s="231"/>
      <c r="R99" s="231"/>
      <c r="S99" s="231"/>
      <c r="T99" s="231"/>
      <c r="U99" s="231"/>
      <c r="V99" s="231"/>
      <c r="W99" s="231"/>
      <c r="X99" s="231"/>
      <c r="Y99" s="231"/>
      <c r="Z99" s="231"/>
      <c r="AA99" s="231"/>
      <c r="AB99" s="231"/>
      <c r="AC99" s="231"/>
      <c r="AD99" s="231"/>
      <c r="AE99" s="231"/>
      <c r="AF99" s="231"/>
      <c r="AG99" s="231"/>
      <c r="AH99" s="231"/>
      <c r="AI99" s="231"/>
      <c r="AJ99" s="231"/>
      <c r="AK99" s="231"/>
      <c r="AL99" s="231"/>
      <c r="AM99" s="231"/>
      <c r="AN99" s="231"/>
      <c r="AO99" s="231"/>
      <c r="AP99" s="231"/>
      <c r="AQ99" s="231"/>
    </row>
    <row r="100" spans="1:43" s="280" customFormat="1" x14ac:dyDescent="0.2">
      <c r="A100" s="230"/>
      <c r="B100" s="230"/>
      <c r="C100" s="230"/>
      <c r="D100" s="231"/>
      <c r="E100" s="231"/>
      <c r="F100" s="231"/>
      <c r="G100" s="231"/>
      <c r="H100" s="231"/>
      <c r="I100" s="231"/>
      <c r="J100" s="231"/>
      <c r="K100" s="231"/>
      <c r="L100" s="231"/>
      <c r="M100" s="231"/>
      <c r="N100" s="231"/>
      <c r="O100" s="231"/>
      <c r="P100" s="231"/>
      <c r="Q100" s="231"/>
      <c r="R100" s="231"/>
      <c r="S100" s="231"/>
      <c r="T100" s="231"/>
      <c r="U100" s="231"/>
      <c r="V100" s="231"/>
      <c r="W100" s="231"/>
      <c r="X100" s="231"/>
      <c r="Y100" s="231"/>
      <c r="Z100" s="231"/>
      <c r="AA100" s="231"/>
      <c r="AB100" s="231"/>
      <c r="AC100" s="231"/>
      <c r="AD100" s="231"/>
      <c r="AE100" s="231"/>
      <c r="AF100" s="231"/>
      <c r="AG100" s="231"/>
      <c r="AH100" s="231"/>
      <c r="AI100" s="231"/>
      <c r="AJ100" s="231"/>
      <c r="AK100" s="231"/>
      <c r="AL100" s="231"/>
      <c r="AM100" s="231"/>
      <c r="AN100" s="231"/>
      <c r="AO100" s="231"/>
      <c r="AP100" s="231"/>
      <c r="AQ100" s="231"/>
    </row>
    <row r="101" spans="1:43" s="280" customFormat="1" x14ac:dyDescent="0.2">
      <c r="A101" s="230"/>
      <c r="B101" s="230"/>
      <c r="C101" s="230"/>
      <c r="D101" s="231"/>
      <c r="E101" s="231"/>
      <c r="F101" s="231"/>
      <c r="G101" s="231"/>
      <c r="H101" s="231"/>
      <c r="I101" s="231"/>
      <c r="J101" s="231"/>
      <c r="K101" s="231"/>
      <c r="L101" s="231"/>
      <c r="M101" s="231"/>
      <c r="N101" s="231"/>
      <c r="O101" s="231"/>
      <c r="P101" s="231"/>
      <c r="Q101" s="231"/>
      <c r="R101" s="231"/>
      <c r="S101" s="231"/>
      <c r="T101" s="231"/>
      <c r="U101" s="231"/>
      <c r="V101" s="231"/>
      <c r="W101" s="231"/>
      <c r="X101" s="231"/>
      <c r="Y101" s="231"/>
      <c r="Z101" s="231"/>
      <c r="AA101" s="231"/>
      <c r="AB101" s="231"/>
      <c r="AC101" s="231"/>
      <c r="AD101" s="231"/>
      <c r="AE101" s="231"/>
      <c r="AF101" s="231"/>
      <c r="AG101" s="231"/>
      <c r="AH101" s="231"/>
      <c r="AI101" s="231"/>
      <c r="AJ101" s="231"/>
      <c r="AK101" s="231"/>
      <c r="AL101" s="231"/>
      <c r="AM101" s="231"/>
      <c r="AN101" s="231"/>
      <c r="AO101" s="231"/>
      <c r="AP101" s="231"/>
      <c r="AQ101" s="231"/>
    </row>
    <row r="102" spans="1:43" s="280" customFormat="1" x14ac:dyDescent="0.2">
      <c r="A102" s="230"/>
      <c r="B102" s="230"/>
      <c r="C102" s="230"/>
      <c r="D102" s="231"/>
      <c r="E102" s="231"/>
      <c r="F102" s="231"/>
      <c r="G102" s="231"/>
      <c r="H102" s="231"/>
      <c r="I102" s="231"/>
      <c r="J102" s="231"/>
      <c r="K102" s="231"/>
      <c r="L102" s="231"/>
      <c r="M102" s="231"/>
      <c r="N102" s="231"/>
      <c r="O102" s="231"/>
      <c r="P102" s="231"/>
      <c r="Q102" s="231"/>
      <c r="R102" s="231"/>
      <c r="S102" s="231"/>
      <c r="T102" s="231"/>
      <c r="U102" s="231"/>
      <c r="V102" s="231"/>
      <c r="W102" s="231"/>
      <c r="X102" s="231"/>
      <c r="Y102" s="231"/>
      <c r="Z102" s="231"/>
      <c r="AA102" s="231"/>
      <c r="AB102" s="231"/>
      <c r="AC102" s="231"/>
      <c r="AD102" s="231"/>
      <c r="AE102" s="231"/>
      <c r="AF102" s="231"/>
      <c r="AG102" s="231"/>
      <c r="AH102" s="231"/>
      <c r="AI102" s="231"/>
      <c r="AJ102" s="231"/>
      <c r="AK102" s="231"/>
      <c r="AL102" s="231"/>
      <c r="AM102" s="231"/>
      <c r="AN102" s="231"/>
      <c r="AO102" s="231"/>
      <c r="AP102" s="231"/>
      <c r="AQ102" s="231"/>
    </row>
    <row r="103" spans="1:43" s="280" customFormat="1" x14ac:dyDescent="0.2">
      <c r="A103" s="230"/>
      <c r="B103" s="230"/>
      <c r="C103" s="230"/>
      <c r="D103" s="231"/>
      <c r="E103" s="231"/>
      <c r="F103" s="231"/>
      <c r="G103" s="231"/>
      <c r="H103" s="231"/>
      <c r="I103" s="231"/>
      <c r="J103" s="231"/>
      <c r="K103" s="231"/>
      <c r="L103" s="231"/>
      <c r="M103" s="231"/>
      <c r="N103" s="231"/>
      <c r="O103" s="231"/>
      <c r="P103" s="231"/>
      <c r="Q103" s="231"/>
      <c r="R103" s="231"/>
      <c r="S103" s="231"/>
      <c r="T103" s="231"/>
      <c r="U103" s="231"/>
      <c r="V103" s="231"/>
      <c r="W103" s="231"/>
      <c r="X103" s="231"/>
      <c r="Y103" s="231"/>
      <c r="Z103" s="231"/>
      <c r="AA103" s="231"/>
      <c r="AB103" s="231"/>
      <c r="AC103" s="231"/>
      <c r="AD103" s="231"/>
      <c r="AE103" s="231"/>
      <c r="AF103" s="231"/>
      <c r="AG103" s="231"/>
      <c r="AH103" s="231"/>
      <c r="AI103" s="231"/>
      <c r="AJ103" s="231"/>
      <c r="AK103" s="231"/>
      <c r="AL103" s="231"/>
      <c r="AM103" s="231"/>
      <c r="AN103" s="231"/>
      <c r="AO103" s="231"/>
      <c r="AP103" s="231"/>
      <c r="AQ103" s="231"/>
    </row>
    <row r="104" spans="1:43" s="280" customFormat="1" x14ac:dyDescent="0.2">
      <c r="A104" s="230"/>
      <c r="B104" s="230"/>
      <c r="C104" s="230"/>
      <c r="D104" s="231"/>
      <c r="E104" s="231"/>
      <c r="F104" s="231"/>
      <c r="G104" s="231"/>
      <c r="H104" s="231"/>
      <c r="I104" s="231"/>
      <c r="J104" s="231"/>
      <c r="K104" s="231"/>
      <c r="L104" s="231"/>
      <c r="M104" s="231"/>
      <c r="N104" s="231"/>
      <c r="O104" s="231"/>
      <c r="P104" s="231"/>
      <c r="Q104" s="231"/>
      <c r="R104" s="231"/>
      <c r="S104" s="231"/>
      <c r="T104" s="231"/>
      <c r="U104" s="231"/>
      <c r="V104" s="231"/>
      <c r="W104" s="231"/>
      <c r="X104" s="231"/>
      <c r="Y104" s="231"/>
      <c r="Z104" s="231"/>
      <c r="AA104" s="231"/>
      <c r="AB104" s="231"/>
      <c r="AC104" s="231"/>
      <c r="AD104" s="231"/>
      <c r="AE104" s="231"/>
      <c r="AF104" s="231"/>
      <c r="AG104" s="231"/>
      <c r="AH104" s="231"/>
      <c r="AI104" s="231"/>
      <c r="AJ104" s="231"/>
      <c r="AK104" s="231"/>
      <c r="AL104" s="231"/>
      <c r="AM104" s="231"/>
      <c r="AN104" s="231"/>
      <c r="AO104" s="231"/>
      <c r="AP104" s="231"/>
      <c r="AQ104" s="231"/>
    </row>
    <row r="105" spans="1:43" s="280" customFormat="1" x14ac:dyDescent="0.2">
      <c r="A105" s="230"/>
      <c r="B105" s="230"/>
      <c r="C105" s="230"/>
      <c r="D105" s="231"/>
      <c r="E105" s="231"/>
      <c r="F105" s="231"/>
      <c r="G105" s="231"/>
      <c r="H105" s="231"/>
      <c r="I105" s="231"/>
      <c r="J105" s="231"/>
      <c r="K105" s="231"/>
      <c r="L105" s="231"/>
      <c r="M105" s="231"/>
      <c r="N105" s="231"/>
      <c r="O105" s="231"/>
      <c r="P105" s="231"/>
      <c r="Q105" s="231"/>
      <c r="R105" s="231"/>
      <c r="S105" s="231"/>
      <c r="T105" s="231"/>
      <c r="U105" s="231"/>
      <c r="V105" s="231"/>
      <c r="W105" s="231"/>
      <c r="X105" s="231"/>
      <c r="Y105" s="231"/>
      <c r="Z105" s="231"/>
      <c r="AA105" s="231"/>
      <c r="AB105" s="231"/>
      <c r="AC105" s="231"/>
      <c r="AD105" s="231"/>
      <c r="AE105" s="231"/>
      <c r="AF105" s="231"/>
      <c r="AG105" s="231"/>
      <c r="AH105" s="231"/>
      <c r="AI105" s="231"/>
      <c r="AJ105" s="231"/>
      <c r="AK105" s="231"/>
      <c r="AL105" s="231"/>
      <c r="AM105" s="231"/>
      <c r="AN105" s="231"/>
      <c r="AO105" s="231"/>
      <c r="AP105" s="231"/>
      <c r="AQ105" s="231"/>
    </row>
    <row r="106" spans="1:43" s="280" customFormat="1" x14ac:dyDescent="0.2">
      <c r="A106" s="230"/>
      <c r="B106" s="230"/>
      <c r="C106" s="230"/>
      <c r="D106" s="231"/>
      <c r="E106" s="231"/>
      <c r="F106" s="231"/>
      <c r="G106" s="231"/>
      <c r="H106" s="231"/>
      <c r="I106" s="231"/>
      <c r="J106" s="231"/>
      <c r="K106" s="231"/>
      <c r="L106" s="231"/>
      <c r="M106" s="231"/>
      <c r="N106" s="231"/>
      <c r="O106" s="231"/>
      <c r="P106" s="231"/>
      <c r="Q106" s="231"/>
      <c r="R106" s="231"/>
      <c r="S106" s="231"/>
      <c r="T106" s="231"/>
      <c r="U106" s="231"/>
      <c r="V106" s="231"/>
      <c r="W106" s="231"/>
      <c r="X106" s="231"/>
      <c r="Y106" s="231"/>
      <c r="Z106" s="231"/>
      <c r="AA106" s="231"/>
      <c r="AB106" s="231"/>
      <c r="AC106" s="231"/>
      <c r="AD106" s="231"/>
      <c r="AE106" s="231"/>
      <c r="AF106" s="231"/>
      <c r="AG106" s="231"/>
      <c r="AH106" s="231"/>
      <c r="AI106" s="231"/>
      <c r="AJ106" s="231"/>
      <c r="AK106" s="231"/>
      <c r="AL106" s="231"/>
      <c r="AM106" s="231"/>
      <c r="AN106" s="231"/>
      <c r="AO106" s="231"/>
      <c r="AP106" s="231"/>
      <c r="AQ106" s="231"/>
    </row>
    <row r="107" spans="1:43" s="280" customFormat="1" x14ac:dyDescent="0.2">
      <c r="A107" s="230"/>
      <c r="B107" s="230"/>
      <c r="C107" s="230"/>
      <c r="D107" s="231"/>
      <c r="E107" s="231"/>
      <c r="F107" s="231"/>
      <c r="G107" s="231"/>
      <c r="H107" s="231"/>
      <c r="I107" s="231"/>
      <c r="J107" s="231"/>
      <c r="K107" s="231"/>
      <c r="L107" s="231"/>
      <c r="M107" s="231"/>
      <c r="N107" s="231"/>
      <c r="O107" s="231"/>
      <c r="P107" s="231"/>
      <c r="Q107" s="231"/>
      <c r="R107" s="231"/>
      <c r="S107" s="231"/>
      <c r="T107" s="231"/>
      <c r="U107" s="231"/>
      <c r="V107" s="231"/>
      <c r="W107" s="231"/>
      <c r="X107" s="231"/>
      <c r="Y107" s="231"/>
      <c r="Z107" s="231"/>
      <c r="AA107" s="231"/>
      <c r="AB107" s="231"/>
      <c r="AC107" s="231"/>
      <c r="AD107" s="231"/>
      <c r="AE107" s="231"/>
      <c r="AF107" s="231"/>
      <c r="AG107" s="231"/>
      <c r="AH107" s="231"/>
      <c r="AI107" s="231"/>
      <c r="AJ107" s="231"/>
      <c r="AK107" s="231"/>
      <c r="AL107" s="231"/>
      <c r="AM107" s="231"/>
      <c r="AN107" s="231"/>
      <c r="AO107" s="231"/>
      <c r="AP107" s="231"/>
      <c r="AQ107" s="231"/>
    </row>
  </sheetData>
  <mergeCells count="203">
    <mergeCell ref="A68:A69"/>
    <mergeCell ref="B68:C68"/>
    <mergeCell ref="B69:C69"/>
    <mergeCell ref="A81:C81"/>
    <mergeCell ref="B70:C70"/>
    <mergeCell ref="B71:C71"/>
    <mergeCell ref="A70:A71"/>
    <mergeCell ref="A74:A79"/>
    <mergeCell ref="B74:C74"/>
    <mergeCell ref="B75:C75"/>
    <mergeCell ref="B76:C76"/>
    <mergeCell ref="B77:C77"/>
    <mergeCell ref="B78:C78"/>
    <mergeCell ref="B79:C79"/>
    <mergeCell ref="B52:C52"/>
    <mergeCell ref="A47:A49"/>
    <mergeCell ref="B47:C47"/>
    <mergeCell ref="B48:C48"/>
    <mergeCell ref="B49:C49"/>
    <mergeCell ref="D44:U44"/>
    <mergeCell ref="M47:P47"/>
    <mergeCell ref="Q47:U47"/>
    <mergeCell ref="D47:G49"/>
    <mergeCell ref="H47:L49"/>
    <mergeCell ref="A44:A46"/>
    <mergeCell ref="B44:C46"/>
    <mergeCell ref="D45:L45"/>
    <mergeCell ref="D46:G46"/>
    <mergeCell ref="H46:L46"/>
    <mergeCell ref="M49:P49"/>
    <mergeCell ref="Q49:U49"/>
    <mergeCell ref="M51:P51"/>
    <mergeCell ref="Q51:U51"/>
    <mergeCell ref="M52:P52"/>
    <mergeCell ref="Q52:U52"/>
    <mergeCell ref="M50:P50"/>
    <mergeCell ref="M48:P48"/>
    <mergeCell ref="B39:C39"/>
    <mergeCell ref="B40:C40"/>
    <mergeCell ref="B6:C7"/>
    <mergeCell ref="A6:A7"/>
    <mergeCell ref="A42:U42"/>
    <mergeCell ref="A64:A65"/>
    <mergeCell ref="B64:C64"/>
    <mergeCell ref="B65:C65"/>
    <mergeCell ref="A57:A60"/>
    <mergeCell ref="B57:C57"/>
    <mergeCell ref="B59:C59"/>
    <mergeCell ref="B60:C60"/>
    <mergeCell ref="B58:C58"/>
    <mergeCell ref="A62:A63"/>
    <mergeCell ref="B62:C62"/>
    <mergeCell ref="B63:C63"/>
    <mergeCell ref="A50:A52"/>
    <mergeCell ref="B50:C50"/>
    <mergeCell ref="D64:G65"/>
    <mergeCell ref="H50:L52"/>
    <mergeCell ref="H54:L54"/>
    <mergeCell ref="D50:G52"/>
    <mergeCell ref="Q50:U50"/>
    <mergeCell ref="B51:C51"/>
    <mergeCell ref="D55:G55"/>
    <mergeCell ref="H55:L55"/>
    <mergeCell ref="D56:G56"/>
    <mergeCell ref="H56:L56"/>
    <mergeCell ref="H61:L61"/>
    <mergeCell ref="D54:G54"/>
    <mergeCell ref="D61:G61"/>
    <mergeCell ref="D53:G53"/>
    <mergeCell ref="H53:L53"/>
    <mergeCell ref="D57:G60"/>
    <mergeCell ref="H57:L60"/>
    <mergeCell ref="M58:P58"/>
    <mergeCell ref="D66:G66"/>
    <mergeCell ref="Q75:U75"/>
    <mergeCell ref="M63:P63"/>
    <mergeCell ref="D62:G63"/>
    <mergeCell ref="H62:L63"/>
    <mergeCell ref="H64:L65"/>
    <mergeCell ref="Q64:U64"/>
    <mergeCell ref="M65:P65"/>
    <mergeCell ref="Q65:U65"/>
    <mergeCell ref="Q62:U62"/>
    <mergeCell ref="M62:P62"/>
    <mergeCell ref="H74:L79"/>
    <mergeCell ref="D67:G67"/>
    <mergeCell ref="H67:L67"/>
    <mergeCell ref="D68:G69"/>
    <mergeCell ref="H68:L69"/>
    <mergeCell ref="D72:G72"/>
    <mergeCell ref="H70:L71"/>
    <mergeCell ref="D73:G73"/>
    <mergeCell ref="H72:L72"/>
    <mergeCell ref="H73:L73"/>
    <mergeCell ref="Q60:U60"/>
    <mergeCell ref="D81:L81"/>
    <mergeCell ref="M81:U81"/>
    <mergeCell ref="M69:P69"/>
    <mergeCell ref="Q69:U69"/>
    <mergeCell ref="M70:P70"/>
    <mergeCell ref="Q70:U70"/>
    <mergeCell ref="M71:P71"/>
    <mergeCell ref="Q71:U71"/>
    <mergeCell ref="D74:G79"/>
    <mergeCell ref="D70:G71"/>
    <mergeCell ref="M75:P75"/>
    <mergeCell ref="Q78:U78"/>
    <mergeCell ref="M79:P79"/>
    <mergeCell ref="Q79:U79"/>
    <mergeCell ref="M76:P76"/>
    <mergeCell ref="Q76:U76"/>
    <mergeCell ref="M77:P77"/>
    <mergeCell ref="Q77:U77"/>
    <mergeCell ref="M78:P78"/>
    <mergeCell ref="M74:P74"/>
    <mergeCell ref="Q74:U74"/>
    <mergeCell ref="M72:U73"/>
    <mergeCell ref="B38:C38"/>
    <mergeCell ref="A18:A21"/>
    <mergeCell ref="A22:C22"/>
    <mergeCell ref="A34:C34"/>
    <mergeCell ref="A35:A40"/>
    <mergeCell ref="A33:C33"/>
    <mergeCell ref="M68:P68"/>
    <mergeCell ref="Q63:U63"/>
    <mergeCell ref="Q68:U68"/>
    <mergeCell ref="M66:U67"/>
    <mergeCell ref="M64:P64"/>
    <mergeCell ref="H66:L66"/>
    <mergeCell ref="M53:U56"/>
    <mergeCell ref="Q48:U48"/>
    <mergeCell ref="M45:U45"/>
    <mergeCell ref="M46:P46"/>
    <mergeCell ref="Q46:U46"/>
    <mergeCell ref="M61:U61"/>
    <mergeCell ref="M57:P57"/>
    <mergeCell ref="Q57:U57"/>
    <mergeCell ref="M59:P59"/>
    <mergeCell ref="Q59:U59"/>
    <mergeCell ref="M60:P60"/>
    <mergeCell ref="Q58:U58"/>
    <mergeCell ref="B36:C36"/>
    <mergeCell ref="B37:C37"/>
    <mergeCell ref="B29:C29"/>
    <mergeCell ref="B19:C19"/>
    <mergeCell ref="B20:C20"/>
    <mergeCell ref="B23:C23"/>
    <mergeCell ref="A11:A13"/>
    <mergeCell ref="B30:C30"/>
    <mergeCell ref="A8:A10"/>
    <mergeCell ref="B8:C8"/>
    <mergeCell ref="B10:C10"/>
    <mergeCell ref="B9:C9"/>
    <mergeCell ref="B11:C11"/>
    <mergeCell ref="B12:C12"/>
    <mergeCell ref="B13:C13"/>
    <mergeCell ref="B31:C31"/>
    <mergeCell ref="B32:C32"/>
    <mergeCell ref="B21:C21"/>
    <mergeCell ref="A28:C28"/>
    <mergeCell ref="A29:A30"/>
    <mergeCell ref="B18:C18"/>
    <mergeCell ref="A25:A26"/>
    <mergeCell ref="B25:C25"/>
    <mergeCell ref="B26:C26"/>
    <mergeCell ref="Z7:AA7"/>
    <mergeCell ref="X7:Y7"/>
    <mergeCell ref="V7:W7"/>
    <mergeCell ref="A14:C14"/>
    <mergeCell ref="A15:C15"/>
    <mergeCell ref="A16:C16"/>
    <mergeCell ref="A17:C17"/>
    <mergeCell ref="B24:C24"/>
    <mergeCell ref="B35:C35"/>
    <mergeCell ref="A23:A24"/>
    <mergeCell ref="A27:C27"/>
    <mergeCell ref="F7:G7"/>
    <mergeCell ref="H7:I7"/>
    <mergeCell ref="J7:K7"/>
    <mergeCell ref="L7:M7"/>
    <mergeCell ref="P7:Q7"/>
    <mergeCell ref="R7:S7"/>
    <mergeCell ref="T7:U7"/>
    <mergeCell ref="D7:E7"/>
    <mergeCell ref="N7:O7"/>
    <mergeCell ref="A31:A32"/>
    <mergeCell ref="AT7:AU7"/>
    <mergeCell ref="AV7:AW7"/>
    <mergeCell ref="AX7:AY7"/>
    <mergeCell ref="AZ7:BA7"/>
    <mergeCell ref="BB7:BC7"/>
    <mergeCell ref="BD7:BE7"/>
    <mergeCell ref="BF7:BG7"/>
    <mergeCell ref="BH7:BI7"/>
    <mergeCell ref="AB7:AC7"/>
    <mergeCell ref="AD7:AE7"/>
    <mergeCell ref="AF7:AG7"/>
    <mergeCell ref="AH7:AI7"/>
    <mergeCell ref="AJ7:AK7"/>
    <mergeCell ref="AL7:AM7"/>
    <mergeCell ref="AN7:AO7"/>
    <mergeCell ref="AP7:AQ7"/>
    <mergeCell ref="AR7:AS7"/>
  </mergeCells>
  <hyperlinks>
    <hyperlink ref="A2" location="Sommaire!A1" display="Retour au sommaire"/>
  </hyperlinks>
  <pageMargins left="0.35433070866141736" right="0.28999999999999998" top="0.49" bottom="0.32" header="0.19" footer="0.15748031496062992"/>
  <pageSetup paperSize="8" orientation="landscape"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JB1040"/>
  <sheetViews>
    <sheetView showZeros="0" tabSelected="1" zoomScaleNormal="100" workbookViewId="0">
      <selection activeCell="A6" sqref="A6"/>
    </sheetView>
  </sheetViews>
  <sheetFormatPr baseColWidth="10" defaultColWidth="30.7109375" defaultRowHeight="11.25" x14ac:dyDescent="0.2"/>
  <cols>
    <col min="1" max="1" width="9" style="2" customWidth="1"/>
    <col min="2" max="2" width="12.7109375" style="49" customWidth="1"/>
    <col min="3" max="3" width="9.7109375" style="51" customWidth="1"/>
    <col min="4" max="4" width="15.85546875" style="51" customWidth="1"/>
    <col min="5" max="5" width="15.5703125" style="51" customWidth="1"/>
    <col min="6" max="6" width="12.7109375" style="51" customWidth="1"/>
    <col min="7" max="7" width="11.28515625" style="51" customWidth="1"/>
    <col min="8" max="9" width="10.140625" style="51" customWidth="1"/>
    <col min="10" max="10" width="8.7109375" style="51" customWidth="1"/>
    <col min="11" max="12" width="23.7109375" style="51" customWidth="1"/>
    <col min="13" max="14" width="9.28515625" style="51" customWidth="1"/>
    <col min="15" max="15" width="23.7109375" style="2" customWidth="1"/>
    <col min="16" max="16384" width="30.7109375" style="1"/>
  </cols>
  <sheetData>
    <row r="1" spans="1:262" s="2" customFormat="1" ht="22.5" customHeight="1" thickBot="1" x14ac:dyDescent="0.25">
      <c r="A1" s="561" t="s">
        <v>127</v>
      </c>
      <c r="B1" s="562"/>
      <c r="D1" s="557"/>
      <c r="E1" s="557"/>
      <c r="F1" s="557"/>
      <c r="G1" s="557"/>
      <c r="H1" s="557"/>
      <c r="I1" s="557"/>
      <c r="J1" s="557"/>
      <c r="K1" s="557"/>
      <c r="L1" s="557"/>
      <c r="M1" s="557"/>
      <c r="N1" s="557"/>
    </row>
    <row r="2" spans="1:262" s="47" customFormat="1" ht="12.75" customHeight="1" thickTop="1" thickBot="1" x14ac:dyDescent="0.25">
      <c r="B2" s="48"/>
      <c r="C2" s="52"/>
      <c r="D2" s="53"/>
      <c r="E2" s="50"/>
      <c r="F2" s="50"/>
      <c r="G2" s="50"/>
      <c r="H2" s="50"/>
      <c r="I2" s="50"/>
      <c r="J2" s="50"/>
      <c r="K2" s="50"/>
      <c r="L2" s="50"/>
      <c r="M2" s="50"/>
      <c r="N2" s="50"/>
    </row>
    <row r="3" spans="1:262" s="47" customFormat="1" ht="42" customHeight="1" thickTop="1" thickBot="1" x14ac:dyDescent="0.25">
      <c r="A3" s="558" t="s">
        <v>262</v>
      </c>
      <c r="B3" s="559"/>
      <c r="C3" s="560"/>
      <c r="D3" s="106">
        <v>11</v>
      </c>
      <c r="F3" s="50"/>
      <c r="G3" s="50"/>
      <c r="H3" s="50"/>
      <c r="I3" s="50"/>
      <c r="J3" s="290">
        <f>COUNTA(D:D)-1</f>
        <v>1</v>
      </c>
      <c r="K3" s="171"/>
      <c r="L3" s="171"/>
      <c r="M3" s="50"/>
      <c r="N3" s="50"/>
    </row>
    <row r="4" spans="1:262" s="3" customFormat="1" ht="12" thickTop="1" x14ac:dyDescent="0.2">
      <c r="A4" s="2"/>
      <c r="B4" s="49"/>
      <c r="C4" s="51"/>
      <c r="D4" s="51"/>
      <c r="E4" s="51"/>
      <c r="F4" s="51"/>
      <c r="G4" s="51"/>
      <c r="H4" s="51"/>
      <c r="I4" s="51"/>
      <c r="J4" s="51"/>
      <c r="K4" s="51"/>
      <c r="L4" s="51"/>
      <c r="M4" s="51"/>
      <c r="N4" s="51"/>
      <c r="O4" s="2"/>
    </row>
    <row r="5" spans="1:262" ht="45" x14ac:dyDescent="0.2">
      <c r="A5" s="226" t="s">
        <v>50</v>
      </c>
      <c r="B5" s="226" t="s">
        <v>265</v>
      </c>
      <c r="C5" s="227" t="s">
        <v>1</v>
      </c>
      <c r="D5" s="227" t="s">
        <v>2</v>
      </c>
      <c r="E5" s="227" t="s">
        <v>3</v>
      </c>
      <c r="F5" s="227" t="s">
        <v>4</v>
      </c>
      <c r="G5" s="227" t="s">
        <v>5</v>
      </c>
      <c r="H5" s="227" t="s">
        <v>6</v>
      </c>
      <c r="I5" s="227" t="s">
        <v>7</v>
      </c>
      <c r="J5" s="227" t="s">
        <v>8</v>
      </c>
      <c r="K5" s="227" t="s">
        <v>9</v>
      </c>
      <c r="L5" s="227" t="s">
        <v>10</v>
      </c>
      <c r="M5" s="227" t="s">
        <v>88</v>
      </c>
      <c r="N5" s="227" t="s">
        <v>11</v>
      </c>
      <c r="O5" s="215" t="s">
        <v>266</v>
      </c>
    </row>
    <row r="6" spans="1:262" x14ac:dyDescent="0.2">
      <c r="A6" s="288"/>
      <c r="B6" s="289"/>
      <c r="C6" s="289"/>
      <c r="D6" s="289"/>
      <c r="E6" s="289"/>
      <c r="F6" s="289"/>
      <c r="G6" s="289"/>
      <c r="H6" s="289"/>
      <c r="I6" s="289"/>
      <c r="J6" s="289"/>
      <c r="K6" s="289"/>
      <c r="L6" s="289"/>
      <c r="M6" s="289"/>
      <c r="N6" s="289"/>
      <c r="O6" s="289"/>
      <c r="P6" s="286"/>
      <c r="Q6" s="286"/>
      <c r="R6" s="286"/>
      <c r="S6" s="286"/>
      <c r="T6" s="286"/>
      <c r="U6" s="286"/>
      <c r="V6" s="286"/>
      <c r="W6" s="286"/>
      <c r="X6" s="286"/>
      <c r="Y6" s="286"/>
      <c r="Z6" s="286"/>
      <c r="AA6" s="286"/>
      <c r="AB6" s="286"/>
      <c r="AC6" s="286"/>
      <c r="AD6" s="286"/>
      <c r="AE6" s="286"/>
      <c r="AF6" s="286"/>
      <c r="AG6" s="286"/>
      <c r="AH6" s="286"/>
      <c r="AI6" s="286"/>
      <c r="AJ6" s="286"/>
      <c r="AK6" s="286"/>
      <c r="AL6" s="286"/>
      <c r="AM6" s="286"/>
      <c r="AN6" s="286"/>
      <c r="AO6" s="286"/>
      <c r="AP6" s="286"/>
      <c r="AQ6" s="286"/>
      <c r="AR6" s="286"/>
      <c r="AS6" s="286"/>
      <c r="AT6" s="286"/>
      <c r="AU6" s="286"/>
      <c r="AV6" s="286"/>
      <c r="AW6" s="286"/>
      <c r="AX6" s="286"/>
      <c r="AY6" s="286"/>
      <c r="AZ6" s="286"/>
      <c r="BA6" s="286"/>
      <c r="BB6" s="286"/>
      <c r="BC6" s="286"/>
      <c r="BD6" s="286"/>
      <c r="BE6" s="286"/>
      <c r="BF6" s="286"/>
      <c r="BG6" s="286"/>
      <c r="BH6" s="286"/>
      <c r="BI6" s="286"/>
      <c r="BJ6" s="286"/>
      <c r="BK6" s="286"/>
      <c r="BL6" s="286"/>
      <c r="BM6" s="286"/>
      <c r="BN6" s="286"/>
      <c r="BO6" s="286"/>
      <c r="BP6" s="286"/>
      <c r="BQ6" s="286"/>
      <c r="BR6" s="286"/>
      <c r="BS6" s="286"/>
      <c r="BT6" s="286"/>
      <c r="BU6" s="286"/>
      <c r="BV6" s="286"/>
      <c r="BW6" s="286"/>
      <c r="BX6" s="286"/>
      <c r="BY6" s="286"/>
      <c r="BZ6" s="286"/>
      <c r="CA6" s="286"/>
      <c r="CB6" s="286"/>
      <c r="CC6" s="286"/>
      <c r="CD6" s="286"/>
      <c r="CE6" s="286"/>
      <c r="CF6" s="286"/>
      <c r="CG6" s="286"/>
      <c r="CH6" s="286"/>
      <c r="CI6" s="286"/>
      <c r="CJ6" s="286"/>
      <c r="CK6" s="286"/>
      <c r="CL6" s="286"/>
      <c r="CM6" s="286"/>
      <c r="CN6" s="286"/>
      <c r="CO6" s="286"/>
      <c r="CP6" s="286"/>
      <c r="CQ6" s="286"/>
      <c r="CR6" s="286"/>
      <c r="CS6" s="286"/>
      <c r="CT6" s="286"/>
      <c r="CU6" s="286"/>
      <c r="CV6" s="286"/>
      <c r="CW6" s="286"/>
      <c r="CX6" s="286"/>
      <c r="CY6" s="286"/>
      <c r="CZ6" s="286"/>
      <c r="DA6" s="286"/>
      <c r="DB6" s="286"/>
      <c r="DC6" s="286"/>
      <c r="DD6" s="286"/>
      <c r="DE6" s="286"/>
      <c r="DF6" s="286"/>
      <c r="DG6" s="286"/>
      <c r="DH6" s="286"/>
      <c r="DI6" s="286"/>
      <c r="DJ6" s="286"/>
      <c r="DK6" s="286"/>
      <c r="DL6" s="286"/>
      <c r="DM6" s="286"/>
      <c r="DN6" s="286"/>
      <c r="DO6" s="286"/>
      <c r="DP6" s="286"/>
      <c r="DQ6" s="286"/>
      <c r="DR6" s="286"/>
      <c r="DS6" s="286"/>
      <c r="DT6" s="286"/>
      <c r="DU6" s="286"/>
      <c r="DV6" s="286"/>
      <c r="DW6" s="286"/>
      <c r="DX6" s="286"/>
      <c r="DY6" s="286"/>
      <c r="DZ6" s="286"/>
      <c r="EA6" s="286"/>
      <c r="EB6" s="286"/>
      <c r="EC6" s="286"/>
      <c r="ED6" s="286"/>
      <c r="EE6" s="286"/>
      <c r="EF6" s="286"/>
      <c r="EG6" s="286"/>
      <c r="EH6" s="286"/>
      <c r="EI6" s="286"/>
      <c r="EJ6" s="286"/>
      <c r="EK6" s="286"/>
      <c r="EL6" s="286"/>
      <c r="EM6" s="286"/>
      <c r="EN6" s="286"/>
      <c r="EO6" s="286"/>
      <c r="EP6" s="286"/>
      <c r="EQ6" s="286"/>
      <c r="ER6" s="286"/>
      <c r="ES6" s="286"/>
      <c r="ET6" s="286"/>
      <c r="EU6" s="286"/>
      <c r="EV6" s="286"/>
      <c r="EW6" s="286"/>
      <c r="EX6" s="286"/>
      <c r="EY6" s="286"/>
      <c r="EZ6" s="286"/>
      <c r="FA6" s="286"/>
      <c r="FB6" s="286"/>
      <c r="FC6" s="286"/>
      <c r="FD6" s="286"/>
      <c r="FE6" s="286"/>
      <c r="FF6" s="286"/>
      <c r="FG6" s="286"/>
      <c r="FH6" s="286"/>
      <c r="FI6" s="286"/>
      <c r="FJ6" s="286"/>
      <c r="FK6" s="286"/>
      <c r="FL6" s="286"/>
      <c r="FM6" s="286"/>
      <c r="FN6" s="286"/>
      <c r="FO6" s="286"/>
      <c r="FP6" s="286"/>
      <c r="FQ6" s="286"/>
      <c r="FR6" s="286"/>
      <c r="FS6" s="286"/>
      <c r="FT6" s="286"/>
      <c r="FU6" s="286"/>
      <c r="FV6" s="286"/>
      <c r="FW6" s="286"/>
      <c r="FX6" s="286"/>
      <c r="FY6" s="286"/>
      <c r="FZ6" s="286"/>
      <c r="GA6" s="286"/>
      <c r="GB6" s="286"/>
      <c r="GC6" s="286"/>
      <c r="GD6" s="286"/>
      <c r="GE6" s="286"/>
      <c r="GF6" s="286"/>
      <c r="GG6" s="286"/>
      <c r="GH6" s="286"/>
      <c r="GI6" s="286"/>
      <c r="GJ6" s="286"/>
      <c r="GK6" s="286"/>
      <c r="GL6" s="286"/>
      <c r="GM6" s="286"/>
      <c r="GN6" s="286"/>
      <c r="GO6" s="286"/>
      <c r="GP6" s="286"/>
      <c r="GQ6" s="286"/>
      <c r="GR6" s="286"/>
      <c r="GS6" s="286"/>
      <c r="GT6" s="286"/>
      <c r="GU6" s="286"/>
      <c r="GV6" s="286"/>
      <c r="GW6" s="286"/>
      <c r="GX6" s="286"/>
      <c r="GY6" s="286"/>
      <c r="GZ6" s="286"/>
      <c r="HA6" s="286"/>
      <c r="HB6" s="286"/>
      <c r="HC6" s="286"/>
      <c r="HD6" s="286"/>
      <c r="HE6" s="286"/>
      <c r="HF6" s="286"/>
      <c r="HG6" s="286"/>
      <c r="HH6" s="286"/>
      <c r="HI6" s="286"/>
      <c r="HJ6" s="286"/>
      <c r="HK6" s="286"/>
      <c r="HL6" s="286"/>
      <c r="HM6" s="286"/>
      <c r="HN6" s="286"/>
      <c r="HO6" s="286"/>
      <c r="HP6" s="286"/>
      <c r="HQ6" s="286"/>
      <c r="HR6" s="286"/>
      <c r="HS6" s="286"/>
      <c r="HT6" s="286"/>
      <c r="HU6" s="286"/>
      <c r="HV6" s="286"/>
      <c r="HW6" s="286"/>
      <c r="HX6" s="286"/>
      <c r="HY6" s="286"/>
      <c r="HZ6" s="286"/>
      <c r="IA6" s="286"/>
      <c r="IB6" s="286"/>
      <c r="IC6" s="286"/>
      <c r="ID6" s="286"/>
      <c r="IE6" s="286"/>
      <c r="IF6" s="286"/>
      <c r="IG6" s="286"/>
      <c r="IH6" s="286"/>
      <c r="II6" s="286"/>
      <c r="IJ6" s="286"/>
      <c r="IK6" s="286"/>
      <c r="IL6" s="286"/>
      <c r="IM6" s="286"/>
      <c r="IN6" s="286"/>
      <c r="IO6" s="286"/>
      <c r="IP6" s="286"/>
      <c r="IQ6" s="286"/>
      <c r="IR6" s="286"/>
      <c r="IS6" s="286"/>
      <c r="IT6" s="286"/>
      <c r="IU6" s="286"/>
      <c r="IV6" s="286"/>
      <c r="IW6" s="286"/>
      <c r="IX6" s="286"/>
      <c r="IY6" s="286"/>
      <c r="IZ6" s="286"/>
      <c r="JA6" s="286"/>
      <c r="JB6" s="286"/>
    </row>
    <row r="7" spans="1:262" x14ac:dyDescent="0.2">
      <c r="A7" s="288"/>
      <c r="B7" s="289"/>
      <c r="C7" s="289"/>
      <c r="D7" s="289"/>
      <c r="E7" s="289"/>
      <c r="F7" s="289"/>
      <c r="G7" s="289"/>
      <c r="H7" s="289"/>
      <c r="I7" s="289"/>
      <c r="J7" s="289"/>
      <c r="K7" s="289"/>
      <c r="L7" s="289"/>
      <c r="M7" s="289"/>
      <c r="N7" s="289"/>
      <c r="O7" s="289"/>
    </row>
    <row r="8" spans="1:262" x14ac:dyDescent="0.2">
      <c r="A8" s="288"/>
      <c r="B8" s="289"/>
      <c r="C8" s="289"/>
      <c r="D8" s="289"/>
      <c r="E8" s="289"/>
      <c r="F8" s="289"/>
      <c r="G8" s="289"/>
      <c r="H8" s="289"/>
      <c r="I8" s="289"/>
      <c r="J8" s="289"/>
      <c r="K8" s="289"/>
      <c r="L8" s="289"/>
      <c r="M8" s="289"/>
      <c r="N8" s="289"/>
      <c r="O8" s="289"/>
    </row>
    <row r="9" spans="1:262" x14ac:dyDescent="0.2">
      <c r="A9" s="288"/>
      <c r="B9" s="289"/>
      <c r="C9" s="289"/>
      <c r="D9" s="289"/>
      <c r="E9" s="289"/>
      <c r="F9" s="289"/>
      <c r="G9" s="289"/>
      <c r="H9" s="289"/>
      <c r="I9" s="289"/>
      <c r="J9" s="289"/>
      <c r="K9" s="289"/>
      <c r="L9" s="289"/>
      <c r="M9" s="289"/>
      <c r="N9" s="289"/>
      <c r="O9" s="289"/>
    </row>
    <row r="10" spans="1:262" x14ac:dyDescent="0.2">
      <c r="A10" s="288"/>
      <c r="B10" s="289"/>
      <c r="C10" s="289"/>
      <c r="D10" s="289"/>
      <c r="E10" s="289"/>
      <c r="F10" s="289"/>
      <c r="G10" s="289"/>
      <c r="H10" s="289"/>
      <c r="I10" s="289"/>
      <c r="J10" s="289"/>
      <c r="K10" s="289"/>
      <c r="L10" s="289"/>
      <c r="M10" s="289"/>
      <c r="N10" s="289"/>
      <c r="O10" s="289"/>
    </row>
    <row r="11" spans="1:262" x14ac:dyDescent="0.2">
      <c r="A11" s="288"/>
      <c r="B11" s="289"/>
      <c r="C11" s="289"/>
      <c r="D11" s="289"/>
      <c r="E11" s="289"/>
      <c r="F11" s="289"/>
      <c r="G11" s="289"/>
      <c r="H11" s="289"/>
      <c r="I11" s="289"/>
      <c r="J11" s="289"/>
      <c r="K11" s="289"/>
      <c r="L11" s="289"/>
      <c r="M11" s="289"/>
      <c r="N11" s="289"/>
      <c r="O11" s="289"/>
    </row>
    <row r="12" spans="1:262" x14ac:dyDescent="0.2">
      <c r="A12" s="288"/>
      <c r="B12" s="289"/>
      <c r="C12" s="289"/>
      <c r="D12" s="289"/>
      <c r="E12" s="289"/>
      <c r="F12" s="289"/>
      <c r="G12" s="289"/>
      <c r="H12" s="289"/>
      <c r="I12" s="289"/>
      <c r="J12" s="289"/>
      <c r="K12" s="289"/>
      <c r="L12" s="289"/>
      <c r="M12" s="289"/>
      <c r="N12" s="289"/>
      <c r="O12" s="289"/>
    </row>
    <row r="13" spans="1:262" x14ac:dyDescent="0.2">
      <c r="A13" s="288"/>
      <c r="B13" s="289"/>
      <c r="C13" s="289"/>
      <c r="D13" s="289"/>
      <c r="E13" s="289"/>
      <c r="F13" s="289"/>
      <c r="G13" s="289"/>
      <c r="H13" s="289"/>
      <c r="I13" s="289"/>
      <c r="J13" s="289"/>
      <c r="K13" s="289"/>
      <c r="L13" s="289"/>
      <c r="M13" s="289"/>
      <c r="N13" s="289"/>
      <c r="O13" s="289"/>
    </row>
    <row r="14" spans="1:262" x14ac:dyDescent="0.2">
      <c r="A14" s="288"/>
      <c r="B14" s="289"/>
      <c r="C14" s="289"/>
      <c r="D14" s="289"/>
      <c r="E14" s="289"/>
      <c r="F14" s="289"/>
      <c r="G14" s="289"/>
      <c r="H14" s="289"/>
      <c r="I14" s="289"/>
      <c r="J14" s="289"/>
      <c r="K14" s="289"/>
      <c r="L14" s="289"/>
      <c r="M14" s="289"/>
      <c r="N14" s="289"/>
      <c r="O14" s="289"/>
    </row>
    <row r="15" spans="1:262" x14ac:dyDescent="0.2">
      <c r="A15" s="288"/>
      <c r="B15" s="289"/>
      <c r="C15" s="289"/>
      <c r="D15" s="289"/>
      <c r="E15" s="289"/>
      <c r="F15" s="289"/>
      <c r="G15" s="289"/>
      <c r="H15" s="289"/>
      <c r="I15" s="289"/>
      <c r="J15" s="289"/>
      <c r="K15" s="289"/>
      <c r="L15" s="289"/>
      <c r="M15" s="289"/>
      <c r="N15" s="289"/>
      <c r="O15" s="289"/>
    </row>
    <row r="16" spans="1:262" x14ac:dyDescent="0.2">
      <c r="A16" s="288"/>
      <c r="B16" s="289"/>
      <c r="C16" s="289"/>
      <c r="D16" s="289"/>
      <c r="E16" s="289"/>
      <c r="F16" s="289"/>
      <c r="G16" s="289"/>
      <c r="H16" s="289"/>
      <c r="I16" s="289"/>
      <c r="J16" s="289"/>
      <c r="K16" s="289"/>
      <c r="L16" s="289"/>
      <c r="M16" s="289"/>
      <c r="N16" s="289"/>
      <c r="O16" s="289"/>
    </row>
    <row r="17" spans="1:15" x14ac:dyDescent="0.2">
      <c r="A17" s="288"/>
      <c r="B17" s="289"/>
      <c r="C17" s="289"/>
      <c r="D17" s="289"/>
      <c r="E17" s="289"/>
      <c r="F17" s="289"/>
      <c r="G17" s="289"/>
      <c r="H17" s="289"/>
      <c r="I17" s="289"/>
      <c r="J17" s="289"/>
      <c r="K17" s="289"/>
      <c r="L17" s="289"/>
      <c r="M17" s="289"/>
      <c r="N17" s="289"/>
      <c r="O17" s="289"/>
    </row>
    <row r="18" spans="1:15" x14ac:dyDescent="0.2">
      <c r="A18" s="288"/>
      <c r="B18" s="289"/>
      <c r="C18" s="289"/>
      <c r="D18" s="289"/>
      <c r="E18" s="289"/>
      <c r="F18" s="289"/>
      <c r="G18" s="289"/>
      <c r="H18" s="289"/>
      <c r="I18" s="289"/>
      <c r="J18" s="289"/>
      <c r="K18" s="289"/>
      <c r="L18" s="289"/>
      <c r="M18" s="289"/>
      <c r="N18" s="289"/>
      <c r="O18" s="289"/>
    </row>
    <row r="19" spans="1:15" x14ac:dyDescent="0.2">
      <c r="A19" s="288"/>
      <c r="B19" s="289"/>
      <c r="C19" s="289"/>
      <c r="D19" s="289"/>
      <c r="E19" s="289"/>
      <c r="F19" s="289"/>
      <c r="G19" s="289"/>
      <c r="H19" s="289"/>
      <c r="I19" s="289"/>
      <c r="J19" s="289"/>
      <c r="K19" s="289"/>
      <c r="L19" s="289"/>
      <c r="M19" s="289"/>
      <c r="N19" s="289"/>
      <c r="O19" s="289"/>
    </row>
    <row r="20" spans="1:15" x14ac:dyDescent="0.2">
      <c r="A20" s="288"/>
      <c r="B20" s="289"/>
      <c r="C20" s="289"/>
      <c r="D20" s="289"/>
      <c r="E20" s="289"/>
      <c r="F20" s="289"/>
      <c r="G20" s="289"/>
      <c r="H20" s="289"/>
      <c r="I20" s="289"/>
      <c r="J20" s="289"/>
      <c r="K20" s="289"/>
      <c r="L20" s="289"/>
      <c r="M20" s="289"/>
      <c r="N20" s="289"/>
      <c r="O20" s="289"/>
    </row>
    <row r="21" spans="1:15" x14ac:dyDescent="0.2">
      <c r="A21" s="288"/>
      <c r="B21" s="289"/>
      <c r="C21" s="289"/>
      <c r="D21" s="289"/>
      <c r="E21" s="289"/>
      <c r="F21" s="289"/>
      <c r="G21" s="289"/>
      <c r="H21" s="289"/>
      <c r="I21" s="289"/>
      <c r="J21" s="289"/>
      <c r="K21" s="289"/>
      <c r="L21" s="289"/>
      <c r="M21" s="289"/>
      <c r="N21" s="289"/>
      <c r="O21" s="289"/>
    </row>
    <row r="22" spans="1:15" x14ac:dyDescent="0.2">
      <c r="A22" s="288"/>
      <c r="B22" s="289"/>
      <c r="C22" s="289"/>
      <c r="D22" s="289"/>
      <c r="E22" s="289"/>
      <c r="F22" s="289"/>
      <c r="G22" s="289"/>
      <c r="H22" s="289"/>
      <c r="I22" s="289"/>
      <c r="J22" s="289"/>
      <c r="K22" s="289"/>
      <c r="L22" s="289"/>
      <c r="M22" s="289"/>
      <c r="N22" s="289"/>
      <c r="O22" s="289"/>
    </row>
    <row r="23" spans="1:15" x14ac:dyDescent="0.2">
      <c r="A23" s="288"/>
      <c r="B23" s="289"/>
      <c r="C23" s="289"/>
      <c r="D23" s="289"/>
      <c r="E23" s="289"/>
      <c r="F23" s="289"/>
      <c r="G23" s="289"/>
      <c r="H23" s="289"/>
      <c r="I23" s="289"/>
      <c r="J23" s="289"/>
      <c r="K23" s="289"/>
      <c r="L23" s="289"/>
      <c r="M23" s="289"/>
      <c r="N23" s="289"/>
      <c r="O23" s="289"/>
    </row>
    <row r="24" spans="1:15" x14ac:dyDescent="0.2">
      <c r="A24" s="288"/>
      <c r="B24" s="289"/>
      <c r="C24" s="289"/>
      <c r="D24" s="289"/>
      <c r="E24" s="289"/>
      <c r="F24" s="289"/>
      <c r="G24" s="289"/>
      <c r="H24" s="289"/>
      <c r="I24" s="289"/>
      <c r="J24" s="289"/>
      <c r="K24" s="289"/>
      <c r="L24" s="289"/>
      <c r="M24" s="289"/>
      <c r="N24" s="289"/>
      <c r="O24" s="289"/>
    </row>
    <row r="25" spans="1:15" x14ac:dyDescent="0.2">
      <c r="A25" s="288"/>
      <c r="B25" s="289"/>
      <c r="C25" s="289"/>
      <c r="D25" s="289"/>
      <c r="E25" s="289"/>
      <c r="F25" s="289"/>
      <c r="G25" s="289"/>
      <c r="H25" s="289"/>
      <c r="I25" s="289"/>
      <c r="J25" s="289"/>
      <c r="K25" s="289"/>
      <c r="L25" s="289"/>
      <c r="M25" s="289"/>
      <c r="N25" s="289"/>
      <c r="O25" s="289"/>
    </row>
    <row r="26" spans="1:15" x14ac:dyDescent="0.2">
      <c r="A26" s="288"/>
      <c r="B26" s="289"/>
      <c r="C26" s="289"/>
      <c r="D26" s="289"/>
      <c r="E26" s="289"/>
      <c r="F26" s="289"/>
      <c r="G26" s="289"/>
      <c r="H26" s="289"/>
      <c r="I26" s="289"/>
      <c r="J26" s="289"/>
      <c r="K26" s="289"/>
      <c r="L26" s="289"/>
      <c r="M26" s="289"/>
      <c r="N26" s="289"/>
      <c r="O26" s="289"/>
    </row>
    <row r="27" spans="1:15" x14ac:dyDescent="0.2">
      <c r="A27" s="288"/>
      <c r="B27" s="289"/>
      <c r="C27" s="289"/>
      <c r="D27" s="289"/>
      <c r="E27" s="289"/>
      <c r="F27" s="289"/>
      <c r="G27" s="289"/>
      <c r="H27" s="289"/>
      <c r="I27" s="289"/>
      <c r="J27" s="289"/>
      <c r="K27" s="289"/>
      <c r="L27" s="289"/>
      <c r="M27" s="289"/>
      <c r="N27" s="289"/>
      <c r="O27" s="289"/>
    </row>
    <row r="28" spans="1:15" x14ac:dyDescent="0.2">
      <c r="A28" s="288"/>
      <c r="B28" s="289"/>
      <c r="C28" s="289"/>
      <c r="D28" s="289"/>
      <c r="E28" s="289"/>
      <c r="F28" s="289"/>
      <c r="G28" s="289"/>
      <c r="H28" s="289"/>
      <c r="I28" s="289"/>
      <c r="J28" s="289"/>
      <c r="K28" s="289"/>
      <c r="L28" s="289"/>
      <c r="M28" s="289"/>
      <c r="N28" s="289"/>
      <c r="O28" s="289"/>
    </row>
    <row r="29" spans="1:15" x14ac:dyDescent="0.2">
      <c r="A29" s="288"/>
      <c r="B29" s="289"/>
      <c r="C29" s="289"/>
      <c r="D29" s="289"/>
      <c r="E29" s="289"/>
      <c r="F29" s="289"/>
      <c r="G29" s="289"/>
      <c r="H29" s="289"/>
      <c r="I29" s="289"/>
      <c r="J29" s="289"/>
      <c r="K29" s="289"/>
      <c r="L29" s="289"/>
      <c r="M29" s="289"/>
      <c r="N29" s="289"/>
      <c r="O29" s="289"/>
    </row>
    <row r="30" spans="1:15" x14ac:dyDescent="0.2">
      <c r="A30" s="288"/>
      <c r="B30" s="289"/>
      <c r="C30" s="289"/>
      <c r="D30" s="289"/>
      <c r="E30" s="289"/>
      <c r="F30" s="289"/>
      <c r="G30" s="289"/>
      <c r="H30" s="289"/>
      <c r="I30" s="289"/>
      <c r="J30" s="289"/>
      <c r="K30" s="289"/>
      <c r="L30" s="289"/>
      <c r="M30" s="289"/>
      <c r="N30" s="289"/>
      <c r="O30" s="289"/>
    </row>
    <row r="31" spans="1:15" x14ac:dyDescent="0.2">
      <c r="A31" s="288"/>
      <c r="B31" s="289"/>
      <c r="C31" s="289"/>
      <c r="D31" s="289"/>
      <c r="E31" s="289"/>
      <c r="F31" s="289"/>
      <c r="G31" s="289"/>
      <c r="H31" s="289"/>
      <c r="I31" s="289"/>
      <c r="J31" s="289"/>
      <c r="K31" s="289"/>
      <c r="L31" s="289"/>
      <c r="M31" s="289"/>
      <c r="N31" s="289"/>
      <c r="O31" s="289"/>
    </row>
    <row r="32" spans="1:15" x14ac:dyDescent="0.2">
      <c r="A32" s="288"/>
      <c r="B32" s="289"/>
      <c r="C32" s="289"/>
      <c r="D32" s="289"/>
      <c r="E32" s="289"/>
      <c r="F32" s="289"/>
      <c r="G32" s="289"/>
      <c r="H32" s="289"/>
      <c r="I32" s="289"/>
      <c r="J32" s="289"/>
      <c r="K32" s="289"/>
      <c r="L32" s="289"/>
      <c r="M32" s="289"/>
      <c r="N32" s="289"/>
      <c r="O32" s="289"/>
    </row>
    <row r="33" spans="1:15" x14ac:dyDescent="0.2">
      <c r="A33" s="288"/>
      <c r="B33" s="289"/>
      <c r="C33" s="289"/>
      <c r="D33" s="289"/>
      <c r="E33" s="289"/>
      <c r="F33" s="289"/>
      <c r="G33" s="289"/>
      <c r="H33" s="289"/>
      <c r="I33" s="289"/>
      <c r="J33" s="289"/>
      <c r="K33" s="289"/>
      <c r="L33" s="289"/>
      <c r="M33" s="289"/>
      <c r="N33" s="289"/>
      <c r="O33" s="289"/>
    </row>
    <row r="34" spans="1:15" x14ac:dyDescent="0.2">
      <c r="A34" s="288"/>
      <c r="B34" s="289"/>
      <c r="C34" s="289"/>
      <c r="D34" s="289"/>
      <c r="E34" s="289"/>
      <c r="F34" s="289"/>
      <c r="G34" s="289"/>
      <c r="H34" s="289"/>
      <c r="I34" s="289"/>
      <c r="J34" s="289"/>
      <c r="K34" s="289"/>
      <c r="L34" s="289"/>
      <c r="M34" s="289"/>
      <c r="N34" s="289"/>
      <c r="O34" s="289"/>
    </row>
    <row r="35" spans="1:15" x14ac:dyDescent="0.2">
      <c r="A35" s="288"/>
      <c r="B35" s="289"/>
      <c r="C35" s="289"/>
      <c r="D35" s="289"/>
      <c r="E35" s="289"/>
      <c r="F35" s="289"/>
      <c r="G35" s="289"/>
      <c r="H35" s="289"/>
      <c r="I35" s="289"/>
      <c r="J35" s="289"/>
      <c r="K35" s="289"/>
      <c r="L35" s="289"/>
      <c r="M35" s="289"/>
      <c r="N35" s="289"/>
      <c r="O35" s="289"/>
    </row>
    <row r="36" spans="1:15" x14ac:dyDescent="0.2">
      <c r="A36" s="288"/>
      <c r="B36" s="289"/>
      <c r="C36" s="289"/>
      <c r="D36" s="289"/>
      <c r="E36" s="289"/>
      <c r="F36" s="289"/>
      <c r="G36" s="289"/>
      <c r="H36" s="289"/>
      <c r="I36" s="289"/>
      <c r="J36" s="289"/>
      <c r="K36" s="289"/>
      <c r="L36" s="289"/>
      <c r="M36" s="289"/>
      <c r="N36" s="289"/>
      <c r="O36" s="289"/>
    </row>
    <row r="37" spans="1:15" x14ac:dyDescent="0.2">
      <c r="A37" s="288"/>
      <c r="B37" s="289"/>
      <c r="C37" s="289"/>
      <c r="D37" s="289"/>
      <c r="E37" s="289"/>
      <c r="F37" s="289"/>
      <c r="G37" s="289"/>
      <c r="H37" s="289"/>
      <c r="I37" s="289"/>
      <c r="J37" s="289"/>
      <c r="K37" s="289"/>
      <c r="L37" s="289"/>
      <c r="M37" s="289"/>
      <c r="N37" s="289"/>
      <c r="O37" s="289"/>
    </row>
    <row r="38" spans="1:15" x14ac:dyDescent="0.2">
      <c r="A38" s="288"/>
      <c r="B38" s="289"/>
      <c r="C38" s="289"/>
      <c r="D38" s="289"/>
      <c r="E38" s="289"/>
      <c r="F38" s="289"/>
      <c r="G38" s="289"/>
      <c r="H38" s="289"/>
      <c r="I38" s="289"/>
      <c r="J38" s="289"/>
      <c r="K38" s="289"/>
      <c r="L38" s="289"/>
      <c r="M38" s="289"/>
      <c r="N38" s="289"/>
      <c r="O38" s="289"/>
    </row>
    <row r="39" spans="1:15" x14ac:dyDescent="0.2">
      <c r="A39" s="288"/>
      <c r="B39" s="289"/>
      <c r="C39" s="289"/>
      <c r="D39" s="289"/>
      <c r="E39" s="289"/>
      <c r="F39" s="289"/>
      <c r="G39" s="289"/>
      <c r="H39" s="289"/>
      <c r="I39" s="289"/>
      <c r="J39" s="289"/>
      <c r="K39" s="289"/>
      <c r="L39" s="289"/>
      <c r="M39" s="289"/>
      <c r="N39" s="289"/>
      <c r="O39" s="289"/>
    </row>
    <row r="40" spans="1:15" x14ac:dyDescent="0.2">
      <c r="A40" s="288"/>
      <c r="B40" s="289"/>
      <c r="C40" s="289"/>
      <c r="D40" s="289"/>
      <c r="E40" s="289"/>
      <c r="F40" s="289"/>
      <c r="G40" s="289"/>
      <c r="H40" s="289"/>
      <c r="I40" s="289"/>
      <c r="J40" s="289"/>
      <c r="K40" s="289"/>
      <c r="L40" s="289"/>
      <c r="M40" s="289"/>
      <c r="N40" s="289"/>
      <c r="O40" s="289"/>
    </row>
    <row r="41" spans="1:15" x14ac:dyDescent="0.2">
      <c r="A41" s="288"/>
      <c r="B41" s="289"/>
      <c r="C41" s="289"/>
      <c r="D41" s="289"/>
      <c r="E41" s="289"/>
      <c r="F41" s="289"/>
      <c r="G41" s="289"/>
      <c r="H41" s="289"/>
      <c r="I41" s="289"/>
      <c r="J41" s="289"/>
      <c r="K41" s="289"/>
      <c r="L41" s="289"/>
      <c r="M41" s="289"/>
      <c r="N41" s="289"/>
      <c r="O41" s="289"/>
    </row>
    <row r="42" spans="1:15" x14ac:dyDescent="0.2">
      <c r="A42" s="288"/>
      <c r="B42" s="289"/>
      <c r="C42" s="289"/>
      <c r="D42" s="289"/>
      <c r="E42" s="289"/>
      <c r="F42" s="289"/>
      <c r="G42" s="289"/>
      <c r="H42" s="289"/>
      <c r="I42" s="289"/>
      <c r="J42" s="289"/>
      <c r="K42" s="289"/>
      <c r="L42" s="289"/>
      <c r="M42" s="289"/>
      <c r="N42" s="289"/>
      <c r="O42" s="289"/>
    </row>
    <row r="43" spans="1:15" x14ac:dyDescent="0.2">
      <c r="A43" s="288"/>
      <c r="B43" s="289"/>
      <c r="C43" s="289"/>
      <c r="D43" s="289"/>
      <c r="E43" s="289"/>
      <c r="F43" s="289"/>
      <c r="G43" s="289"/>
      <c r="H43" s="289"/>
      <c r="I43" s="289"/>
      <c r="J43" s="289"/>
      <c r="K43" s="289"/>
      <c r="L43" s="289"/>
      <c r="M43" s="289"/>
      <c r="N43" s="289"/>
      <c r="O43" s="289"/>
    </row>
    <row r="44" spans="1:15" x14ac:dyDescent="0.2">
      <c r="A44" s="288"/>
      <c r="B44" s="289"/>
      <c r="C44" s="289"/>
      <c r="D44" s="289"/>
      <c r="E44" s="289"/>
      <c r="F44" s="289"/>
      <c r="G44" s="289"/>
      <c r="H44" s="289"/>
      <c r="I44" s="289"/>
      <c r="J44" s="289"/>
      <c r="K44" s="289"/>
      <c r="L44" s="289"/>
      <c r="M44" s="289"/>
      <c r="N44" s="289"/>
      <c r="O44" s="289"/>
    </row>
    <row r="45" spans="1:15" x14ac:dyDescent="0.2">
      <c r="A45" s="288"/>
      <c r="B45" s="289"/>
      <c r="C45" s="289"/>
      <c r="D45" s="289"/>
      <c r="E45" s="289"/>
      <c r="F45" s="289"/>
      <c r="G45" s="289"/>
      <c r="H45" s="289"/>
      <c r="I45" s="289"/>
      <c r="J45" s="289"/>
      <c r="K45" s="289"/>
      <c r="L45" s="289"/>
      <c r="M45" s="289"/>
      <c r="N45" s="289"/>
      <c r="O45" s="289"/>
    </row>
    <row r="46" spans="1:15" x14ac:dyDescent="0.2">
      <c r="A46" s="288"/>
      <c r="B46" s="289"/>
      <c r="C46" s="289"/>
      <c r="D46" s="289"/>
      <c r="E46" s="289"/>
      <c r="F46" s="289"/>
      <c r="G46" s="289"/>
      <c r="H46" s="289"/>
      <c r="I46" s="289"/>
      <c r="J46" s="289"/>
      <c r="K46" s="289"/>
      <c r="L46" s="289"/>
      <c r="M46" s="289"/>
      <c r="N46" s="289"/>
      <c r="O46" s="289"/>
    </row>
    <row r="47" spans="1:15" x14ac:dyDescent="0.2">
      <c r="A47" s="288"/>
      <c r="B47" s="289"/>
      <c r="C47" s="289"/>
      <c r="D47" s="289"/>
      <c r="E47" s="289"/>
      <c r="F47" s="289"/>
      <c r="G47" s="289"/>
      <c r="H47" s="289"/>
      <c r="I47" s="289"/>
      <c r="J47" s="289"/>
      <c r="K47" s="289"/>
      <c r="L47" s="289"/>
      <c r="M47" s="289"/>
      <c r="N47" s="289"/>
      <c r="O47" s="289"/>
    </row>
    <row r="48" spans="1:15" x14ac:dyDescent="0.2">
      <c r="A48" s="288"/>
      <c r="B48" s="289"/>
      <c r="C48" s="289"/>
      <c r="D48" s="289"/>
      <c r="E48" s="289"/>
      <c r="F48" s="289"/>
      <c r="G48" s="289"/>
      <c r="H48" s="289"/>
      <c r="I48" s="289"/>
      <c r="J48" s="289"/>
      <c r="K48" s="289"/>
      <c r="L48" s="289"/>
      <c r="M48" s="289"/>
      <c r="N48" s="289"/>
      <c r="O48" s="289"/>
    </row>
    <row r="49" spans="1:15" x14ac:dyDescent="0.2">
      <c r="A49" s="288"/>
      <c r="B49" s="289"/>
      <c r="C49" s="289"/>
      <c r="D49" s="289"/>
      <c r="E49" s="289"/>
      <c r="F49" s="289"/>
      <c r="G49" s="289"/>
      <c r="H49" s="289"/>
      <c r="I49" s="289"/>
      <c r="J49" s="289"/>
      <c r="K49" s="289"/>
      <c r="L49" s="289"/>
      <c r="M49" s="289"/>
      <c r="N49" s="289"/>
      <c r="O49" s="289"/>
    </row>
    <row r="50" spans="1:15" x14ac:dyDescent="0.2">
      <c r="A50" s="288"/>
      <c r="B50" s="289"/>
      <c r="C50" s="289"/>
      <c r="D50" s="289"/>
      <c r="E50" s="289"/>
      <c r="F50" s="289"/>
      <c r="G50" s="289"/>
      <c r="H50" s="289"/>
      <c r="I50" s="289"/>
      <c r="J50" s="289"/>
      <c r="K50" s="289"/>
      <c r="L50" s="289"/>
      <c r="M50" s="289"/>
      <c r="N50" s="289"/>
      <c r="O50" s="289"/>
    </row>
    <row r="51" spans="1:15" x14ac:dyDescent="0.2">
      <c r="A51" s="288"/>
      <c r="B51" s="289"/>
      <c r="C51" s="289"/>
      <c r="D51" s="289"/>
      <c r="E51" s="289"/>
      <c r="F51" s="289"/>
      <c r="G51" s="289"/>
      <c r="H51" s="289"/>
      <c r="I51" s="289"/>
      <c r="J51" s="289"/>
      <c r="K51" s="289"/>
      <c r="L51" s="289"/>
      <c r="M51" s="289"/>
      <c r="N51" s="289"/>
      <c r="O51" s="289"/>
    </row>
    <row r="52" spans="1:15" x14ac:dyDescent="0.2">
      <c r="A52" s="288"/>
      <c r="B52" s="289"/>
      <c r="C52" s="289"/>
      <c r="D52" s="289"/>
      <c r="E52" s="289"/>
      <c r="F52" s="289"/>
      <c r="G52" s="289"/>
      <c r="H52" s="289"/>
      <c r="I52" s="289"/>
      <c r="J52" s="289"/>
      <c r="K52" s="289"/>
      <c r="L52" s="289"/>
      <c r="M52" s="289"/>
      <c r="N52" s="289"/>
      <c r="O52" s="289"/>
    </row>
    <row r="53" spans="1:15" x14ac:dyDescent="0.2">
      <c r="A53" s="288"/>
      <c r="B53" s="289"/>
      <c r="C53" s="289"/>
      <c r="D53" s="289"/>
      <c r="E53" s="289"/>
      <c r="F53" s="289"/>
      <c r="G53" s="289"/>
      <c r="H53" s="289"/>
      <c r="I53" s="289"/>
      <c r="J53" s="289"/>
      <c r="K53" s="289"/>
      <c r="L53" s="289"/>
      <c r="M53" s="289"/>
      <c r="N53" s="289"/>
      <c r="O53" s="289"/>
    </row>
    <row r="54" spans="1:15" x14ac:dyDescent="0.2">
      <c r="A54" s="288"/>
      <c r="B54" s="289"/>
      <c r="C54" s="289"/>
      <c r="D54" s="289"/>
      <c r="E54" s="289"/>
      <c r="F54" s="289"/>
      <c r="G54" s="289"/>
      <c r="H54" s="289"/>
      <c r="I54" s="289"/>
      <c r="J54" s="289"/>
      <c r="K54" s="289"/>
      <c r="L54" s="289"/>
      <c r="M54" s="289"/>
      <c r="N54" s="289"/>
      <c r="O54" s="289"/>
    </row>
    <row r="55" spans="1:15" x14ac:dyDescent="0.2">
      <c r="A55" s="288"/>
      <c r="B55" s="289"/>
      <c r="C55" s="289"/>
      <c r="D55" s="289"/>
      <c r="E55" s="289"/>
      <c r="F55" s="289"/>
      <c r="G55" s="289"/>
      <c r="H55" s="289"/>
      <c r="I55" s="289"/>
      <c r="J55" s="289"/>
      <c r="K55" s="289"/>
      <c r="L55" s="289"/>
      <c r="M55" s="289"/>
      <c r="N55" s="289"/>
      <c r="O55" s="289"/>
    </row>
    <row r="56" spans="1:15" x14ac:dyDescent="0.2">
      <c r="A56" s="288"/>
      <c r="B56" s="289"/>
      <c r="C56" s="289"/>
      <c r="D56" s="289"/>
      <c r="E56" s="289"/>
      <c r="F56" s="289"/>
      <c r="G56" s="289"/>
      <c r="H56" s="289"/>
      <c r="I56" s="289"/>
      <c r="J56" s="289"/>
      <c r="K56" s="289"/>
      <c r="L56" s="289"/>
      <c r="M56" s="289"/>
      <c r="N56" s="289"/>
      <c r="O56" s="289"/>
    </row>
    <row r="57" spans="1:15" x14ac:dyDescent="0.2">
      <c r="A57" s="288"/>
      <c r="B57" s="289"/>
      <c r="C57" s="289"/>
      <c r="D57" s="289"/>
      <c r="E57" s="289"/>
      <c r="F57" s="289"/>
      <c r="G57" s="289"/>
      <c r="H57" s="289"/>
      <c r="I57" s="289"/>
      <c r="J57" s="289"/>
      <c r="K57" s="289"/>
      <c r="L57" s="289"/>
      <c r="M57" s="289"/>
      <c r="N57" s="289"/>
      <c r="O57" s="289"/>
    </row>
    <row r="58" spans="1:15" x14ac:dyDescent="0.2">
      <c r="A58" s="288"/>
      <c r="B58" s="289"/>
      <c r="C58" s="289"/>
      <c r="D58" s="289"/>
      <c r="E58" s="289"/>
      <c r="F58" s="289"/>
      <c r="G58" s="289"/>
      <c r="H58" s="289"/>
      <c r="I58" s="289"/>
      <c r="J58" s="289"/>
      <c r="K58" s="289"/>
      <c r="L58" s="289"/>
      <c r="M58" s="289"/>
      <c r="N58" s="289"/>
      <c r="O58" s="289"/>
    </row>
    <row r="59" spans="1:15" x14ac:dyDescent="0.2">
      <c r="A59" s="288"/>
      <c r="B59" s="289"/>
      <c r="C59" s="289"/>
      <c r="D59" s="289"/>
      <c r="E59" s="289"/>
      <c r="F59" s="289"/>
      <c r="G59" s="289"/>
      <c r="H59" s="289"/>
      <c r="I59" s="289"/>
      <c r="J59" s="289"/>
      <c r="K59" s="289"/>
      <c r="L59" s="289"/>
      <c r="M59" s="289"/>
      <c r="N59" s="289"/>
      <c r="O59" s="289"/>
    </row>
    <row r="60" spans="1:15" x14ac:dyDescent="0.2">
      <c r="A60" s="288"/>
      <c r="B60" s="289"/>
      <c r="C60" s="289"/>
      <c r="D60" s="289"/>
      <c r="E60" s="289"/>
      <c r="F60" s="289"/>
      <c r="G60" s="289"/>
      <c r="H60" s="289"/>
      <c r="I60" s="289"/>
      <c r="J60" s="289"/>
      <c r="K60" s="289"/>
      <c r="L60" s="289"/>
      <c r="M60" s="289"/>
      <c r="N60" s="289"/>
      <c r="O60" s="289"/>
    </row>
    <row r="61" spans="1:15" x14ac:dyDescent="0.2">
      <c r="A61" s="288"/>
      <c r="B61" s="289"/>
      <c r="C61" s="289"/>
      <c r="D61" s="289"/>
      <c r="E61" s="289"/>
      <c r="F61" s="289"/>
      <c r="G61" s="289"/>
      <c r="H61" s="289"/>
      <c r="I61" s="289"/>
      <c r="J61" s="289"/>
      <c r="K61" s="289"/>
      <c r="L61" s="289"/>
      <c r="M61" s="289"/>
      <c r="N61" s="289"/>
      <c r="O61" s="289"/>
    </row>
    <row r="62" spans="1:15" x14ac:dyDescent="0.2">
      <c r="A62" s="288"/>
      <c r="B62" s="289"/>
      <c r="C62" s="289"/>
      <c r="D62" s="289"/>
      <c r="E62" s="289"/>
      <c r="F62" s="289"/>
      <c r="G62" s="289"/>
      <c r="H62" s="289"/>
      <c r="I62" s="289"/>
      <c r="J62" s="289"/>
      <c r="K62" s="289"/>
      <c r="L62" s="289"/>
      <c r="M62" s="289"/>
      <c r="N62" s="289"/>
      <c r="O62" s="289"/>
    </row>
    <row r="63" spans="1:15" x14ac:dyDescent="0.2">
      <c r="A63" s="288"/>
      <c r="B63" s="289"/>
      <c r="C63" s="289"/>
      <c r="D63" s="289"/>
      <c r="E63" s="289"/>
      <c r="F63" s="289"/>
      <c r="G63" s="289"/>
      <c r="H63" s="289"/>
      <c r="I63" s="289"/>
      <c r="J63" s="289"/>
      <c r="K63" s="289"/>
      <c r="L63" s="289"/>
      <c r="M63" s="289"/>
      <c r="N63" s="289"/>
      <c r="O63" s="289"/>
    </row>
    <row r="64" spans="1:15" x14ac:dyDescent="0.2">
      <c r="A64" s="288"/>
      <c r="B64" s="289"/>
      <c r="C64" s="289"/>
      <c r="D64" s="289"/>
      <c r="E64" s="289"/>
      <c r="F64" s="289"/>
      <c r="G64" s="289"/>
      <c r="H64" s="289"/>
      <c r="I64" s="289"/>
      <c r="J64" s="289"/>
      <c r="K64" s="289"/>
      <c r="L64" s="289"/>
      <c r="M64" s="289"/>
      <c r="N64" s="289"/>
      <c r="O64" s="289"/>
    </row>
    <row r="65" spans="1:15" x14ac:dyDescent="0.2">
      <c r="A65" s="288"/>
      <c r="B65" s="289"/>
      <c r="C65" s="289"/>
      <c r="D65" s="289"/>
      <c r="E65" s="289"/>
      <c r="F65" s="289"/>
      <c r="G65" s="289"/>
      <c r="H65" s="289"/>
      <c r="I65" s="289"/>
      <c r="J65" s="289"/>
      <c r="K65" s="289"/>
      <c r="L65" s="289"/>
      <c r="M65" s="289"/>
      <c r="N65" s="289"/>
      <c r="O65" s="289"/>
    </row>
    <row r="66" spans="1:15" x14ac:dyDescent="0.2">
      <c r="A66" s="288"/>
      <c r="B66" s="289"/>
      <c r="C66" s="289"/>
      <c r="D66" s="289"/>
      <c r="E66" s="289"/>
      <c r="F66" s="289"/>
      <c r="G66" s="289"/>
      <c r="H66" s="289"/>
      <c r="I66" s="289"/>
      <c r="J66" s="289"/>
      <c r="K66" s="289"/>
      <c r="L66" s="289"/>
      <c r="M66" s="289"/>
      <c r="N66" s="289"/>
      <c r="O66" s="289"/>
    </row>
    <row r="67" spans="1:15" x14ac:dyDescent="0.2">
      <c r="A67" s="288"/>
      <c r="B67" s="289"/>
      <c r="C67" s="289"/>
      <c r="D67" s="289"/>
      <c r="E67" s="289"/>
      <c r="F67" s="289"/>
      <c r="G67" s="289"/>
      <c r="H67" s="289"/>
      <c r="I67" s="289"/>
      <c r="J67" s="289"/>
      <c r="K67" s="289"/>
      <c r="L67" s="289"/>
      <c r="M67" s="289"/>
      <c r="N67" s="289"/>
      <c r="O67" s="289"/>
    </row>
    <row r="68" spans="1:15" x14ac:dyDescent="0.2">
      <c r="A68" s="288"/>
      <c r="B68" s="289"/>
      <c r="C68" s="289"/>
      <c r="D68" s="289"/>
      <c r="E68" s="289"/>
      <c r="F68" s="289"/>
      <c r="G68" s="289"/>
      <c r="H68" s="289"/>
      <c r="I68" s="289"/>
      <c r="J68" s="289"/>
      <c r="K68" s="289"/>
      <c r="L68" s="289"/>
      <c r="M68" s="289"/>
      <c r="N68" s="289"/>
      <c r="O68" s="289"/>
    </row>
    <row r="69" spans="1:15" x14ac:dyDescent="0.2">
      <c r="A69" s="288"/>
      <c r="B69" s="289"/>
      <c r="C69" s="289"/>
      <c r="D69" s="289"/>
      <c r="E69" s="289"/>
      <c r="F69" s="289"/>
      <c r="G69" s="289"/>
      <c r="H69" s="289"/>
      <c r="I69" s="289"/>
      <c r="J69" s="289"/>
      <c r="K69" s="289"/>
      <c r="L69" s="289"/>
      <c r="M69" s="289"/>
      <c r="N69" s="289"/>
      <c r="O69" s="289"/>
    </row>
    <row r="70" spans="1:15" x14ac:dyDescent="0.2">
      <c r="A70" s="288"/>
      <c r="B70" s="289"/>
      <c r="C70" s="289"/>
      <c r="D70" s="289"/>
      <c r="E70" s="289"/>
      <c r="F70" s="289"/>
      <c r="G70" s="289"/>
      <c r="H70" s="289"/>
      <c r="I70" s="289"/>
      <c r="J70" s="289"/>
      <c r="K70" s="289"/>
      <c r="L70" s="289"/>
      <c r="M70" s="289"/>
      <c r="N70" s="289"/>
      <c r="O70" s="289"/>
    </row>
    <row r="71" spans="1:15" x14ac:dyDescent="0.2">
      <c r="A71" s="288"/>
      <c r="B71" s="289"/>
      <c r="C71" s="289"/>
      <c r="D71" s="289"/>
      <c r="E71" s="289"/>
      <c r="F71" s="289"/>
      <c r="G71" s="289"/>
      <c r="H71" s="289"/>
      <c r="I71" s="289"/>
      <c r="J71" s="289"/>
      <c r="K71" s="289"/>
      <c r="L71" s="289"/>
      <c r="M71" s="289"/>
      <c r="N71" s="289"/>
      <c r="O71" s="289"/>
    </row>
    <row r="72" spans="1:15" x14ac:dyDescent="0.2">
      <c r="A72" s="288"/>
      <c r="B72" s="289"/>
      <c r="C72" s="289"/>
      <c r="D72" s="289"/>
      <c r="E72" s="289"/>
      <c r="F72" s="289"/>
      <c r="G72" s="289"/>
      <c r="H72" s="289"/>
      <c r="I72" s="289"/>
      <c r="J72" s="289"/>
      <c r="K72" s="289"/>
      <c r="L72" s="289"/>
      <c r="M72" s="289"/>
      <c r="N72" s="289"/>
      <c r="O72" s="289"/>
    </row>
    <row r="73" spans="1:15" x14ac:dyDescent="0.2">
      <c r="A73" s="288"/>
      <c r="B73" s="289"/>
      <c r="C73" s="289"/>
      <c r="D73" s="289"/>
      <c r="E73" s="289"/>
      <c r="F73" s="289"/>
      <c r="G73" s="289"/>
      <c r="H73" s="289"/>
      <c r="I73" s="289"/>
      <c r="J73" s="289"/>
      <c r="K73" s="289"/>
      <c r="L73" s="289"/>
      <c r="M73" s="289"/>
      <c r="N73" s="289"/>
      <c r="O73" s="289"/>
    </row>
    <row r="74" spans="1:15" x14ac:dyDescent="0.2">
      <c r="A74" s="288"/>
      <c r="B74" s="289"/>
      <c r="C74" s="289"/>
      <c r="D74" s="289"/>
      <c r="E74" s="289"/>
      <c r="F74" s="289"/>
      <c r="G74" s="289"/>
      <c r="H74" s="289"/>
      <c r="I74" s="289"/>
      <c r="J74" s="289"/>
      <c r="K74" s="289"/>
      <c r="L74" s="289"/>
      <c r="M74" s="289"/>
      <c r="N74" s="289"/>
      <c r="O74" s="289"/>
    </row>
    <row r="75" spans="1:15" x14ac:dyDescent="0.2">
      <c r="A75" s="288"/>
      <c r="B75" s="289"/>
      <c r="C75" s="289"/>
      <c r="D75" s="289"/>
      <c r="E75" s="289"/>
      <c r="F75" s="289"/>
      <c r="G75" s="289"/>
      <c r="H75" s="289"/>
      <c r="I75" s="289"/>
      <c r="J75" s="289"/>
      <c r="K75" s="289"/>
      <c r="L75" s="289"/>
      <c r="M75" s="289"/>
      <c r="N75" s="289"/>
      <c r="O75" s="289"/>
    </row>
    <row r="76" spans="1:15" x14ac:dyDescent="0.2">
      <c r="A76" s="288"/>
      <c r="B76" s="289"/>
      <c r="C76" s="289"/>
      <c r="D76" s="289"/>
      <c r="E76" s="289"/>
      <c r="F76" s="289"/>
      <c r="G76" s="289"/>
      <c r="H76" s="289"/>
      <c r="I76" s="289"/>
      <c r="J76" s="289"/>
      <c r="K76" s="289"/>
      <c r="L76" s="289"/>
      <c r="M76" s="289"/>
      <c r="N76" s="289"/>
      <c r="O76" s="289"/>
    </row>
    <row r="77" spans="1:15" x14ac:dyDescent="0.2">
      <c r="A77" s="288"/>
      <c r="B77" s="289"/>
      <c r="C77" s="289"/>
      <c r="D77" s="289"/>
      <c r="E77" s="289"/>
      <c r="F77" s="289"/>
      <c r="G77" s="289"/>
      <c r="H77" s="289"/>
      <c r="I77" s="289"/>
      <c r="J77" s="289"/>
      <c r="K77" s="289"/>
      <c r="L77" s="289"/>
      <c r="M77" s="289"/>
      <c r="N77" s="289"/>
      <c r="O77" s="289"/>
    </row>
    <row r="78" spans="1:15" x14ac:dyDescent="0.2">
      <c r="A78" s="288"/>
      <c r="B78" s="289"/>
      <c r="C78" s="289"/>
      <c r="D78" s="289"/>
      <c r="E78" s="289"/>
      <c r="F78" s="289"/>
      <c r="G78" s="289"/>
      <c r="H78" s="289"/>
      <c r="I78" s="289"/>
      <c r="J78" s="289"/>
      <c r="K78" s="289"/>
      <c r="L78" s="289"/>
      <c r="M78" s="289"/>
      <c r="N78" s="289"/>
      <c r="O78" s="289"/>
    </row>
    <row r="79" spans="1:15" x14ac:dyDescent="0.2">
      <c r="A79" s="288"/>
      <c r="B79" s="289"/>
      <c r="C79" s="289"/>
      <c r="D79" s="289"/>
      <c r="E79" s="289"/>
      <c r="F79" s="289"/>
      <c r="G79" s="289"/>
      <c r="H79" s="289"/>
      <c r="I79" s="289"/>
      <c r="J79" s="289"/>
      <c r="K79" s="289"/>
      <c r="L79" s="289"/>
      <c r="M79" s="289"/>
      <c r="N79" s="289"/>
      <c r="O79" s="289"/>
    </row>
    <row r="80" spans="1:15" x14ac:dyDescent="0.2">
      <c r="A80" s="288"/>
      <c r="B80" s="289"/>
      <c r="C80" s="289"/>
      <c r="D80" s="289"/>
      <c r="E80" s="289"/>
      <c r="F80" s="289"/>
      <c r="G80" s="289"/>
      <c r="H80" s="289"/>
      <c r="I80" s="289"/>
      <c r="J80" s="289"/>
      <c r="K80" s="289"/>
      <c r="L80" s="289"/>
      <c r="M80" s="289"/>
      <c r="N80" s="289"/>
      <c r="O80" s="289"/>
    </row>
    <row r="81" spans="1:15" x14ac:dyDescent="0.2">
      <c r="A81" s="288"/>
      <c r="B81" s="289"/>
      <c r="C81" s="289"/>
      <c r="D81" s="289"/>
      <c r="E81" s="289"/>
      <c r="F81" s="289"/>
      <c r="G81" s="289"/>
      <c r="H81" s="289"/>
      <c r="I81" s="289"/>
      <c r="J81" s="289"/>
      <c r="K81" s="289"/>
      <c r="L81" s="289"/>
      <c r="M81" s="289"/>
      <c r="N81" s="289"/>
      <c r="O81" s="289"/>
    </row>
    <row r="82" spans="1:15" x14ac:dyDescent="0.2">
      <c r="A82" s="288"/>
      <c r="B82" s="289"/>
      <c r="C82" s="289"/>
      <c r="D82" s="289"/>
      <c r="E82" s="289"/>
      <c r="F82" s="289"/>
      <c r="G82" s="289"/>
      <c r="H82" s="289"/>
      <c r="I82" s="289"/>
      <c r="J82" s="289"/>
      <c r="K82" s="289"/>
      <c r="L82" s="289"/>
      <c r="M82" s="289"/>
      <c r="N82" s="289"/>
      <c r="O82" s="289"/>
    </row>
    <row r="83" spans="1:15" x14ac:dyDescent="0.2">
      <c r="A83" s="288"/>
      <c r="B83" s="289"/>
      <c r="C83" s="289"/>
      <c r="D83" s="289"/>
      <c r="E83" s="289"/>
      <c r="F83" s="289"/>
      <c r="G83" s="289"/>
      <c r="H83" s="289"/>
      <c r="I83" s="289"/>
      <c r="J83" s="289"/>
      <c r="K83" s="289"/>
      <c r="L83" s="289"/>
      <c r="M83" s="289"/>
      <c r="N83" s="289"/>
      <c r="O83" s="289"/>
    </row>
    <row r="84" spans="1:15" x14ac:dyDescent="0.2">
      <c r="A84" s="288"/>
      <c r="B84" s="289"/>
      <c r="C84" s="289"/>
      <c r="D84" s="289"/>
      <c r="E84" s="289"/>
      <c r="F84" s="289"/>
      <c r="G84" s="289"/>
      <c r="H84" s="289"/>
      <c r="I84" s="289"/>
      <c r="J84" s="289"/>
      <c r="K84" s="289"/>
      <c r="L84" s="289"/>
      <c r="M84" s="289"/>
      <c r="N84" s="289"/>
      <c r="O84" s="289"/>
    </row>
    <row r="85" spans="1:15" x14ac:dyDescent="0.2">
      <c r="A85" s="288"/>
      <c r="B85" s="289"/>
      <c r="C85" s="289"/>
      <c r="D85" s="289"/>
      <c r="E85" s="289"/>
      <c r="F85" s="289"/>
      <c r="G85" s="289"/>
      <c r="H85" s="289"/>
      <c r="I85" s="289"/>
      <c r="J85" s="289"/>
      <c r="K85" s="289"/>
      <c r="L85" s="289"/>
      <c r="M85" s="289"/>
      <c r="N85" s="289"/>
      <c r="O85" s="289"/>
    </row>
    <row r="86" spans="1:15" x14ac:dyDescent="0.2">
      <c r="A86" s="288"/>
      <c r="B86" s="289"/>
      <c r="C86" s="289"/>
      <c r="D86" s="289"/>
      <c r="E86" s="289"/>
      <c r="F86" s="289"/>
      <c r="G86" s="289"/>
      <c r="H86" s="289"/>
      <c r="I86" s="289"/>
      <c r="J86" s="289"/>
      <c r="K86" s="289"/>
      <c r="L86" s="289"/>
      <c r="M86" s="289"/>
      <c r="N86" s="289"/>
      <c r="O86" s="289"/>
    </row>
    <row r="87" spans="1:15" x14ac:dyDescent="0.2">
      <c r="A87" s="288"/>
      <c r="B87" s="289"/>
      <c r="C87" s="289"/>
      <c r="D87" s="289"/>
      <c r="E87" s="289"/>
      <c r="F87" s="289"/>
      <c r="G87" s="289"/>
      <c r="H87" s="289"/>
      <c r="I87" s="289"/>
      <c r="J87" s="289"/>
      <c r="K87" s="289"/>
      <c r="L87" s="289"/>
      <c r="M87" s="289"/>
      <c r="N87" s="289"/>
      <c r="O87" s="289"/>
    </row>
    <row r="88" spans="1:15" x14ac:dyDescent="0.2">
      <c r="A88" s="288"/>
      <c r="B88" s="289"/>
      <c r="C88" s="289"/>
      <c r="D88" s="289"/>
      <c r="E88" s="289"/>
      <c r="F88" s="289"/>
      <c r="G88" s="289"/>
      <c r="H88" s="289"/>
      <c r="I88" s="289"/>
      <c r="J88" s="289"/>
      <c r="K88" s="289"/>
      <c r="L88" s="289"/>
      <c r="M88" s="289"/>
      <c r="N88" s="289"/>
      <c r="O88" s="289"/>
    </row>
    <row r="89" spans="1:15" x14ac:dyDescent="0.2">
      <c r="A89" s="288"/>
      <c r="B89" s="289"/>
      <c r="C89" s="289"/>
      <c r="D89" s="289"/>
      <c r="E89" s="289"/>
      <c r="F89" s="289"/>
      <c r="G89" s="289"/>
      <c r="H89" s="289"/>
      <c r="I89" s="289"/>
      <c r="J89" s="289"/>
      <c r="K89" s="289"/>
      <c r="L89" s="289"/>
      <c r="M89" s="289"/>
      <c r="N89" s="289"/>
      <c r="O89" s="289"/>
    </row>
    <row r="90" spans="1:15" x14ac:dyDescent="0.2">
      <c r="A90" s="288"/>
      <c r="B90" s="289"/>
      <c r="C90" s="289"/>
      <c r="D90" s="289"/>
      <c r="E90" s="289"/>
      <c r="F90" s="289"/>
      <c r="G90" s="289"/>
      <c r="H90" s="289"/>
      <c r="I90" s="289"/>
      <c r="J90" s="289"/>
      <c r="K90" s="289"/>
      <c r="L90" s="289"/>
      <c r="M90" s="289"/>
      <c r="N90" s="289"/>
      <c r="O90" s="289"/>
    </row>
    <row r="91" spans="1:15" x14ac:dyDescent="0.2">
      <c r="A91" s="288"/>
      <c r="B91" s="289"/>
      <c r="C91" s="289"/>
      <c r="D91" s="289"/>
      <c r="E91" s="289"/>
      <c r="F91" s="289"/>
      <c r="G91" s="289"/>
      <c r="H91" s="289"/>
      <c r="I91" s="289"/>
      <c r="J91" s="289"/>
      <c r="K91" s="289"/>
      <c r="L91" s="289"/>
      <c r="M91" s="289"/>
      <c r="N91" s="289"/>
      <c r="O91" s="289"/>
    </row>
    <row r="92" spans="1:15" x14ac:dyDescent="0.2">
      <c r="A92" s="288"/>
      <c r="B92" s="289"/>
      <c r="C92" s="289"/>
      <c r="D92" s="289"/>
      <c r="E92" s="289"/>
      <c r="F92" s="289"/>
      <c r="G92" s="289"/>
      <c r="H92" s="289"/>
      <c r="I92" s="289"/>
      <c r="J92" s="289"/>
      <c r="K92" s="289"/>
      <c r="L92" s="289"/>
      <c r="M92" s="289"/>
      <c r="N92" s="289"/>
      <c r="O92" s="289"/>
    </row>
    <row r="93" spans="1:15" x14ac:dyDescent="0.2">
      <c r="A93" s="288"/>
      <c r="B93" s="289"/>
      <c r="C93" s="289"/>
      <c r="D93" s="289"/>
      <c r="E93" s="289"/>
      <c r="F93" s="289"/>
      <c r="G93" s="289"/>
      <c r="H93" s="289"/>
      <c r="I93" s="289"/>
      <c r="J93" s="289"/>
      <c r="K93" s="289"/>
      <c r="L93" s="289"/>
      <c r="M93" s="289"/>
      <c r="N93" s="289"/>
      <c r="O93" s="289"/>
    </row>
    <row r="94" spans="1:15" x14ac:dyDescent="0.2">
      <c r="A94" s="288"/>
      <c r="B94" s="289"/>
      <c r="C94" s="289"/>
      <c r="D94" s="289"/>
      <c r="E94" s="289"/>
      <c r="F94" s="289"/>
      <c r="G94" s="289"/>
      <c r="H94" s="289"/>
      <c r="I94" s="289"/>
      <c r="J94" s="289"/>
      <c r="K94" s="289"/>
      <c r="L94" s="289"/>
      <c r="M94" s="289"/>
      <c r="N94" s="289"/>
      <c r="O94" s="289"/>
    </row>
    <row r="95" spans="1:15" x14ac:dyDescent="0.2">
      <c r="A95" s="288"/>
      <c r="B95" s="289"/>
      <c r="C95" s="289"/>
      <c r="D95" s="289"/>
      <c r="E95" s="289"/>
      <c r="F95" s="289"/>
      <c r="G95" s="289"/>
      <c r="H95" s="289"/>
      <c r="I95" s="289"/>
      <c r="J95" s="289"/>
      <c r="K95" s="289"/>
      <c r="L95" s="289"/>
      <c r="M95" s="289"/>
      <c r="N95" s="289"/>
      <c r="O95" s="289"/>
    </row>
    <row r="96" spans="1:15" x14ac:dyDescent="0.2">
      <c r="A96" s="288"/>
      <c r="B96" s="289"/>
      <c r="C96" s="289"/>
      <c r="D96" s="289"/>
      <c r="E96" s="289"/>
      <c r="F96" s="289"/>
      <c r="G96" s="289"/>
      <c r="H96" s="289"/>
      <c r="I96" s="289"/>
      <c r="J96" s="289"/>
      <c r="K96" s="289"/>
      <c r="L96" s="289"/>
      <c r="M96" s="289"/>
      <c r="N96" s="289"/>
      <c r="O96" s="289"/>
    </row>
    <row r="97" spans="1:15" x14ac:dyDescent="0.2">
      <c r="A97" s="288"/>
      <c r="B97" s="289"/>
      <c r="C97" s="289"/>
      <c r="D97" s="289"/>
      <c r="E97" s="289"/>
      <c r="F97" s="289"/>
      <c r="G97" s="289"/>
      <c r="H97" s="289"/>
      <c r="I97" s="289"/>
      <c r="J97" s="289"/>
      <c r="K97" s="289"/>
      <c r="L97" s="289"/>
      <c r="M97" s="289"/>
      <c r="N97" s="289"/>
      <c r="O97" s="289"/>
    </row>
    <row r="98" spans="1:15" x14ac:dyDescent="0.2">
      <c r="A98" s="288"/>
      <c r="B98" s="289"/>
      <c r="C98" s="289"/>
      <c r="D98" s="289"/>
      <c r="E98" s="289"/>
      <c r="F98" s="289"/>
      <c r="G98" s="289"/>
      <c r="H98" s="289"/>
      <c r="I98" s="289"/>
      <c r="J98" s="289"/>
      <c r="K98" s="289"/>
      <c r="L98" s="289"/>
      <c r="M98" s="289"/>
      <c r="N98" s="289"/>
      <c r="O98" s="289"/>
    </row>
    <row r="99" spans="1:15" x14ac:dyDescent="0.2">
      <c r="A99" s="288"/>
      <c r="B99" s="289"/>
      <c r="C99" s="289"/>
      <c r="D99" s="289"/>
      <c r="E99" s="289"/>
      <c r="F99" s="289"/>
      <c r="G99" s="289"/>
      <c r="H99" s="289"/>
      <c r="I99" s="289"/>
      <c r="J99" s="289"/>
      <c r="K99" s="289"/>
      <c r="L99" s="289"/>
      <c r="M99" s="289"/>
      <c r="N99" s="289"/>
      <c r="O99" s="289"/>
    </row>
    <row r="100" spans="1:15" x14ac:dyDescent="0.2">
      <c r="A100" s="288"/>
      <c r="B100" s="289"/>
      <c r="C100" s="289"/>
      <c r="D100" s="289"/>
      <c r="E100" s="289"/>
      <c r="F100" s="289"/>
      <c r="G100" s="289"/>
      <c r="H100" s="289"/>
      <c r="I100" s="289"/>
      <c r="J100" s="289"/>
      <c r="K100" s="289"/>
      <c r="L100" s="289"/>
      <c r="M100" s="289"/>
      <c r="N100" s="289"/>
      <c r="O100" s="289"/>
    </row>
    <row r="101" spans="1:15" x14ac:dyDescent="0.2">
      <c r="A101" s="288"/>
      <c r="B101" s="289"/>
      <c r="C101" s="289"/>
      <c r="D101" s="289"/>
      <c r="E101" s="289"/>
      <c r="F101" s="289"/>
      <c r="G101" s="289"/>
      <c r="H101" s="289"/>
      <c r="I101" s="289"/>
      <c r="J101" s="289"/>
      <c r="K101" s="289"/>
      <c r="L101" s="289"/>
      <c r="M101" s="289"/>
      <c r="N101" s="289"/>
      <c r="O101" s="289"/>
    </row>
    <row r="102" spans="1:15" x14ac:dyDescent="0.2">
      <c r="A102" s="288"/>
      <c r="B102" s="289"/>
      <c r="C102" s="289"/>
      <c r="D102" s="289"/>
      <c r="E102" s="289"/>
      <c r="F102" s="289"/>
      <c r="G102" s="289"/>
      <c r="H102" s="289"/>
      <c r="I102" s="289"/>
      <c r="J102" s="289"/>
      <c r="K102" s="289"/>
      <c r="L102" s="289"/>
      <c r="M102" s="289"/>
      <c r="N102" s="289"/>
      <c r="O102" s="289"/>
    </row>
    <row r="103" spans="1:15" x14ac:dyDescent="0.2">
      <c r="A103" s="288"/>
      <c r="B103" s="289"/>
      <c r="C103" s="289"/>
      <c r="D103" s="289"/>
      <c r="E103" s="289"/>
      <c r="F103" s="289"/>
      <c r="G103" s="289"/>
      <c r="H103" s="289"/>
      <c r="I103" s="289"/>
      <c r="J103" s="289"/>
      <c r="K103" s="289"/>
      <c r="L103" s="289"/>
      <c r="M103" s="289"/>
      <c r="N103" s="289"/>
      <c r="O103" s="289"/>
    </row>
    <row r="104" spans="1:15" x14ac:dyDescent="0.2">
      <c r="A104" s="288"/>
      <c r="B104" s="289"/>
      <c r="C104" s="289"/>
      <c r="D104" s="289"/>
      <c r="E104" s="289"/>
      <c r="F104" s="289"/>
      <c r="G104" s="289"/>
      <c r="H104" s="289"/>
      <c r="I104" s="289"/>
      <c r="J104" s="289"/>
      <c r="K104" s="289"/>
      <c r="L104" s="289"/>
      <c r="M104" s="289"/>
      <c r="N104" s="289"/>
      <c r="O104" s="289"/>
    </row>
    <row r="105" spans="1:15" x14ac:dyDescent="0.2">
      <c r="A105" s="288"/>
      <c r="B105" s="289"/>
      <c r="C105" s="289"/>
      <c r="D105" s="289"/>
      <c r="E105" s="289"/>
      <c r="F105" s="289"/>
      <c r="G105" s="289"/>
      <c r="H105" s="289"/>
      <c r="I105" s="289"/>
      <c r="J105" s="289"/>
      <c r="K105" s="289"/>
      <c r="L105" s="289"/>
      <c r="M105" s="289"/>
      <c r="N105" s="289"/>
      <c r="O105" s="289"/>
    </row>
    <row r="106" spans="1:15" x14ac:dyDescent="0.2">
      <c r="A106" s="288"/>
      <c r="B106" s="289"/>
      <c r="C106" s="289"/>
      <c r="D106" s="289"/>
      <c r="E106" s="289"/>
      <c r="F106" s="289"/>
      <c r="G106" s="289"/>
      <c r="H106" s="289"/>
      <c r="I106" s="289"/>
      <c r="J106" s="289"/>
      <c r="K106" s="289"/>
      <c r="L106" s="289"/>
      <c r="M106" s="289"/>
      <c r="N106" s="289"/>
      <c r="O106" s="289"/>
    </row>
    <row r="107" spans="1:15" x14ac:dyDescent="0.2">
      <c r="A107" s="288"/>
      <c r="B107" s="289"/>
      <c r="C107" s="289"/>
      <c r="D107" s="289"/>
      <c r="E107" s="289"/>
      <c r="F107" s="289"/>
      <c r="G107" s="289"/>
      <c r="H107" s="289"/>
      <c r="I107" s="289"/>
      <c r="J107" s="289"/>
      <c r="K107" s="289"/>
      <c r="L107" s="289"/>
      <c r="M107" s="289"/>
      <c r="N107" s="289"/>
      <c r="O107" s="289"/>
    </row>
    <row r="108" spans="1:15" x14ac:dyDescent="0.2">
      <c r="A108" s="288"/>
      <c r="B108" s="289"/>
      <c r="C108" s="289"/>
      <c r="D108" s="289"/>
      <c r="E108" s="289"/>
      <c r="F108" s="289"/>
      <c r="G108" s="289"/>
      <c r="H108" s="289"/>
      <c r="I108" s="289"/>
      <c r="J108" s="289"/>
      <c r="K108" s="289"/>
      <c r="L108" s="289"/>
      <c r="M108" s="289"/>
      <c r="N108" s="289"/>
      <c r="O108" s="289"/>
    </row>
    <row r="109" spans="1:15" x14ac:dyDescent="0.2">
      <c r="A109" s="288"/>
      <c r="B109" s="289"/>
      <c r="C109" s="289"/>
      <c r="D109" s="289"/>
      <c r="E109" s="289"/>
      <c r="F109" s="289"/>
      <c r="G109" s="289"/>
      <c r="H109" s="289"/>
      <c r="I109" s="289"/>
      <c r="J109" s="289"/>
      <c r="K109" s="289"/>
      <c r="L109" s="289"/>
      <c r="M109" s="289"/>
      <c r="N109" s="289"/>
      <c r="O109" s="289"/>
    </row>
    <row r="110" spans="1:15" x14ac:dyDescent="0.2">
      <c r="A110" s="288"/>
      <c r="B110" s="289"/>
      <c r="C110" s="289"/>
      <c r="D110" s="289"/>
      <c r="E110" s="289"/>
      <c r="F110" s="289"/>
      <c r="G110" s="289"/>
      <c r="H110" s="289"/>
      <c r="I110" s="289"/>
      <c r="J110" s="289"/>
      <c r="K110" s="289"/>
      <c r="L110" s="289"/>
      <c r="M110" s="289"/>
      <c r="N110" s="289"/>
      <c r="O110" s="289"/>
    </row>
    <row r="111" spans="1:15" x14ac:dyDescent="0.2">
      <c r="A111" s="288"/>
      <c r="B111" s="289"/>
      <c r="C111" s="289"/>
      <c r="D111" s="289"/>
      <c r="E111" s="289"/>
      <c r="F111" s="289"/>
      <c r="G111" s="289"/>
      <c r="H111" s="289"/>
      <c r="I111" s="289"/>
      <c r="J111" s="289"/>
      <c r="K111" s="289"/>
      <c r="L111" s="289"/>
      <c r="M111" s="289"/>
      <c r="N111" s="289"/>
      <c r="O111" s="289"/>
    </row>
    <row r="112" spans="1:15" x14ac:dyDescent="0.2">
      <c r="A112" s="288"/>
      <c r="B112" s="289"/>
      <c r="C112" s="289"/>
      <c r="D112" s="289"/>
      <c r="E112" s="289"/>
      <c r="F112" s="289"/>
      <c r="G112" s="289"/>
      <c r="H112" s="289"/>
      <c r="I112" s="289"/>
      <c r="J112" s="289"/>
      <c r="K112" s="289"/>
      <c r="L112" s="289"/>
      <c r="M112" s="289"/>
      <c r="N112" s="289"/>
      <c r="O112" s="289"/>
    </row>
    <row r="113" spans="1:15" x14ac:dyDescent="0.2">
      <c r="A113" s="288"/>
      <c r="B113" s="289"/>
      <c r="C113" s="289"/>
      <c r="D113" s="289"/>
      <c r="E113" s="289"/>
      <c r="F113" s="289"/>
      <c r="G113" s="289"/>
      <c r="H113" s="289"/>
      <c r="I113" s="289"/>
      <c r="J113" s="289"/>
      <c r="K113" s="289"/>
      <c r="L113" s="289"/>
      <c r="M113" s="289"/>
      <c r="N113" s="289"/>
      <c r="O113" s="289"/>
    </row>
    <row r="114" spans="1:15" x14ac:dyDescent="0.2">
      <c r="A114" s="288"/>
      <c r="B114" s="289"/>
      <c r="C114" s="289"/>
      <c r="D114" s="289"/>
      <c r="E114" s="289"/>
      <c r="F114" s="289"/>
      <c r="G114" s="289"/>
      <c r="H114" s="289"/>
      <c r="I114" s="289"/>
      <c r="J114" s="289"/>
      <c r="K114" s="289"/>
      <c r="L114" s="289"/>
      <c r="M114" s="289"/>
      <c r="N114" s="289"/>
      <c r="O114" s="289"/>
    </row>
    <row r="115" spans="1:15" x14ac:dyDescent="0.2">
      <c r="A115" s="288"/>
      <c r="B115" s="289"/>
      <c r="C115" s="289"/>
      <c r="D115" s="289"/>
      <c r="E115" s="289"/>
      <c r="F115" s="289"/>
      <c r="G115" s="289"/>
      <c r="H115" s="289"/>
      <c r="I115" s="289"/>
      <c r="J115" s="289"/>
      <c r="K115" s="289"/>
      <c r="L115" s="289"/>
      <c r="M115" s="289"/>
      <c r="N115" s="289"/>
      <c r="O115" s="289"/>
    </row>
    <row r="116" spans="1:15" x14ac:dyDescent="0.2">
      <c r="A116" s="288"/>
      <c r="B116" s="289"/>
      <c r="C116" s="289"/>
      <c r="D116" s="289"/>
      <c r="E116" s="289"/>
      <c r="F116" s="289"/>
      <c r="G116" s="289"/>
      <c r="H116" s="289"/>
      <c r="I116" s="289"/>
      <c r="J116" s="289"/>
      <c r="K116" s="289"/>
      <c r="L116" s="289"/>
      <c r="M116" s="289"/>
      <c r="N116" s="289"/>
      <c r="O116" s="289"/>
    </row>
    <row r="117" spans="1:15" x14ac:dyDescent="0.2">
      <c r="A117" s="288"/>
      <c r="B117" s="289"/>
      <c r="C117" s="289"/>
      <c r="D117" s="289"/>
      <c r="E117" s="289"/>
      <c r="F117" s="289"/>
      <c r="G117" s="289"/>
      <c r="H117" s="289"/>
      <c r="I117" s="289"/>
      <c r="J117" s="289"/>
      <c r="K117" s="289"/>
      <c r="L117" s="289"/>
      <c r="M117" s="289"/>
      <c r="N117" s="289"/>
      <c r="O117" s="289"/>
    </row>
    <row r="118" spans="1:15" x14ac:dyDescent="0.2">
      <c r="A118" s="288"/>
      <c r="B118" s="289"/>
      <c r="C118" s="289"/>
      <c r="D118" s="289"/>
      <c r="E118" s="289"/>
      <c r="F118" s="289"/>
      <c r="G118" s="289"/>
      <c r="H118" s="289"/>
      <c r="I118" s="289"/>
      <c r="J118" s="289"/>
      <c r="K118" s="289"/>
      <c r="L118" s="289"/>
      <c r="M118" s="289"/>
      <c r="N118" s="289"/>
      <c r="O118" s="289"/>
    </row>
    <row r="119" spans="1:15" x14ac:dyDescent="0.2">
      <c r="A119" s="288"/>
      <c r="B119" s="289"/>
      <c r="C119" s="289"/>
      <c r="D119" s="289"/>
      <c r="E119" s="289"/>
      <c r="F119" s="289"/>
      <c r="G119" s="289"/>
      <c r="H119" s="289"/>
      <c r="I119" s="289"/>
      <c r="J119" s="289"/>
      <c r="K119" s="289"/>
      <c r="L119" s="289"/>
      <c r="M119" s="289"/>
      <c r="N119" s="289"/>
      <c r="O119" s="289"/>
    </row>
    <row r="120" spans="1:15" x14ac:dyDescent="0.2">
      <c r="A120" s="288"/>
      <c r="B120" s="289"/>
      <c r="C120" s="289"/>
      <c r="D120" s="289"/>
      <c r="E120" s="289"/>
      <c r="F120" s="289"/>
      <c r="G120" s="289"/>
      <c r="H120" s="289"/>
      <c r="I120" s="289"/>
      <c r="J120" s="289"/>
      <c r="K120" s="289"/>
      <c r="L120" s="289"/>
      <c r="M120" s="289"/>
      <c r="N120" s="289"/>
      <c r="O120" s="289"/>
    </row>
    <row r="121" spans="1:15" x14ac:dyDescent="0.2">
      <c r="A121" s="288"/>
      <c r="B121" s="289"/>
      <c r="C121" s="289"/>
      <c r="D121" s="289"/>
      <c r="E121" s="289"/>
      <c r="F121" s="289"/>
      <c r="G121" s="289"/>
      <c r="H121" s="289"/>
      <c r="I121" s="289"/>
      <c r="J121" s="289"/>
      <c r="K121" s="289"/>
      <c r="L121" s="289"/>
      <c r="M121" s="289"/>
      <c r="N121" s="289"/>
      <c r="O121" s="289"/>
    </row>
    <row r="122" spans="1:15" x14ac:dyDescent="0.2">
      <c r="A122" s="288"/>
      <c r="B122" s="289"/>
      <c r="C122" s="289"/>
      <c r="D122" s="289"/>
      <c r="E122" s="289"/>
      <c r="F122" s="289"/>
      <c r="G122" s="289"/>
      <c r="H122" s="289"/>
      <c r="I122" s="289"/>
      <c r="J122" s="289"/>
      <c r="K122" s="289"/>
      <c r="L122" s="289"/>
      <c r="M122" s="289"/>
      <c r="N122" s="289"/>
      <c r="O122" s="289"/>
    </row>
    <row r="123" spans="1:15" x14ac:dyDescent="0.2">
      <c r="A123" s="288"/>
      <c r="B123" s="289"/>
      <c r="C123" s="289"/>
      <c r="D123" s="289"/>
      <c r="E123" s="289"/>
      <c r="F123" s="289"/>
      <c r="G123" s="289"/>
      <c r="H123" s="289"/>
      <c r="I123" s="289"/>
      <c r="J123" s="289"/>
      <c r="K123" s="289"/>
      <c r="L123" s="289"/>
      <c r="M123" s="289"/>
      <c r="N123" s="289"/>
      <c r="O123" s="289"/>
    </row>
    <row r="124" spans="1:15" x14ac:dyDescent="0.2">
      <c r="A124" s="288"/>
      <c r="B124" s="289"/>
      <c r="C124" s="289"/>
      <c r="D124" s="289"/>
      <c r="E124" s="289"/>
      <c r="F124" s="289"/>
      <c r="G124" s="289"/>
      <c r="H124" s="289"/>
      <c r="I124" s="289"/>
      <c r="J124" s="289"/>
      <c r="K124" s="289"/>
      <c r="L124" s="289"/>
      <c r="M124" s="289"/>
      <c r="N124" s="289"/>
      <c r="O124" s="289"/>
    </row>
    <row r="125" spans="1:15" x14ac:dyDescent="0.2">
      <c r="A125" s="288"/>
      <c r="B125" s="289"/>
      <c r="C125" s="289"/>
      <c r="D125" s="289"/>
      <c r="E125" s="289"/>
      <c r="F125" s="289"/>
      <c r="G125" s="289"/>
      <c r="H125" s="289"/>
      <c r="I125" s="289"/>
      <c r="J125" s="289"/>
      <c r="K125" s="289"/>
      <c r="L125" s="289"/>
      <c r="M125" s="289"/>
      <c r="N125" s="289"/>
      <c r="O125" s="289"/>
    </row>
    <row r="126" spans="1:15" x14ac:dyDescent="0.2">
      <c r="A126" s="288"/>
      <c r="B126" s="289"/>
      <c r="C126" s="289"/>
      <c r="D126" s="289"/>
      <c r="E126" s="289"/>
      <c r="F126" s="289"/>
      <c r="G126" s="289"/>
      <c r="H126" s="289"/>
      <c r="I126" s="289"/>
      <c r="J126" s="289"/>
      <c r="K126" s="289"/>
      <c r="L126" s="289"/>
      <c r="M126" s="289"/>
      <c r="N126" s="289"/>
      <c r="O126" s="289"/>
    </row>
    <row r="127" spans="1:15" x14ac:dyDescent="0.2">
      <c r="A127" s="288"/>
      <c r="B127" s="289"/>
      <c r="C127" s="289"/>
      <c r="D127" s="289"/>
      <c r="E127" s="289"/>
      <c r="F127" s="289"/>
      <c r="G127" s="289"/>
      <c r="H127" s="289"/>
      <c r="I127" s="289"/>
      <c r="J127" s="289"/>
      <c r="K127" s="289"/>
      <c r="L127" s="289"/>
      <c r="M127" s="289"/>
      <c r="N127" s="289"/>
      <c r="O127" s="289"/>
    </row>
    <row r="128" spans="1:15" x14ac:dyDescent="0.2">
      <c r="A128" s="288"/>
      <c r="B128" s="289"/>
      <c r="C128" s="289"/>
      <c r="D128" s="289"/>
      <c r="E128" s="289"/>
      <c r="F128" s="289"/>
      <c r="G128" s="289"/>
      <c r="H128" s="289"/>
      <c r="I128" s="289"/>
      <c r="J128" s="289"/>
      <c r="K128" s="289"/>
      <c r="L128" s="289"/>
      <c r="M128" s="289"/>
      <c r="N128" s="289"/>
      <c r="O128" s="289"/>
    </row>
    <row r="129" spans="1:15" x14ac:dyDescent="0.2">
      <c r="A129" s="288"/>
      <c r="B129" s="289"/>
      <c r="C129" s="289"/>
      <c r="D129" s="289"/>
      <c r="E129" s="289"/>
      <c r="F129" s="289"/>
      <c r="G129" s="289"/>
      <c r="H129" s="289"/>
      <c r="I129" s="289"/>
      <c r="J129" s="289"/>
      <c r="K129" s="289"/>
      <c r="L129" s="289"/>
      <c r="M129" s="289"/>
      <c r="N129" s="289"/>
      <c r="O129" s="289"/>
    </row>
    <row r="130" spans="1:15" x14ac:dyDescent="0.2">
      <c r="A130" s="288"/>
      <c r="B130" s="289"/>
      <c r="C130" s="289"/>
      <c r="D130" s="289"/>
      <c r="E130" s="289"/>
      <c r="F130" s="289"/>
      <c r="G130" s="289"/>
      <c r="H130" s="289"/>
      <c r="I130" s="289"/>
      <c r="J130" s="289"/>
      <c r="K130" s="289"/>
      <c r="L130" s="289"/>
      <c r="M130" s="289"/>
      <c r="N130" s="289"/>
      <c r="O130" s="289"/>
    </row>
    <row r="131" spans="1:15" x14ac:dyDescent="0.2">
      <c r="A131" s="288"/>
      <c r="B131" s="289"/>
      <c r="C131" s="289"/>
      <c r="D131" s="289"/>
      <c r="E131" s="289"/>
      <c r="F131" s="289"/>
      <c r="G131" s="289"/>
      <c r="H131" s="289"/>
      <c r="I131" s="289"/>
      <c r="J131" s="289"/>
      <c r="K131" s="289"/>
      <c r="L131" s="289"/>
      <c r="M131" s="289"/>
      <c r="N131" s="289"/>
      <c r="O131" s="289"/>
    </row>
    <row r="132" spans="1:15" x14ac:dyDescent="0.2">
      <c r="A132" s="288"/>
      <c r="B132" s="289"/>
      <c r="C132" s="289"/>
      <c r="D132" s="289"/>
      <c r="E132" s="289"/>
      <c r="F132" s="289"/>
      <c r="G132" s="289"/>
      <c r="H132" s="289"/>
      <c r="I132" s="289"/>
      <c r="J132" s="289"/>
      <c r="K132" s="289"/>
      <c r="L132" s="289"/>
      <c r="M132" s="289"/>
      <c r="N132" s="289"/>
      <c r="O132" s="289"/>
    </row>
    <row r="133" spans="1:15" x14ac:dyDescent="0.2">
      <c r="A133" s="288"/>
      <c r="B133" s="289"/>
      <c r="C133" s="289"/>
      <c r="D133" s="289"/>
      <c r="E133" s="289"/>
      <c r="F133" s="289"/>
      <c r="G133" s="289"/>
      <c r="H133" s="289"/>
      <c r="I133" s="289"/>
      <c r="J133" s="289"/>
      <c r="K133" s="289"/>
      <c r="L133" s="289"/>
      <c r="M133" s="289"/>
      <c r="N133" s="289"/>
      <c r="O133" s="289"/>
    </row>
    <row r="134" spans="1:15" x14ac:dyDescent="0.2">
      <c r="A134" s="288"/>
      <c r="B134" s="289"/>
      <c r="C134" s="289"/>
      <c r="D134" s="289"/>
      <c r="E134" s="289"/>
      <c r="F134" s="289"/>
      <c r="G134" s="289"/>
      <c r="H134" s="289"/>
      <c r="I134" s="289"/>
      <c r="J134" s="289"/>
      <c r="K134" s="289"/>
      <c r="L134" s="289"/>
      <c r="M134" s="289"/>
      <c r="N134" s="289"/>
      <c r="O134" s="289"/>
    </row>
    <row r="135" spans="1:15" x14ac:dyDescent="0.2">
      <c r="A135" s="288"/>
      <c r="B135" s="289"/>
      <c r="C135" s="289"/>
      <c r="D135" s="289"/>
      <c r="E135" s="289"/>
      <c r="F135" s="289"/>
      <c r="G135" s="289"/>
      <c r="H135" s="289"/>
      <c r="I135" s="289"/>
      <c r="J135" s="289"/>
      <c r="K135" s="289"/>
      <c r="L135" s="289"/>
      <c r="M135" s="289"/>
      <c r="N135" s="289"/>
      <c r="O135" s="289"/>
    </row>
    <row r="136" spans="1:15" x14ac:dyDescent="0.2">
      <c r="A136" s="288"/>
      <c r="B136" s="289"/>
      <c r="C136" s="289"/>
      <c r="D136" s="289"/>
      <c r="E136" s="289"/>
      <c r="F136" s="289"/>
      <c r="G136" s="289"/>
      <c r="H136" s="289"/>
      <c r="I136" s="289"/>
      <c r="J136" s="289"/>
      <c r="K136" s="289"/>
      <c r="L136" s="289"/>
      <c r="M136" s="289"/>
      <c r="N136" s="289"/>
      <c r="O136" s="289"/>
    </row>
    <row r="137" spans="1:15" x14ac:dyDescent="0.2">
      <c r="A137" s="288"/>
      <c r="B137" s="289"/>
      <c r="C137" s="289"/>
      <c r="D137" s="289"/>
      <c r="E137" s="289"/>
      <c r="F137" s="289"/>
      <c r="G137" s="289"/>
      <c r="H137" s="289"/>
      <c r="I137" s="289"/>
      <c r="J137" s="289"/>
      <c r="K137" s="289"/>
      <c r="L137" s="289"/>
      <c r="M137" s="289"/>
      <c r="N137" s="289"/>
      <c r="O137" s="289"/>
    </row>
    <row r="138" spans="1:15" x14ac:dyDescent="0.2">
      <c r="A138" s="288"/>
      <c r="B138" s="289"/>
      <c r="C138" s="289"/>
      <c r="D138" s="289"/>
      <c r="E138" s="289"/>
      <c r="F138" s="289"/>
      <c r="G138" s="289"/>
      <c r="H138" s="289"/>
      <c r="I138" s="289"/>
      <c r="J138" s="289"/>
      <c r="K138" s="289"/>
      <c r="L138" s="289"/>
      <c r="M138" s="289"/>
      <c r="N138" s="289"/>
      <c r="O138" s="289"/>
    </row>
    <row r="139" spans="1:15" x14ac:dyDescent="0.2">
      <c r="A139" s="288"/>
      <c r="B139" s="289"/>
      <c r="C139" s="289"/>
      <c r="D139" s="289"/>
      <c r="E139" s="289"/>
      <c r="F139" s="289"/>
      <c r="G139" s="289"/>
      <c r="H139" s="289"/>
      <c r="I139" s="289"/>
      <c r="J139" s="289"/>
      <c r="K139" s="289"/>
      <c r="L139" s="289"/>
      <c r="M139" s="289"/>
      <c r="N139" s="289"/>
      <c r="O139" s="289"/>
    </row>
    <row r="140" spans="1:15" x14ac:dyDescent="0.2">
      <c r="A140" s="288"/>
      <c r="B140" s="289"/>
      <c r="C140" s="289"/>
      <c r="D140" s="289"/>
      <c r="E140" s="289"/>
      <c r="F140" s="289"/>
      <c r="G140" s="289"/>
      <c r="H140" s="289"/>
      <c r="I140" s="289"/>
      <c r="J140" s="289"/>
      <c r="K140" s="289"/>
      <c r="L140" s="289"/>
      <c r="M140" s="289"/>
      <c r="N140" s="289"/>
      <c r="O140" s="289"/>
    </row>
    <row r="141" spans="1:15" x14ac:dyDescent="0.2">
      <c r="A141" s="288"/>
      <c r="B141" s="289"/>
      <c r="C141" s="289"/>
      <c r="D141" s="289"/>
      <c r="E141" s="289"/>
      <c r="F141" s="289"/>
      <c r="G141" s="289"/>
      <c r="H141" s="289"/>
      <c r="I141" s="289"/>
      <c r="J141" s="289"/>
      <c r="K141" s="289"/>
      <c r="L141" s="289"/>
      <c r="M141" s="289"/>
      <c r="N141" s="289"/>
      <c r="O141" s="289"/>
    </row>
    <row r="142" spans="1:15" x14ac:dyDescent="0.2">
      <c r="A142" s="288"/>
      <c r="B142" s="289"/>
      <c r="C142" s="289"/>
      <c r="D142" s="289"/>
      <c r="E142" s="289"/>
      <c r="F142" s="289"/>
      <c r="G142" s="289"/>
      <c r="H142" s="289"/>
      <c r="I142" s="289"/>
      <c r="J142" s="289"/>
      <c r="K142" s="289"/>
      <c r="L142" s="289"/>
      <c r="M142" s="289"/>
      <c r="N142" s="289"/>
      <c r="O142" s="289"/>
    </row>
    <row r="143" spans="1:15" x14ac:dyDescent="0.2">
      <c r="A143" s="288"/>
      <c r="B143" s="289"/>
      <c r="C143" s="289"/>
      <c r="D143" s="289"/>
      <c r="E143" s="289"/>
      <c r="F143" s="289"/>
      <c r="G143" s="289"/>
      <c r="H143" s="289"/>
      <c r="I143" s="289"/>
      <c r="J143" s="289"/>
      <c r="K143" s="289"/>
      <c r="L143" s="289"/>
      <c r="M143" s="289"/>
      <c r="N143" s="289"/>
      <c r="O143" s="289"/>
    </row>
    <row r="144" spans="1:15" x14ac:dyDescent="0.2">
      <c r="A144" s="288"/>
      <c r="B144" s="289"/>
      <c r="C144" s="289"/>
      <c r="D144" s="289"/>
      <c r="E144" s="289"/>
      <c r="F144" s="289"/>
      <c r="G144" s="289"/>
      <c r="H144" s="289"/>
      <c r="I144" s="289"/>
      <c r="J144" s="289"/>
      <c r="K144" s="289"/>
      <c r="L144" s="289"/>
      <c r="M144" s="289"/>
      <c r="N144" s="289"/>
      <c r="O144" s="289"/>
    </row>
    <row r="145" spans="1:15" x14ac:dyDescent="0.2">
      <c r="A145" s="288"/>
      <c r="B145" s="289"/>
      <c r="C145" s="289"/>
      <c r="D145" s="289"/>
      <c r="E145" s="289"/>
      <c r="F145" s="289"/>
      <c r="G145" s="289"/>
      <c r="H145" s="289"/>
      <c r="I145" s="289"/>
      <c r="J145" s="289"/>
      <c r="K145" s="289"/>
      <c r="L145" s="289"/>
      <c r="M145" s="289"/>
      <c r="N145" s="289"/>
      <c r="O145" s="289"/>
    </row>
    <row r="146" spans="1:15" x14ac:dyDescent="0.2">
      <c r="A146" s="288"/>
      <c r="B146" s="289"/>
      <c r="C146" s="289"/>
      <c r="D146" s="289"/>
      <c r="E146" s="289"/>
      <c r="F146" s="289"/>
      <c r="G146" s="289"/>
      <c r="H146" s="289"/>
      <c r="I146" s="289"/>
      <c r="J146" s="289"/>
      <c r="K146" s="289"/>
      <c r="L146" s="289"/>
      <c r="M146" s="289"/>
      <c r="N146" s="289"/>
      <c r="O146" s="289"/>
    </row>
    <row r="147" spans="1:15" x14ac:dyDescent="0.2">
      <c r="A147" s="288"/>
      <c r="B147" s="289"/>
      <c r="C147" s="289"/>
      <c r="D147" s="289"/>
      <c r="E147" s="289"/>
      <c r="F147" s="289"/>
      <c r="G147" s="289"/>
      <c r="H147" s="289"/>
      <c r="I147" s="289"/>
      <c r="J147" s="289"/>
      <c r="K147" s="289"/>
      <c r="L147" s="289"/>
      <c r="M147" s="289"/>
      <c r="N147" s="289"/>
      <c r="O147" s="289"/>
    </row>
    <row r="148" spans="1:15" x14ac:dyDescent="0.2">
      <c r="A148" s="288"/>
      <c r="B148" s="289"/>
      <c r="C148" s="289"/>
      <c r="D148" s="289"/>
      <c r="E148" s="289"/>
      <c r="F148" s="289"/>
      <c r="G148" s="289"/>
      <c r="H148" s="289"/>
      <c r="I148" s="289"/>
      <c r="J148" s="289"/>
      <c r="K148" s="289"/>
      <c r="L148" s="289"/>
      <c r="M148" s="289"/>
      <c r="N148" s="289"/>
      <c r="O148" s="289"/>
    </row>
    <row r="149" spans="1:15" x14ac:dyDescent="0.2">
      <c r="A149" s="288"/>
      <c r="B149" s="289"/>
      <c r="C149" s="289"/>
      <c r="D149" s="289"/>
      <c r="E149" s="289"/>
      <c r="F149" s="289"/>
      <c r="G149" s="289"/>
      <c r="H149" s="289"/>
      <c r="I149" s="289"/>
      <c r="J149" s="289"/>
      <c r="K149" s="289"/>
      <c r="L149" s="289"/>
      <c r="M149" s="289"/>
      <c r="N149" s="289"/>
      <c r="O149" s="289"/>
    </row>
    <row r="150" spans="1:15" x14ac:dyDescent="0.2">
      <c r="A150" s="288"/>
      <c r="B150" s="289"/>
      <c r="C150" s="289"/>
      <c r="D150" s="289"/>
      <c r="E150" s="289"/>
      <c r="F150" s="289"/>
      <c r="G150" s="289"/>
      <c r="H150" s="289"/>
      <c r="I150" s="289"/>
      <c r="J150" s="289"/>
      <c r="K150" s="289"/>
      <c r="L150" s="289"/>
      <c r="M150" s="289"/>
      <c r="N150" s="289"/>
      <c r="O150" s="289"/>
    </row>
    <row r="151" spans="1:15" x14ac:dyDescent="0.2">
      <c r="A151" s="288"/>
      <c r="B151" s="289"/>
      <c r="C151" s="289"/>
      <c r="D151" s="289"/>
      <c r="E151" s="289"/>
      <c r="F151" s="289"/>
      <c r="G151" s="289"/>
      <c r="H151" s="289"/>
      <c r="I151" s="289"/>
      <c r="J151" s="289"/>
      <c r="K151" s="289"/>
      <c r="L151" s="289"/>
      <c r="M151" s="289"/>
      <c r="N151" s="289"/>
      <c r="O151" s="289"/>
    </row>
    <row r="152" spans="1:15" x14ac:dyDescent="0.2">
      <c r="A152" s="288"/>
      <c r="B152" s="289"/>
      <c r="C152" s="289"/>
      <c r="D152" s="289"/>
      <c r="E152" s="289"/>
      <c r="F152" s="289"/>
      <c r="G152" s="289"/>
      <c r="H152" s="289"/>
      <c r="I152" s="289"/>
      <c r="J152" s="289"/>
      <c r="K152" s="289"/>
      <c r="L152" s="289"/>
      <c r="M152" s="289"/>
      <c r="N152" s="289"/>
      <c r="O152" s="289"/>
    </row>
    <row r="153" spans="1:15" x14ac:dyDescent="0.2">
      <c r="A153" s="288"/>
      <c r="B153" s="289"/>
      <c r="C153" s="289"/>
      <c r="D153" s="289"/>
      <c r="E153" s="289"/>
      <c r="F153" s="289"/>
      <c r="G153" s="289"/>
      <c r="H153" s="289"/>
      <c r="I153" s="289"/>
      <c r="J153" s="289"/>
      <c r="K153" s="289"/>
      <c r="L153" s="289"/>
      <c r="M153" s="289"/>
      <c r="N153" s="289"/>
      <c r="O153" s="289"/>
    </row>
    <row r="154" spans="1:15" x14ac:dyDescent="0.2">
      <c r="A154" s="288"/>
      <c r="B154" s="289"/>
      <c r="C154" s="289"/>
      <c r="D154" s="289"/>
      <c r="E154" s="289"/>
      <c r="F154" s="289"/>
      <c r="G154" s="289"/>
      <c r="H154" s="289"/>
      <c r="I154" s="289"/>
      <c r="J154" s="289"/>
      <c r="K154" s="289"/>
      <c r="L154" s="289"/>
      <c r="M154" s="289"/>
      <c r="N154" s="289"/>
      <c r="O154" s="289"/>
    </row>
    <row r="155" spans="1:15" x14ac:dyDescent="0.2">
      <c r="A155" s="288"/>
      <c r="B155" s="289"/>
      <c r="C155" s="289"/>
      <c r="D155" s="289"/>
      <c r="E155" s="289"/>
      <c r="F155" s="289"/>
      <c r="G155" s="289"/>
      <c r="H155" s="289"/>
      <c r="I155" s="289"/>
      <c r="J155" s="289"/>
      <c r="K155" s="289"/>
      <c r="L155" s="289"/>
      <c r="M155" s="289"/>
      <c r="N155" s="289"/>
      <c r="O155" s="289"/>
    </row>
    <row r="156" spans="1:15" x14ac:dyDescent="0.2">
      <c r="A156" s="288"/>
      <c r="B156" s="289"/>
      <c r="C156" s="289"/>
      <c r="D156" s="289"/>
      <c r="E156" s="289"/>
      <c r="F156" s="289"/>
      <c r="G156" s="289"/>
      <c r="H156" s="289"/>
      <c r="I156" s="289"/>
      <c r="J156" s="289"/>
      <c r="K156" s="289"/>
      <c r="L156" s="289"/>
      <c r="M156" s="289"/>
      <c r="N156" s="289"/>
      <c r="O156" s="289"/>
    </row>
    <row r="157" spans="1:15" x14ac:dyDescent="0.2">
      <c r="A157" s="288"/>
      <c r="B157" s="289"/>
      <c r="C157" s="289"/>
      <c r="D157" s="289"/>
      <c r="E157" s="289"/>
      <c r="F157" s="289"/>
      <c r="G157" s="289"/>
      <c r="H157" s="289"/>
      <c r="I157" s="289"/>
      <c r="J157" s="289"/>
      <c r="K157" s="289"/>
      <c r="L157" s="289"/>
      <c r="M157" s="289"/>
      <c r="N157" s="289"/>
      <c r="O157" s="289"/>
    </row>
    <row r="158" spans="1:15" x14ac:dyDescent="0.2">
      <c r="A158" s="288"/>
      <c r="B158" s="289"/>
      <c r="C158" s="289"/>
      <c r="D158" s="289"/>
      <c r="E158" s="289"/>
      <c r="F158" s="289"/>
      <c r="G158" s="289"/>
      <c r="H158" s="289"/>
      <c r="I158" s="289"/>
      <c r="J158" s="289"/>
      <c r="K158" s="289"/>
      <c r="L158" s="289"/>
      <c r="M158" s="289"/>
      <c r="N158" s="289"/>
      <c r="O158" s="289"/>
    </row>
    <row r="159" spans="1:15" x14ac:dyDescent="0.2">
      <c r="A159" s="288"/>
      <c r="B159" s="289"/>
      <c r="C159" s="289"/>
      <c r="D159" s="289"/>
      <c r="E159" s="289"/>
      <c r="F159" s="289"/>
      <c r="G159" s="289"/>
      <c r="H159" s="289"/>
      <c r="I159" s="289"/>
      <c r="J159" s="289"/>
      <c r="K159" s="289"/>
      <c r="L159" s="289"/>
      <c r="M159" s="289"/>
      <c r="N159" s="289"/>
      <c r="O159" s="289"/>
    </row>
    <row r="160" spans="1:15" x14ac:dyDescent="0.2">
      <c r="A160" s="288"/>
      <c r="B160" s="289"/>
      <c r="C160" s="289"/>
      <c r="D160" s="289"/>
      <c r="E160" s="289"/>
      <c r="F160" s="289"/>
      <c r="G160" s="289"/>
      <c r="H160" s="289"/>
      <c r="I160" s="289"/>
      <c r="J160" s="289"/>
      <c r="K160" s="289"/>
      <c r="L160" s="289"/>
      <c r="M160" s="289"/>
      <c r="N160" s="289"/>
      <c r="O160" s="289"/>
    </row>
    <row r="161" spans="1:15" x14ac:dyDescent="0.2">
      <c r="A161" s="288"/>
      <c r="B161" s="289"/>
      <c r="C161" s="289"/>
      <c r="D161" s="289"/>
      <c r="E161" s="289"/>
      <c r="F161" s="289"/>
      <c r="G161" s="289"/>
      <c r="H161" s="289"/>
      <c r="I161" s="289"/>
      <c r="J161" s="289"/>
      <c r="K161" s="289"/>
      <c r="L161" s="289"/>
      <c r="M161" s="289"/>
      <c r="N161" s="289"/>
      <c r="O161" s="289"/>
    </row>
    <row r="162" spans="1:15" x14ac:dyDescent="0.2">
      <c r="A162" s="288"/>
      <c r="B162" s="289"/>
      <c r="C162" s="289"/>
      <c r="D162" s="289"/>
      <c r="E162" s="289"/>
      <c r="F162" s="289"/>
      <c r="G162" s="289"/>
      <c r="H162" s="289"/>
      <c r="I162" s="289"/>
      <c r="J162" s="289"/>
      <c r="K162" s="289"/>
      <c r="L162" s="289"/>
      <c r="M162" s="289"/>
      <c r="N162" s="289"/>
      <c r="O162" s="289"/>
    </row>
    <row r="163" spans="1:15" x14ac:dyDescent="0.2">
      <c r="A163" s="288"/>
      <c r="B163" s="289"/>
      <c r="C163" s="289"/>
      <c r="D163" s="289"/>
      <c r="E163" s="289"/>
      <c r="F163" s="289"/>
      <c r="G163" s="289"/>
      <c r="H163" s="289"/>
      <c r="I163" s="289"/>
      <c r="J163" s="289"/>
      <c r="K163" s="289"/>
      <c r="L163" s="289"/>
      <c r="M163" s="289"/>
      <c r="N163" s="289"/>
      <c r="O163" s="289"/>
    </row>
    <row r="164" spans="1:15" x14ac:dyDescent="0.2">
      <c r="A164" s="288"/>
      <c r="B164" s="289"/>
      <c r="C164" s="289"/>
      <c r="D164" s="289"/>
      <c r="E164" s="289"/>
      <c r="F164" s="289"/>
      <c r="G164" s="289"/>
      <c r="H164" s="289"/>
      <c r="I164" s="289"/>
      <c r="J164" s="289"/>
      <c r="K164" s="289"/>
      <c r="L164" s="289"/>
      <c r="M164" s="289"/>
      <c r="N164" s="289"/>
      <c r="O164" s="289"/>
    </row>
    <row r="165" spans="1:15" x14ac:dyDescent="0.2">
      <c r="A165" s="288"/>
      <c r="B165" s="289"/>
      <c r="C165" s="289"/>
      <c r="D165" s="289"/>
      <c r="E165" s="289"/>
      <c r="F165" s="289"/>
      <c r="G165" s="289"/>
      <c r="H165" s="289"/>
      <c r="I165" s="289"/>
      <c r="J165" s="289"/>
      <c r="K165" s="289"/>
      <c r="L165" s="289"/>
      <c r="M165" s="289"/>
      <c r="N165" s="289"/>
      <c r="O165" s="289"/>
    </row>
    <row r="166" spans="1:15" x14ac:dyDescent="0.2">
      <c r="A166" s="288"/>
      <c r="B166" s="289"/>
      <c r="C166" s="289"/>
      <c r="D166" s="289"/>
      <c r="E166" s="289"/>
      <c r="F166" s="289"/>
      <c r="G166" s="289"/>
      <c r="H166" s="289"/>
      <c r="I166" s="289"/>
      <c r="J166" s="289"/>
      <c r="K166" s="289"/>
      <c r="L166" s="289"/>
      <c r="M166" s="289"/>
      <c r="N166" s="289"/>
      <c r="O166" s="289"/>
    </row>
    <row r="167" spans="1:15" x14ac:dyDescent="0.2">
      <c r="A167" s="288"/>
      <c r="B167" s="289"/>
      <c r="C167" s="289"/>
      <c r="D167" s="289"/>
      <c r="E167" s="289"/>
      <c r="F167" s="289"/>
      <c r="G167" s="289"/>
      <c r="H167" s="289"/>
      <c r="I167" s="289"/>
      <c r="J167" s="289"/>
      <c r="K167" s="289"/>
      <c r="L167" s="289"/>
      <c r="M167" s="289"/>
      <c r="N167" s="289"/>
      <c r="O167" s="289"/>
    </row>
    <row r="168" spans="1:15" x14ac:dyDescent="0.2">
      <c r="A168" s="288"/>
      <c r="B168" s="289"/>
      <c r="C168" s="289"/>
      <c r="D168" s="289"/>
      <c r="E168" s="289"/>
      <c r="F168" s="289"/>
      <c r="G168" s="289"/>
      <c r="H168" s="289"/>
      <c r="I168" s="289"/>
      <c r="J168" s="289"/>
      <c r="K168" s="289"/>
      <c r="L168" s="289"/>
      <c r="M168" s="289"/>
      <c r="N168" s="289"/>
      <c r="O168" s="289"/>
    </row>
    <row r="169" spans="1:15" x14ac:dyDescent="0.2">
      <c r="A169" s="288"/>
      <c r="B169" s="289"/>
      <c r="C169" s="289"/>
      <c r="D169" s="289"/>
      <c r="E169" s="289"/>
      <c r="F169" s="289"/>
      <c r="G169" s="289"/>
      <c r="H169" s="289"/>
      <c r="I169" s="289"/>
      <c r="J169" s="289"/>
      <c r="K169" s="289"/>
      <c r="L169" s="289"/>
      <c r="M169" s="289"/>
      <c r="N169" s="289"/>
      <c r="O169" s="289"/>
    </row>
    <row r="170" spans="1:15" x14ac:dyDescent="0.2">
      <c r="A170" s="288"/>
      <c r="B170" s="289"/>
      <c r="C170" s="289"/>
      <c r="D170" s="289"/>
      <c r="E170" s="289"/>
      <c r="F170" s="289"/>
      <c r="G170" s="289"/>
      <c r="H170" s="289"/>
      <c r="I170" s="289"/>
      <c r="J170" s="289"/>
      <c r="K170" s="289"/>
      <c r="L170" s="289"/>
      <c r="M170" s="289"/>
      <c r="N170" s="289"/>
      <c r="O170" s="289"/>
    </row>
    <row r="171" spans="1:15" x14ac:dyDescent="0.2">
      <c r="A171" s="288"/>
      <c r="B171" s="289"/>
      <c r="C171" s="289"/>
      <c r="D171" s="289"/>
      <c r="E171" s="289"/>
      <c r="F171" s="289"/>
      <c r="G171" s="289"/>
      <c r="H171" s="289"/>
      <c r="I171" s="289"/>
      <c r="J171" s="289"/>
      <c r="K171" s="289"/>
      <c r="L171" s="289"/>
      <c r="M171" s="289"/>
      <c r="N171" s="289"/>
      <c r="O171" s="289"/>
    </row>
    <row r="172" spans="1:15" x14ac:dyDescent="0.2">
      <c r="A172" s="288"/>
      <c r="B172" s="289"/>
      <c r="C172" s="289"/>
      <c r="D172" s="289"/>
      <c r="E172" s="289"/>
      <c r="F172" s="289"/>
      <c r="G172" s="289"/>
      <c r="H172" s="289"/>
      <c r="I172" s="289"/>
      <c r="J172" s="289"/>
      <c r="K172" s="289"/>
      <c r="L172" s="289"/>
      <c r="M172" s="289"/>
      <c r="N172" s="289"/>
      <c r="O172" s="289"/>
    </row>
    <row r="173" spans="1:15" x14ac:dyDescent="0.2">
      <c r="A173" s="288"/>
      <c r="B173" s="289"/>
      <c r="C173" s="289"/>
      <c r="D173" s="289"/>
      <c r="E173" s="289"/>
      <c r="F173" s="289"/>
      <c r="G173" s="289"/>
      <c r="H173" s="289"/>
      <c r="I173" s="289"/>
      <c r="J173" s="289"/>
      <c r="K173" s="289"/>
      <c r="L173" s="289"/>
      <c r="M173" s="289"/>
      <c r="N173" s="289"/>
      <c r="O173" s="289"/>
    </row>
    <row r="174" spans="1:15" x14ac:dyDescent="0.2">
      <c r="A174" s="288"/>
      <c r="B174" s="289"/>
      <c r="C174" s="289"/>
      <c r="D174" s="289"/>
      <c r="E174" s="289"/>
      <c r="F174" s="289"/>
      <c r="G174" s="289"/>
      <c r="H174" s="289"/>
      <c r="I174" s="289"/>
      <c r="J174" s="289"/>
      <c r="K174" s="289"/>
      <c r="L174" s="289"/>
      <c r="M174" s="289"/>
      <c r="N174" s="289"/>
      <c r="O174" s="289"/>
    </row>
    <row r="175" spans="1:15" x14ac:dyDescent="0.2">
      <c r="A175" s="288"/>
      <c r="B175" s="289"/>
      <c r="C175" s="289"/>
      <c r="D175" s="289"/>
      <c r="E175" s="289"/>
      <c r="F175" s="289"/>
      <c r="G175" s="289"/>
      <c r="H175" s="289"/>
      <c r="I175" s="289"/>
      <c r="J175" s="289"/>
      <c r="K175" s="289"/>
      <c r="L175" s="289"/>
      <c r="M175" s="289"/>
      <c r="N175" s="289"/>
      <c r="O175" s="289"/>
    </row>
    <row r="176" spans="1:15" x14ac:dyDescent="0.2">
      <c r="A176" s="288"/>
      <c r="B176" s="289"/>
      <c r="C176" s="289"/>
      <c r="D176" s="289"/>
      <c r="E176" s="289"/>
      <c r="F176" s="289"/>
      <c r="G176" s="289"/>
      <c r="H176" s="289"/>
      <c r="I176" s="289"/>
      <c r="J176" s="289"/>
      <c r="K176" s="289"/>
      <c r="L176" s="289"/>
      <c r="M176" s="289"/>
      <c r="N176" s="289"/>
      <c r="O176" s="289"/>
    </row>
    <row r="177" spans="1:15" x14ac:dyDescent="0.2">
      <c r="A177" s="288"/>
      <c r="B177" s="289"/>
      <c r="C177" s="289"/>
      <c r="D177" s="289"/>
      <c r="E177" s="289"/>
      <c r="F177" s="289"/>
      <c r="G177" s="289"/>
      <c r="H177" s="289"/>
      <c r="I177" s="289"/>
      <c r="J177" s="289"/>
      <c r="K177" s="289"/>
      <c r="L177" s="289"/>
      <c r="M177" s="289"/>
      <c r="N177" s="289"/>
      <c r="O177" s="289"/>
    </row>
    <row r="178" spans="1:15" x14ac:dyDescent="0.2">
      <c r="A178" s="288"/>
      <c r="B178" s="289"/>
      <c r="C178" s="289"/>
      <c r="D178" s="289"/>
      <c r="E178" s="289"/>
      <c r="F178" s="289"/>
      <c r="G178" s="289"/>
      <c r="H178" s="289"/>
      <c r="I178" s="289"/>
      <c r="J178" s="289"/>
      <c r="K178" s="289"/>
      <c r="L178" s="289"/>
      <c r="M178" s="289"/>
      <c r="N178" s="289"/>
      <c r="O178" s="289"/>
    </row>
    <row r="179" spans="1:15" x14ac:dyDescent="0.2">
      <c r="A179" s="288"/>
      <c r="B179" s="289"/>
      <c r="C179" s="289"/>
      <c r="D179" s="289"/>
      <c r="E179" s="289"/>
      <c r="F179" s="289"/>
      <c r="G179" s="289"/>
      <c r="H179" s="289"/>
      <c r="I179" s="289"/>
      <c r="J179" s="289"/>
      <c r="K179" s="289"/>
      <c r="L179" s="289"/>
      <c r="M179" s="289"/>
      <c r="N179" s="289"/>
      <c r="O179" s="289"/>
    </row>
    <row r="180" spans="1:15" x14ac:dyDescent="0.2">
      <c r="A180" s="288"/>
      <c r="B180" s="289"/>
      <c r="C180" s="289"/>
      <c r="D180" s="289"/>
      <c r="E180" s="289"/>
      <c r="F180" s="289"/>
      <c r="G180" s="289"/>
      <c r="H180" s="289"/>
      <c r="I180" s="289"/>
      <c r="J180" s="289"/>
      <c r="K180" s="289"/>
      <c r="L180" s="289"/>
      <c r="M180" s="289"/>
      <c r="N180" s="289"/>
      <c r="O180" s="289"/>
    </row>
    <row r="181" spans="1:15" x14ac:dyDescent="0.2">
      <c r="A181" s="288"/>
      <c r="B181" s="289"/>
      <c r="C181" s="289"/>
      <c r="D181" s="289"/>
      <c r="E181" s="289"/>
      <c r="F181" s="289"/>
      <c r="G181" s="289"/>
      <c r="H181" s="289"/>
      <c r="I181" s="289"/>
      <c r="J181" s="289"/>
      <c r="K181" s="289"/>
      <c r="L181" s="289"/>
      <c r="M181" s="289"/>
      <c r="N181" s="289"/>
      <c r="O181" s="289"/>
    </row>
    <row r="182" spans="1:15" x14ac:dyDescent="0.2">
      <c r="A182" s="288"/>
      <c r="B182" s="289"/>
      <c r="C182" s="289"/>
      <c r="D182" s="289"/>
      <c r="E182" s="289"/>
      <c r="F182" s="289"/>
      <c r="G182" s="289"/>
      <c r="H182" s="289"/>
      <c r="I182" s="289"/>
      <c r="J182" s="289"/>
      <c r="K182" s="289"/>
      <c r="L182" s="289"/>
      <c r="M182" s="289"/>
      <c r="N182" s="289"/>
      <c r="O182" s="289"/>
    </row>
    <row r="183" spans="1:15" x14ac:dyDescent="0.2">
      <c r="A183" s="288"/>
      <c r="B183" s="289"/>
      <c r="C183" s="289"/>
      <c r="D183" s="289"/>
      <c r="E183" s="289"/>
      <c r="F183" s="289"/>
      <c r="G183" s="289"/>
      <c r="H183" s="289"/>
      <c r="I183" s="289"/>
      <c r="J183" s="289"/>
      <c r="K183" s="289"/>
      <c r="L183" s="289"/>
      <c r="M183" s="289"/>
      <c r="N183" s="289"/>
      <c r="O183" s="289"/>
    </row>
    <row r="184" spans="1:15" x14ac:dyDescent="0.2">
      <c r="A184" s="288"/>
      <c r="B184" s="289"/>
      <c r="C184" s="289"/>
      <c r="D184" s="289"/>
      <c r="E184" s="289"/>
      <c r="F184" s="289"/>
      <c r="G184" s="289"/>
      <c r="H184" s="289"/>
      <c r="I184" s="289"/>
      <c r="J184" s="289"/>
      <c r="K184" s="289"/>
      <c r="L184" s="289"/>
      <c r="M184" s="289"/>
      <c r="N184" s="289"/>
      <c r="O184" s="289"/>
    </row>
    <row r="185" spans="1:15" x14ac:dyDescent="0.2">
      <c r="A185" s="288"/>
      <c r="B185" s="289"/>
      <c r="C185" s="289"/>
      <c r="D185" s="289"/>
      <c r="E185" s="289"/>
      <c r="F185" s="289"/>
      <c r="G185" s="289"/>
      <c r="H185" s="289"/>
      <c r="I185" s="289"/>
      <c r="J185" s="289"/>
      <c r="K185" s="289"/>
      <c r="L185" s="289"/>
      <c r="M185" s="289"/>
      <c r="N185" s="289"/>
      <c r="O185" s="289"/>
    </row>
    <row r="186" spans="1:15" x14ac:dyDescent="0.2">
      <c r="A186" s="288"/>
      <c r="B186" s="289"/>
      <c r="C186" s="289"/>
      <c r="D186" s="289"/>
      <c r="E186" s="289"/>
      <c r="F186" s="289"/>
      <c r="G186" s="289"/>
      <c r="H186" s="289"/>
      <c r="I186" s="289"/>
      <c r="J186" s="289"/>
      <c r="K186" s="289"/>
      <c r="L186" s="289"/>
      <c r="M186" s="289"/>
      <c r="N186" s="289"/>
      <c r="O186" s="289"/>
    </row>
    <row r="187" spans="1:15" x14ac:dyDescent="0.2">
      <c r="A187" s="288"/>
      <c r="B187" s="289"/>
      <c r="C187" s="289"/>
      <c r="D187" s="289"/>
      <c r="E187" s="289"/>
      <c r="F187" s="289"/>
      <c r="G187" s="289"/>
      <c r="H187" s="289"/>
      <c r="I187" s="289"/>
      <c r="J187" s="289"/>
      <c r="K187" s="289"/>
      <c r="L187" s="289"/>
      <c r="M187" s="289"/>
      <c r="N187" s="289"/>
      <c r="O187" s="289"/>
    </row>
    <row r="188" spans="1:15" x14ac:dyDescent="0.2">
      <c r="A188" s="288"/>
      <c r="B188" s="289"/>
      <c r="C188" s="289"/>
      <c r="D188" s="289"/>
      <c r="E188" s="289"/>
      <c r="F188" s="289"/>
      <c r="G188" s="289"/>
      <c r="H188" s="289"/>
      <c r="I188" s="289"/>
      <c r="J188" s="289"/>
      <c r="K188" s="289"/>
      <c r="L188" s="289"/>
      <c r="M188" s="289"/>
      <c r="N188" s="289"/>
      <c r="O188" s="289"/>
    </row>
    <row r="189" spans="1:15" x14ac:dyDescent="0.2">
      <c r="A189" s="288"/>
      <c r="B189" s="289"/>
      <c r="C189" s="289"/>
      <c r="D189" s="289"/>
      <c r="E189" s="289"/>
      <c r="F189" s="289"/>
      <c r="G189" s="289"/>
      <c r="H189" s="289"/>
      <c r="I189" s="289"/>
      <c r="J189" s="289"/>
      <c r="K189" s="289"/>
      <c r="L189" s="289"/>
      <c r="M189" s="289"/>
      <c r="N189" s="289"/>
      <c r="O189" s="289"/>
    </row>
    <row r="190" spans="1:15" x14ac:dyDescent="0.2">
      <c r="A190" s="288"/>
      <c r="B190" s="289"/>
      <c r="C190" s="289"/>
      <c r="D190" s="289"/>
      <c r="E190" s="289"/>
      <c r="F190" s="289"/>
      <c r="G190" s="289"/>
      <c r="H190" s="289"/>
      <c r="I190" s="289"/>
      <c r="J190" s="289"/>
      <c r="K190" s="289"/>
      <c r="L190" s="289"/>
      <c r="M190" s="289"/>
      <c r="N190" s="289"/>
      <c r="O190" s="289"/>
    </row>
    <row r="191" spans="1:15" x14ac:dyDescent="0.2">
      <c r="A191" s="288"/>
      <c r="B191" s="289"/>
      <c r="C191" s="289"/>
      <c r="D191" s="289"/>
      <c r="E191" s="289"/>
      <c r="F191" s="289"/>
      <c r="G191" s="289"/>
      <c r="H191" s="289"/>
      <c r="I191" s="289"/>
      <c r="J191" s="289"/>
      <c r="K191" s="289"/>
      <c r="L191" s="289"/>
      <c r="M191" s="289"/>
      <c r="N191" s="289"/>
      <c r="O191" s="289"/>
    </row>
    <row r="192" spans="1:15" x14ac:dyDescent="0.2">
      <c r="A192" s="288"/>
      <c r="B192" s="289"/>
      <c r="C192" s="289"/>
      <c r="D192" s="289"/>
      <c r="E192" s="289"/>
      <c r="F192" s="289"/>
      <c r="G192" s="289"/>
      <c r="H192" s="289"/>
      <c r="I192" s="289"/>
      <c r="J192" s="289"/>
      <c r="K192" s="289"/>
      <c r="L192" s="289"/>
      <c r="M192" s="289"/>
      <c r="N192" s="289"/>
      <c r="O192" s="289"/>
    </row>
    <row r="193" spans="1:15" x14ac:dyDescent="0.2">
      <c r="A193" s="288"/>
      <c r="B193" s="289"/>
      <c r="C193" s="289"/>
      <c r="D193" s="289"/>
      <c r="E193" s="289"/>
      <c r="F193" s="289"/>
      <c r="G193" s="289"/>
      <c r="H193" s="289"/>
      <c r="I193" s="289"/>
      <c r="J193" s="289"/>
      <c r="K193" s="289"/>
      <c r="L193" s="289"/>
      <c r="M193" s="289"/>
      <c r="N193" s="289"/>
      <c r="O193" s="289"/>
    </row>
    <row r="194" spans="1:15" x14ac:dyDescent="0.2">
      <c r="A194" s="288"/>
      <c r="B194" s="289"/>
      <c r="C194" s="289"/>
      <c r="D194" s="289"/>
      <c r="E194" s="289"/>
      <c r="F194" s="289"/>
      <c r="G194" s="289"/>
      <c r="H194" s="289"/>
      <c r="I194" s="289"/>
      <c r="J194" s="289"/>
      <c r="K194" s="289"/>
      <c r="L194" s="289"/>
      <c r="M194" s="289"/>
      <c r="N194" s="289"/>
      <c r="O194" s="289"/>
    </row>
    <row r="195" spans="1:15" x14ac:dyDescent="0.2">
      <c r="A195" s="288"/>
      <c r="B195" s="289"/>
      <c r="C195" s="289"/>
      <c r="D195" s="289"/>
      <c r="E195" s="289"/>
      <c r="F195" s="289"/>
      <c r="G195" s="289"/>
      <c r="H195" s="289"/>
      <c r="I195" s="289"/>
      <c r="J195" s="289"/>
      <c r="K195" s="289"/>
      <c r="L195" s="289"/>
      <c r="M195" s="289"/>
      <c r="N195" s="289"/>
      <c r="O195" s="289"/>
    </row>
    <row r="196" spans="1:15" x14ac:dyDescent="0.2">
      <c r="A196" s="288"/>
      <c r="B196" s="289"/>
      <c r="C196" s="289"/>
      <c r="D196" s="289"/>
      <c r="E196" s="289"/>
      <c r="F196" s="289"/>
      <c r="G196" s="289"/>
      <c r="H196" s="289"/>
      <c r="I196" s="289"/>
      <c r="J196" s="289"/>
      <c r="K196" s="289"/>
      <c r="L196" s="289"/>
      <c r="M196" s="289"/>
      <c r="N196" s="289"/>
      <c r="O196" s="289"/>
    </row>
    <row r="197" spans="1:15" x14ac:dyDescent="0.2">
      <c r="A197" s="288"/>
      <c r="B197" s="289"/>
      <c r="C197" s="289"/>
      <c r="D197" s="289"/>
      <c r="E197" s="289"/>
      <c r="F197" s="289"/>
      <c r="G197" s="289"/>
      <c r="H197" s="289"/>
      <c r="I197" s="289"/>
      <c r="J197" s="289"/>
      <c r="K197" s="289"/>
      <c r="L197" s="289"/>
      <c r="M197" s="289"/>
      <c r="N197" s="289"/>
      <c r="O197" s="289"/>
    </row>
    <row r="198" spans="1:15" x14ac:dyDescent="0.2">
      <c r="A198" s="288"/>
      <c r="B198" s="289"/>
      <c r="C198" s="289"/>
      <c r="D198" s="289"/>
      <c r="E198" s="289"/>
      <c r="F198" s="289"/>
      <c r="G198" s="289"/>
      <c r="H198" s="289"/>
      <c r="I198" s="289"/>
      <c r="J198" s="289"/>
      <c r="K198" s="289"/>
      <c r="L198" s="289"/>
      <c r="M198" s="289"/>
      <c r="N198" s="289"/>
      <c r="O198" s="289"/>
    </row>
    <row r="199" spans="1:15" x14ac:dyDescent="0.2">
      <c r="A199" s="288"/>
      <c r="B199" s="289"/>
      <c r="C199" s="289"/>
      <c r="D199" s="289"/>
      <c r="E199" s="289"/>
      <c r="F199" s="289"/>
      <c r="G199" s="289"/>
      <c r="H199" s="289"/>
      <c r="I199" s="289"/>
      <c r="J199" s="289"/>
      <c r="K199" s="289"/>
      <c r="L199" s="289"/>
      <c r="M199" s="289"/>
      <c r="N199" s="289"/>
      <c r="O199" s="289"/>
    </row>
    <row r="200" spans="1:15" x14ac:dyDescent="0.2">
      <c r="A200" s="288"/>
      <c r="B200" s="289"/>
      <c r="C200" s="289"/>
      <c r="D200" s="289"/>
      <c r="E200" s="289"/>
      <c r="F200" s="289"/>
      <c r="G200" s="289"/>
      <c r="H200" s="289"/>
      <c r="I200" s="289"/>
      <c r="J200" s="289"/>
      <c r="K200" s="289"/>
      <c r="L200" s="289"/>
      <c r="M200" s="289"/>
      <c r="N200" s="289"/>
      <c r="O200" s="289"/>
    </row>
    <row r="201" spans="1:15" x14ac:dyDescent="0.2">
      <c r="A201" s="288"/>
      <c r="B201" s="289"/>
      <c r="C201" s="289"/>
      <c r="D201" s="289"/>
      <c r="E201" s="289"/>
      <c r="F201" s="289"/>
      <c r="G201" s="289"/>
      <c r="H201" s="289"/>
      <c r="I201" s="289"/>
      <c r="J201" s="289"/>
      <c r="K201" s="289"/>
      <c r="L201" s="289"/>
      <c r="M201" s="289"/>
      <c r="N201" s="289"/>
      <c r="O201" s="289"/>
    </row>
    <row r="202" spans="1:15" x14ac:dyDescent="0.2">
      <c r="A202" s="288"/>
      <c r="B202" s="289"/>
      <c r="C202" s="289"/>
      <c r="D202" s="289"/>
      <c r="E202" s="289"/>
      <c r="F202" s="289"/>
      <c r="G202" s="289"/>
      <c r="H202" s="289"/>
      <c r="I202" s="289"/>
      <c r="J202" s="289"/>
      <c r="K202" s="289"/>
      <c r="L202" s="289"/>
      <c r="M202" s="289"/>
      <c r="N202" s="289"/>
      <c r="O202" s="289"/>
    </row>
    <row r="203" spans="1:15" x14ac:dyDescent="0.2">
      <c r="A203" s="288"/>
      <c r="B203" s="289"/>
      <c r="C203" s="289"/>
      <c r="D203" s="289"/>
      <c r="E203" s="289"/>
      <c r="F203" s="289"/>
      <c r="G203" s="289"/>
      <c r="H203" s="289"/>
      <c r="I203" s="289"/>
      <c r="J203" s="289"/>
      <c r="K203" s="289"/>
      <c r="L203" s="289"/>
      <c r="M203" s="289"/>
      <c r="N203" s="289"/>
      <c r="O203" s="289"/>
    </row>
    <row r="204" spans="1:15" x14ac:dyDescent="0.2">
      <c r="A204" s="288"/>
      <c r="B204" s="289"/>
      <c r="C204" s="289"/>
      <c r="D204" s="289"/>
      <c r="E204" s="289"/>
      <c r="F204" s="289"/>
      <c r="G204" s="289"/>
      <c r="H204" s="289"/>
      <c r="I204" s="289"/>
      <c r="J204" s="289"/>
      <c r="K204" s="289"/>
      <c r="L204" s="289"/>
      <c r="M204" s="289"/>
      <c r="N204" s="289"/>
      <c r="O204" s="289"/>
    </row>
    <row r="205" spans="1:15" x14ac:dyDescent="0.2">
      <c r="A205" s="288"/>
      <c r="B205" s="289"/>
      <c r="C205" s="289"/>
      <c r="D205" s="289"/>
      <c r="E205" s="289"/>
      <c r="F205" s="289"/>
      <c r="G205" s="289"/>
      <c r="H205" s="289"/>
      <c r="I205" s="289"/>
      <c r="J205" s="289"/>
      <c r="K205" s="289"/>
      <c r="L205" s="289"/>
      <c r="M205" s="289"/>
      <c r="N205" s="289"/>
      <c r="O205" s="289"/>
    </row>
    <row r="206" spans="1:15" x14ac:dyDescent="0.2">
      <c r="A206" s="288"/>
      <c r="B206" s="289"/>
      <c r="C206" s="289"/>
      <c r="D206" s="289"/>
      <c r="E206" s="289"/>
      <c r="F206" s="289"/>
      <c r="G206" s="289"/>
      <c r="H206" s="289"/>
      <c r="I206" s="289"/>
      <c r="J206" s="289"/>
      <c r="K206" s="289"/>
      <c r="L206" s="289"/>
      <c r="M206" s="289"/>
      <c r="N206" s="289"/>
      <c r="O206" s="289"/>
    </row>
    <row r="207" spans="1:15" x14ac:dyDescent="0.2">
      <c r="A207" s="288"/>
      <c r="B207" s="289"/>
      <c r="C207" s="289"/>
      <c r="D207" s="289"/>
      <c r="E207" s="289"/>
      <c r="F207" s="289"/>
      <c r="G207" s="289"/>
      <c r="H207" s="289"/>
      <c r="I207" s="289"/>
      <c r="J207" s="289"/>
      <c r="K207" s="289"/>
      <c r="L207" s="289"/>
      <c r="M207" s="289"/>
      <c r="N207" s="289"/>
      <c r="O207" s="289"/>
    </row>
    <row r="208" spans="1:15" x14ac:dyDescent="0.2">
      <c r="A208" s="288"/>
      <c r="B208" s="289"/>
      <c r="C208" s="289"/>
      <c r="D208" s="289"/>
      <c r="E208" s="289"/>
      <c r="F208" s="289"/>
      <c r="G208" s="289"/>
      <c r="H208" s="289"/>
      <c r="I208" s="289"/>
      <c r="J208" s="289"/>
      <c r="K208" s="289"/>
      <c r="L208" s="289"/>
      <c r="M208" s="289"/>
      <c r="N208" s="289"/>
      <c r="O208" s="289"/>
    </row>
    <row r="209" spans="1:15" x14ac:dyDescent="0.2">
      <c r="A209" s="288"/>
      <c r="B209" s="289"/>
      <c r="C209" s="289"/>
      <c r="D209" s="289"/>
      <c r="E209" s="289"/>
      <c r="F209" s="289"/>
      <c r="G209" s="289"/>
      <c r="H209" s="289"/>
      <c r="I209" s="289"/>
      <c r="J209" s="289"/>
      <c r="K209" s="289"/>
      <c r="L209" s="289"/>
      <c r="M209" s="289"/>
      <c r="N209" s="289"/>
      <c r="O209" s="289"/>
    </row>
    <row r="210" spans="1:15" x14ac:dyDescent="0.2">
      <c r="A210" s="288"/>
      <c r="B210" s="289"/>
      <c r="C210" s="289"/>
      <c r="D210" s="289"/>
      <c r="E210" s="289"/>
      <c r="F210" s="289"/>
      <c r="G210" s="289"/>
      <c r="H210" s="289"/>
      <c r="I210" s="289"/>
      <c r="J210" s="289"/>
      <c r="K210" s="289"/>
      <c r="L210" s="289"/>
      <c r="M210" s="289"/>
      <c r="N210" s="289"/>
      <c r="O210" s="289"/>
    </row>
    <row r="211" spans="1:15" x14ac:dyDescent="0.2">
      <c r="A211" s="288"/>
      <c r="B211" s="289"/>
      <c r="C211" s="289"/>
      <c r="D211" s="289"/>
      <c r="E211" s="289"/>
      <c r="F211" s="289"/>
      <c r="G211" s="289"/>
      <c r="H211" s="289"/>
      <c r="I211" s="289"/>
      <c r="J211" s="289"/>
      <c r="K211" s="289"/>
      <c r="L211" s="289"/>
      <c r="M211" s="289"/>
      <c r="N211" s="289"/>
      <c r="O211" s="289"/>
    </row>
    <row r="212" spans="1:15" x14ac:dyDescent="0.2">
      <c r="A212" s="288"/>
      <c r="B212" s="289"/>
      <c r="C212" s="289"/>
      <c r="D212" s="289"/>
      <c r="E212" s="289"/>
      <c r="F212" s="289"/>
      <c r="G212" s="289"/>
      <c r="H212" s="289"/>
      <c r="I212" s="289"/>
      <c r="J212" s="289"/>
      <c r="K212" s="289"/>
      <c r="L212" s="289"/>
      <c r="M212" s="289"/>
      <c r="N212" s="289"/>
      <c r="O212" s="289"/>
    </row>
    <row r="213" spans="1:15" x14ac:dyDescent="0.2">
      <c r="A213" s="288"/>
      <c r="B213" s="289"/>
      <c r="C213" s="289"/>
      <c r="D213" s="289"/>
      <c r="E213" s="289"/>
      <c r="F213" s="289"/>
      <c r="G213" s="289"/>
      <c r="H213" s="289"/>
      <c r="I213" s="289"/>
      <c r="J213" s="289"/>
      <c r="K213" s="289"/>
      <c r="L213" s="289"/>
      <c r="M213" s="289"/>
      <c r="N213" s="289"/>
      <c r="O213" s="289"/>
    </row>
    <row r="214" spans="1:15" x14ac:dyDescent="0.2">
      <c r="A214" s="288"/>
      <c r="B214" s="289"/>
      <c r="C214" s="289"/>
      <c r="D214" s="289"/>
      <c r="E214" s="289"/>
      <c r="F214" s="289"/>
      <c r="G214" s="289"/>
      <c r="H214" s="289"/>
      <c r="I214" s="289"/>
      <c r="J214" s="289"/>
      <c r="K214" s="289"/>
      <c r="L214" s="289"/>
      <c r="M214" s="289"/>
      <c r="N214" s="289"/>
      <c r="O214" s="289"/>
    </row>
    <row r="215" spans="1:15" x14ac:dyDescent="0.2">
      <c r="A215" s="288"/>
      <c r="B215" s="289"/>
      <c r="C215" s="289"/>
      <c r="D215" s="289"/>
      <c r="E215" s="289"/>
      <c r="F215" s="289"/>
      <c r="G215" s="289"/>
      <c r="H215" s="289"/>
      <c r="I215" s="289"/>
      <c r="J215" s="289"/>
      <c r="K215" s="289"/>
      <c r="L215" s="289"/>
      <c r="M215" s="289"/>
      <c r="N215" s="289"/>
      <c r="O215" s="289"/>
    </row>
    <row r="216" spans="1:15" x14ac:dyDescent="0.2">
      <c r="A216" s="288"/>
      <c r="B216" s="289"/>
      <c r="C216" s="289"/>
      <c r="D216" s="289"/>
      <c r="E216" s="289"/>
      <c r="F216" s="289"/>
      <c r="G216" s="289"/>
      <c r="H216" s="289"/>
      <c r="I216" s="289"/>
      <c r="J216" s="289"/>
      <c r="K216" s="289"/>
      <c r="L216" s="289"/>
      <c r="M216" s="289"/>
      <c r="N216" s="289"/>
      <c r="O216" s="289"/>
    </row>
    <row r="217" spans="1:15" x14ac:dyDescent="0.2">
      <c r="A217" s="288"/>
      <c r="B217" s="289"/>
      <c r="C217" s="289"/>
      <c r="D217" s="289"/>
      <c r="E217" s="289"/>
      <c r="F217" s="289"/>
      <c r="G217" s="289"/>
      <c r="H217" s="289"/>
      <c r="I217" s="289"/>
      <c r="J217" s="289"/>
      <c r="K217" s="289"/>
      <c r="L217" s="289"/>
      <c r="M217" s="289"/>
      <c r="N217" s="289"/>
      <c r="O217" s="289"/>
    </row>
    <row r="218" spans="1:15" x14ac:dyDescent="0.2">
      <c r="A218" s="288"/>
      <c r="B218" s="289"/>
      <c r="C218" s="289"/>
      <c r="D218" s="289"/>
      <c r="E218" s="289"/>
      <c r="F218" s="289"/>
      <c r="G218" s="289"/>
      <c r="H218" s="289"/>
      <c r="I218" s="289"/>
      <c r="J218" s="289"/>
      <c r="K218" s="289"/>
      <c r="L218" s="289"/>
      <c r="M218" s="289"/>
      <c r="N218" s="289"/>
      <c r="O218" s="289"/>
    </row>
    <row r="219" spans="1:15" x14ac:dyDescent="0.2">
      <c r="A219" s="288"/>
      <c r="B219" s="289"/>
      <c r="C219" s="289"/>
      <c r="D219" s="289"/>
      <c r="E219" s="289"/>
      <c r="F219" s="289"/>
      <c r="G219" s="289"/>
      <c r="H219" s="289"/>
      <c r="I219" s="289"/>
      <c r="J219" s="289"/>
      <c r="K219" s="289"/>
      <c r="L219" s="289"/>
      <c r="M219" s="289"/>
      <c r="N219" s="289"/>
      <c r="O219" s="289"/>
    </row>
    <row r="220" spans="1:15" x14ac:dyDescent="0.2">
      <c r="A220" s="288"/>
      <c r="B220" s="289"/>
      <c r="C220" s="289"/>
      <c r="D220" s="289"/>
      <c r="E220" s="289"/>
      <c r="F220" s="289"/>
      <c r="G220" s="289"/>
      <c r="H220" s="289"/>
      <c r="I220" s="289"/>
      <c r="J220" s="289"/>
      <c r="K220" s="289"/>
      <c r="L220" s="289"/>
      <c r="M220" s="289"/>
      <c r="N220" s="289"/>
      <c r="O220" s="289"/>
    </row>
    <row r="221" spans="1:15" x14ac:dyDescent="0.2">
      <c r="A221" s="288"/>
      <c r="B221" s="289"/>
      <c r="C221" s="289"/>
      <c r="D221" s="289"/>
      <c r="E221" s="289"/>
      <c r="F221" s="289"/>
      <c r="G221" s="289"/>
      <c r="H221" s="289"/>
      <c r="I221" s="289"/>
      <c r="J221" s="289"/>
      <c r="K221" s="289"/>
      <c r="L221" s="289"/>
      <c r="M221" s="289"/>
      <c r="N221" s="289"/>
      <c r="O221" s="289"/>
    </row>
    <row r="222" spans="1:15" x14ac:dyDescent="0.2">
      <c r="A222" s="288"/>
      <c r="B222" s="289"/>
      <c r="C222" s="289"/>
      <c r="D222" s="289"/>
      <c r="E222" s="289"/>
      <c r="F222" s="289"/>
      <c r="G222" s="289"/>
      <c r="H222" s="289"/>
      <c r="I222" s="289"/>
      <c r="J222" s="289"/>
      <c r="K222" s="289"/>
      <c r="L222" s="289"/>
      <c r="M222" s="289"/>
      <c r="N222" s="289"/>
      <c r="O222" s="289"/>
    </row>
    <row r="223" spans="1:15" x14ac:dyDescent="0.2">
      <c r="A223" s="288"/>
      <c r="B223" s="289"/>
      <c r="C223" s="289"/>
      <c r="D223" s="289"/>
      <c r="E223" s="289"/>
      <c r="F223" s="289"/>
      <c r="G223" s="289"/>
      <c r="H223" s="289"/>
      <c r="I223" s="289"/>
      <c r="J223" s="289"/>
      <c r="K223" s="289"/>
      <c r="L223" s="289"/>
      <c r="M223" s="289"/>
      <c r="N223" s="289"/>
      <c r="O223" s="289"/>
    </row>
    <row r="224" spans="1:15" x14ac:dyDescent="0.2">
      <c r="A224" s="288"/>
      <c r="B224" s="289"/>
      <c r="C224" s="289"/>
      <c r="D224" s="289"/>
      <c r="E224" s="289"/>
      <c r="F224" s="289"/>
      <c r="G224" s="289"/>
      <c r="H224" s="289"/>
      <c r="I224" s="289"/>
      <c r="J224" s="289"/>
      <c r="K224" s="289"/>
      <c r="L224" s="289"/>
      <c r="M224" s="289"/>
      <c r="N224" s="289"/>
      <c r="O224" s="289"/>
    </row>
    <row r="225" spans="1:15" x14ac:dyDescent="0.2">
      <c r="A225" s="288"/>
      <c r="B225" s="289"/>
      <c r="C225" s="289"/>
      <c r="D225" s="289"/>
      <c r="E225" s="289"/>
      <c r="F225" s="289"/>
      <c r="G225" s="289"/>
      <c r="H225" s="289"/>
      <c r="I225" s="289"/>
      <c r="J225" s="289"/>
      <c r="K225" s="289"/>
      <c r="L225" s="289"/>
      <c r="M225" s="289"/>
      <c r="N225" s="289"/>
      <c r="O225" s="289"/>
    </row>
    <row r="226" spans="1:15" x14ac:dyDescent="0.2">
      <c r="A226" s="288"/>
      <c r="B226" s="289"/>
      <c r="C226" s="289"/>
      <c r="D226" s="289"/>
      <c r="E226" s="289"/>
      <c r="F226" s="289"/>
      <c r="G226" s="289"/>
      <c r="H226" s="289"/>
      <c r="I226" s="289"/>
      <c r="J226" s="289"/>
      <c r="K226" s="289"/>
      <c r="L226" s="289"/>
      <c r="M226" s="289"/>
      <c r="N226" s="289"/>
      <c r="O226" s="289"/>
    </row>
    <row r="227" spans="1:15" x14ac:dyDescent="0.2">
      <c r="A227" s="288"/>
      <c r="B227" s="289"/>
      <c r="C227" s="289"/>
      <c r="D227" s="289"/>
      <c r="E227" s="289"/>
      <c r="F227" s="289"/>
      <c r="G227" s="289"/>
      <c r="H227" s="289"/>
      <c r="I227" s="289"/>
      <c r="J227" s="289"/>
      <c r="K227" s="289"/>
      <c r="L227" s="289"/>
      <c r="M227" s="289"/>
      <c r="N227" s="289"/>
      <c r="O227" s="289"/>
    </row>
    <row r="228" spans="1:15" x14ac:dyDescent="0.2">
      <c r="A228" s="288"/>
      <c r="B228" s="289"/>
      <c r="C228" s="289"/>
      <c r="D228" s="289"/>
      <c r="E228" s="289"/>
      <c r="F228" s="289"/>
      <c r="G228" s="289"/>
      <c r="H228" s="289"/>
      <c r="I228" s="289"/>
      <c r="J228" s="289"/>
      <c r="K228" s="289"/>
      <c r="L228" s="289"/>
      <c r="M228" s="289"/>
      <c r="N228" s="289"/>
      <c r="O228" s="289"/>
    </row>
    <row r="229" spans="1:15" x14ac:dyDescent="0.2">
      <c r="A229" s="288"/>
      <c r="B229" s="289"/>
      <c r="C229" s="289"/>
      <c r="D229" s="289"/>
      <c r="E229" s="289"/>
      <c r="F229" s="289"/>
      <c r="G229" s="289"/>
      <c r="H229" s="289"/>
      <c r="I229" s="289"/>
      <c r="J229" s="289"/>
      <c r="K229" s="289"/>
      <c r="L229" s="289"/>
      <c r="M229" s="289"/>
      <c r="N229" s="289"/>
      <c r="O229" s="289"/>
    </row>
    <row r="230" spans="1:15" x14ac:dyDescent="0.2">
      <c r="A230" s="288"/>
      <c r="B230" s="289"/>
      <c r="C230" s="289"/>
      <c r="D230" s="289"/>
      <c r="E230" s="289"/>
      <c r="F230" s="289"/>
      <c r="G230" s="289"/>
      <c r="H230" s="289"/>
      <c r="I230" s="289"/>
      <c r="J230" s="289"/>
      <c r="K230" s="289"/>
      <c r="L230" s="289"/>
      <c r="M230" s="289"/>
      <c r="N230" s="289"/>
      <c r="O230" s="289"/>
    </row>
    <row r="231" spans="1:15" x14ac:dyDescent="0.2">
      <c r="A231" s="288"/>
      <c r="B231" s="289"/>
      <c r="C231" s="289"/>
      <c r="D231" s="289"/>
      <c r="E231" s="289"/>
      <c r="F231" s="289"/>
      <c r="G231" s="289"/>
      <c r="H231" s="289"/>
      <c r="I231" s="289"/>
      <c r="J231" s="289"/>
      <c r="K231" s="289"/>
      <c r="L231" s="289"/>
      <c r="M231" s="289"/>
      <c r="N231" s="289"/>
      <c r="O231" s="289"/>
    </row>
    <row r="232" spans="1:15" x14ac:dyDescent="0.2">
      <c r="A232" s="288"/>
      <c r="B232" s="289"/>
      <c r="C232" s="289"/>
      <c r="D232" s="289"/>
      <c r="E232" s="289"/>
      <c r="F232" s="289"/>
      <c r="G232" s="289"/>
      <c r="H232" s="289"/>
      <c r="I232" s="289"/>
      <c r="J232" s="289"/>
      <c r="K232" s="289"/>
      <c r="L232" s="289"/>
      <c r="M232" s="289"/>
      <c r="N232" s="289"/>
      <c r="O232" s="289"/>
    </row>
    <row r="233" spans="1:15" x14ac:dyDescent="0.2">
      <c r="A233" s="288"/>
      <c r="B233" s="289"/>
      <c r="C233" s="289"/>
      <c r="D233" s="289"/>
      <c r="E233" s="289"/>
      <c r="F233" s="289"/>
      <c r="G233" s="289"/>
      <c r="H233" s="289"/>
      <c r="I233" s="289"/>
      <c r="J233" s="289"/>
      <c r="K233" s="289"/>
      <c r="L233" s="289"/>
      <c r="M233" s="289"/>
      <c r="N233" s="289"/>
      <c r="O233" s="289"/>
    </row>
    <row r="234" spans="1:15" x14ac:dyDescent="0.2">
      <c r="A234" s="288"/>
      <c r="B234" s="289"/>
      <c r="C234" s="289"/>
      <c r="D234" s="289"/>
      <c r="E234" s="289"/>
      <c r="F234" s="289"/>
      <c r="G234" s="289"/>
      <c r="H234" s="289"/>
      <c r="I234" s="289"/>
      <c r="J234" s="289"/>
      <c r="K234" s="289"/>
      <c r="L234" s="289"/>
      <c r="M234" s="289"/>
      <c r="N234" s="289"/>
      <c r="O234" s="289"/>
    </row>
    <row r="235" spans="1:15" x14ac:dyDescent="0.2">
      <c r="A235" s="288"/>
      <c r="B235" s="289"/>
      <c r="C235" s="289"/>
      <c r="D235" s="289"/>
      <c r="E235" s="289"/>
      <c r="F235" s="289"/>
      <c r="G235" s="289"/>
      <c r="H235" s="289"/>
      <c r="I235" s="289"/>
      <c r="J235" s="289"/>
      <c r="K235" s="289"/>
      <c r="L235" s="289"/>
      <c r="M235" s="289"/>
      <c r="N235" s="289"/>
      <c r="O235" s="289"/>
    </row>
    <row r="236" spans="1:15" x14ac:dyDescent="0.2">
      <c r="A236" s="288"/>
      <c r="B236" s="289"/>
      <c r="C236" s="289"/>
      <c r="D236" s="289"/>
      <c r="E236" s="289"/>
      <c r="F236" s="289"/>
      <c r="G236" s="289"/>
      <c r="H236" s="289"/>
      <c r="I236" s="289"/>
      <c r="J236" s="289"/>
      <c r="K236" s="289"/>
      <c r="L236" s="289"/>
      <c r="M236" s="289"/>
      <c r="N236" s="289"/>
      <c r="O236" s="289"/>
    </row>
    <row r="237" spans="1:15" x14ac:dyDescent="0.2">
      <c r="A237" s="288"/>
      <c r="B237" s="289"/>
      <c r="C237" s="289"/>
      <c r="D237" s="289"/>
      <c r="E237" s="289"/>
      <c r="F237" s="289"/>
      <c r="G237" s="289"/>
      <c r="H237" s="289"/>
      <c r="I237" s="289"/>
      <c r="J237" s="289"/>
      <c r="K237" s="289"/>
      <c r="L237" s="289"/>
      <c r="M237" s="289"/>
      <c r="N237" s="289"/>
      <c r="O237" s="289"/>
    </row>
    <row r="238" spans="1:15" x14ac:dyDescent="0.2">
      <c r="A238" s="288"/>
      <c r="B238" s="289"/>
      <c r="C238" s="289"/>
      <c r="D238" s="289"/>
      <c r="E238" s="289"/>
      <c r="F238" s="289"/>
      <c r="G238" s="289"/>
      <c r="H238" s="289"/>
      <c r="I238" s="289"/>
      <c r="J238" s="289"/>
      <c r="K238" s="289"/>
      <c r="L238" s="289"/>
      <c r="M238" s="289"/>
      <c r="N238" s="289"/>
      <c r="O238" s="289"/>
    </row>
    <row r="239" spans="1:15" x14ac:dyDescent="0.2">
      <c r="A239" s="288"/>
      <c r="B239" s="289"/>
      <c r="C239" s="289"/>
      <c r="D239" s="289"/>
      <c r="E239" s="289"/>
      <c r="F239" s="289"/>
      <c r="G239" s="289"/>
      <c r="H239" s="289"/>
      <c r="I239" s="289"/>
      <c r="J239" s="289"/>
      <c r="K239" s="289"/>
      <c r="L239" s="289"/>
      <c r="M239" s="289"/>
      <c r="N239" s="289"/>
      <c r="O239" s="289"/>
    </row>
    <row r="240" spans="1:15" x14ac:dyDescent="0.2">
      <c r="A240" s="288"/>
      <c r="B240" s="289"/>
      <c r="C240" s="289"/>
      <c r="D240" s="289"/>
      <c r="E240" s="289"/>
      <c r="F240" s="289"/>
      <c r="G240" s="289"/>
      <c r="H240" s="289"/>
      <c r="I240" s="289"/>
      <c r="J240" s="289"/>
      <c r="K240" s="289"/>
      <c r="L240" s="289"/>
      <c r="M240" s="289"/>
      <c r="N240" s="289"/>
      <c r="O240" s="289"/>
    </row>
    <row r="241" spans="1:15" x14ac:dyDescent="0.2">
      <c r="A241" s="288"/>
      <c r="B241" s="289"/>
      <c r="C241" s="289"/>
      <c r="D241" s="289"/>
      <c r="E241" s="289"/>
      <c r="F241" s="289"/>
      <c r="G241" s="289"/>
      <c r="H241" s="289"/>
      <c r="I241" s="289"/>
      <c r="J241" s="289"/>
      <c r="K241" s="289"/>
      <c r="L241" s="289"/>
      <c r="M241" s="289"/>
      <c r="N241" s="289"/>
      <c r="O241" s="289"/>
    </row>
    <row r="242" spans="1:15" x14ac:dyDescent="0.2">
      <c r="A242" s="288"/>
      <c r="B242" s="289"/>
      <c r="C242" s="289"/>
      <c r="D242" s="289"/>
      <c r="E242" s="289"/>
      <c r="F242" s="289"/>
      <c r="G242" s="289"/>
      <c r="H242" s="289"/>
      <c r="I242" s="289"/>
      <c r="J242" s="289"/>
      <c r="K242" s="289"/>
      <c r="L242" s="289"/>
      <c r="M242" s="289"/>
      <c r="N242" s="289"/>
      <c r="O242" s="289"/>
    </row>
    <row r="243" spans="1:15" x14ac:dyDescent="0.2">
      <c r="A243" s="288"/>
      <c r="B243" s="289"/>
      <c r="C243" s="289"/>
      <c r="D243" s="289"/>
      <c r="E243" s="289"/>
      <c r="F243" s="289"/>
      <c r="G243" s="289"/>
      <c r="H243" s="289"/>
      <c r="I243" s="289"/>
      <c r="J243" s="289"/>
      <c r="K243" s="289"/>
      <c r="L243" s="289"/>
      <c r="M243" s="289"/>
      <c r="N243" s="289"/>
      <c r="O243" s="289"/>
    </row>
    <row r="244" spans="1:15" x14ac:dyDescent="0.2">
      <c r="A244" s="288"/>
      <c r="B244" s="289"/>
      <c r="C244" s="289"/>
      <c r="D244" s="289"/>
      <c r="E244" s="289"/>
      <c r="F244" s="289"/>
      <c r="G244" s="289"/>
      <c r="H244" s="289"/>
      <c r="I244" s="289"/>
      <c r="J244" s="289"/>
      <c r="K244" s="289"/>
      <c r="L244" s="289"/>
      <c r="M244" s="289"/>
      <c r="N244" s="289"/>
      <c r="O244" s="289"/>
    </row>
    <row r="245" spans="1:15" x14ac:dyDescent="0.2">
      <c r="A245" s="288"/>
      <c r="B245" s="289"/>
      <c r="C245" s="289"/>
      <c r="D245" s="289"/>
      <c r="E245" s="289"/>
      <c r="F245" s="289"/>
      <c r="G245" s="289"/>
      <c r="H245" s="289"/>
      <c r="I245" s="289"/>
      <c r="J245" s="289"/>
      <c r="K245" s="289"/>
      <c r="L245" s="289"/>
      <c r="M245" s="289"/>
      <c r="N245" s="289"/>
      <c r="O245" s="289"/>
    </row>
    <row r="246" spans="1:15" x14ac:dyDescent="0.2">
      <c r="A246" s="288"/>
      <c r="B246" s="289"/>
      <c r="C246" s="289"/>
      <c r="D246" s="289"/>
      <c r="E246" s="289"/>
      <c r="F246" s="289"/>
      <c r="G246" s="289"/>
      <c r="H246" s="289"/>
      <c r="I246" s="289"/>
      <c r="J246" s="289"/>
      <c r="K246" s="289"/>
      <c r="L246" s="289"/>
      <c r="M246" s="289"/>
      <c r="N246" s="289"/>
      <c r="O246" s="289"/>
    </row>
    <row r="247" spans="1:15" x14ac:dyDescent="0.2">
      <c r="A247" s="288"/>
      <c r="B247" s="289"/>
      <c r="C247" s="289"/>
      <c r="D247" s="289"/>
      <c r="E247" s="289"/>
      <c r="F247" s="289"/>
      <c r="G247" s="289"/>
      <c r="H247" s="289"/>
      <c r="I247" s="289"/>
      <c r="J247" s="289"/>
      <c r="K247" s="289"/>
      <c r="L247" s="289"/>
      <c r="M247" s="289"/>
      <c r="N247" s="289"/>
      <c r="O247" s="289"/>
    </row>
    <row r="248" spans="1:15" x14ac:dyDescent="0.2">
      <c r="A248" s="288"/>
      <c r="B248" s="289"/>
      <c r="C248" s="289"/>
      <c r="D248" s="289"/>
      <c r="E248" s="289"/>
      <c r="F248" s="289"/>
      <c r="G248" s="289"/>
      <c r="H248" s="289"/>
      <c r="I248" s="289"/>
      <c r="J248" s="289"/>
      <c r="K248" s="289"/>
      <c r="L248" s="289"/>
      <c r="M248" s="289"/>
      <c r="N248" s="289"/>
      <c r="O248" s="289"/>
    </row>
    <row r="249" spans="1:15" x14ac:dyDescent="0.2">
      <c r="A249" s="288"/>
      <c r="B249" s="289"/>
      <c r="C249" s="289"/>
      <c r="D249" s="289"/>
      <c r="E249" s="289"/>
      <c r="F249" s="289"/>
      <c r="G249" s="289"/>
      <c r="H249" s="289"/>
      <c r="I249" s="289"/>
      <c r="J249" s="289"/>
      <c r="K249" s="289"/>
      <c r="L249" s="289"/>
      <c r="M249" s="289"/>
      <c r="N249" s="289"/>
      <c r="O249" s="289"/>
    </row>
    <row r="250" spans="1:15" x14ac:dyDescent="0.2">
      <c r="A250" s="288"/>
      <c r="B250" s="289"/>
      <c r="C250" s="289"/>
      <c r="D250" s="289"/>
      <c r="E250" s="289"/>
      <c r="F250" s="289"/>
      <c r="G250" s="289"/>
      <c r="H250" s="289"/>
      <c r="I250" s="289"/>
      <c r="J250" s="289"/>
      <c r="K250" s="289"/>
      <c r="L250" s="289"/>
      <c r="M250" s="289"/>
      <c r="N250" s="289"/>
      <c r="O250" s="289"/>
    </row>
    <row r="251" spans="1:15" x14ac:dyDescent="0.2">
      <c r="A251" s="288"/>
      <c r="B251" s="289"/>
      <c r="C251" s="289"/>
      <c r="D251" s="289"/>
      <c r="E251" s="289"/>
      <c r="F251" s="289"/>
      <c r="G251" s="289"/>
      <c r="H251" s="289"/>
      <c r="I251" s="289"/>
      <c r="J251" s="289"/>
      <c r="K251" s="289"/>
      <c r="L251" s="289"/>
      <c r="M251" s="289"/>
      <c r="N251" s="289"/>
      <c r="O251" s="289"/>
    </row>
    <row r="252" spans="1:15" x14ac:dyDescent="0.2">
      <c r="A252" s="288"/>
      <c r="B252" s="289"/>
      <c r="C252" s="289"/>
      <c r="D252" s="289"/>
      <c r="E252" s="289"/>
      <c r="F252" s="289"/>
      <c r="G252" s="289"/>
      <c r="H252" s="289"/>
      <c r="I252" s="289"/>
      <c r="J252" s="289"/>
      <c r="K252" s="289"/>
      <c r="L252" s="289"/>
      <c r="M252" s="289"/>
      <c r="N252" s="289"/>
      <c r="O252" s="289"/>
    </row>
    <row r="253" spans="1:15" x14ac:dyDescent="0.2">
      <c r="A253" s="288"/>
      <c r="B253" s="289"/>
      <c r="C253" s="289"/>
      <c r="D253" s="289"/>
      <c r="E253" s="289"/>
      <c r="F253" s="289"/>
      <c r="G253" s="289"/>
      <c r="H253" s="289"/>
      <c r="I253" s="289"/>
      <c r="J253" s="289"/>
      <c r="K253" s="289"/>
      <c r="L253" s="289"/>
      <c r="M253" s="289"/>
      <c r="N253" s="289"/>
      <c r="O253" s="289"/>
    </row>
    <row r="254" spans="1:15" x14ac:dyDescent="0.2">
      <c r="A254" s="288"/>
      <c r="B254" s="289"/>
      <c r="C254" s="289"/>
      <c r="D254" s="289"/>
      <c r="E254" s="289"/>
      <c r="F254" s="289"/>
      <c r="G254" s="289"/>
      <c r="H254" s="289"/>
      <c r="I254" s="289"/>
      <c r="J254" s="289"/>
      <c r="K254" s="289"/>
      <c r="L254" s="289"/>
      <c r="M254" s="289"/>
      <c r="N254" s="289"/>
      <c r="O254" s="289"/>
    </row>
    <row r="255" spans="1:15" x14ac:dyDescent="0.2">
      <c r="A255" s="288"/>
      <c r="B255" s="289"/>
      <c r="C255" s="289"/>
      <c r="D255" s="289"/>
      <c r="E255" s="289"/>
      <c r="F255" s="289"/>
      <c r="G255" s="289"/>
      <c r="H255" s="289"/>
      <c r="I255" s="289"/>
      <c r="J255" s="289"/>
      <c r="K255" s="289"/>
      <c r="L255" s="289"/>
      <c r="M255" s="289"/>
      <c r="N255" s="289"/>
      <c r="O255" s="289"/>
    </row>
    <row r="256" spans="1:15" x14ac:dyDescent="0.2">
      <c r="A256" s="288"/>
      <c r="B256" s="289"/>
      <c r="C256" s="289"/>
      <c r="D256" s="289"/>
      <c r="E256" s="289"/>
      <c r="F256" s="289"/>
      <c r="G256" s="289"/>
      <c r="H256" s="289"/>
      <c r="I256" s="289"/>
      <c r="J256" s="289"/>
      <c r="K256" s="289"/>
      <c r="L256" s="289"/>
      <c r="M256" s="289"/>
      <c r="N256" s="289"/>
      <c r="O256" s="289"/>
    </row>
    <row r="257" spans="1:15" x14ac:dyDescent="0.2">
      <c r="A257" s="288"/>
      <c r="B257" s="289"/>
      <c r="C257" s="289"/>
      <c r="D257" s="289"/>
      <c r="E257" s="289"/>
      <c r="F257" s="289"/>
      <c r="G257" s="289"/>
      <c r="H257" s="289"/>
      <c r="I257" s="289"/>
      <c r="J257" s="289"/>
      <c r="K257" s="289"/>
      <c r="L257" s="289"/>
      <c r="M257" s="289"/>
      <c r="N257" s="289"/>
      <c r="O257" s="289"/>
    </row>
    <row r="258" spans="1:15" x14ac:dyDescent="0.2">
      <c r="A258" s="288"/>
      <c r="B258" s="289"/>
      <c r="C258" s="289"/>
      <c r="D258" s="289"/>
      <c r="E258" s="289"/>
      <c r="F258" s="289"/>
      <c r="G258" s="289"/>
      <c r="H258" s="289"/>
      <c r="I258" s="289"/>
      <c r="J258" s="289"/>
      <c r="K258" s="289"/>
      <c r="L258" s="289"/>
      <c r="M258" s="289"/>
      <c r="N258" s="289"/>
      <c r="O258" s="289"/>
    </row>
    <row r="259" spans="1:15" x14ac:dyDescent="0.2">
      <c r="A259" s="288"/>
      <c r="B259" s="289"/>
      <c r="C259" s="289"/>
      <c r="D259" s="289"/>
      <c r="E259" s="289"/>
      <c r="F259" s="289"/>
      <c r="G259" s="289"/>
      <c r="H259" s="289"/>
      <c r="I259" s="289"/>
      <c r="J259" s="289"/>
      <c r="K259" s="289"/>
      <c r="L259" s="289"/>
      <c r="M259" s="289"/>
      <c r="N259" s="289"/>
      <c r="O259" s="289"/>
    </row>
    <row r="260" spans="1:15" x14ac:dyDescent="0.2">
      <c r="A260" s="288"/>
      <c r="B260" s="289"/>
      <c r="C260" s="289"/>
      <c r="D260" s="289"/>
      <c r="E260" s="289"/>
      <c r="F260" s="289"/>
      <c r="G260" s="289"/>
      <c r="H260" s="289"/>
      <c r="I260" s="289"/>
      <c r="J260" s="289"/>
      <c r="K260" s="289"/>
      <c r="L260" s="289"/>
      <c r="M260" s="289"/>
      <c r="N260" s="289"/>
      <c r="O260" s="289"/>
    </row>
    <row r="261" spans="1:15" x14ac:dyDescent="0.2">
      <c r="A261" s="288"/>
      <c r="B261" s="289"/>
      <c r="C261" s="289"/>
      <c r="D261" s="289"/>
      <c r="E261" s="289"/>
      <c r="F261" s="289"/>
      <c r="G261" s="289"/>
      <c r="H261" s="289"/>
      <c r="I261" s="289"/>
      <c r="J261" s="289"/>
      <c r="K261" s="289"/>
      <c r="L261" s="289"/>
      <c r="M261" s="289"/>
      <c r="N261" s="289"/>
      <c r="O261" s="289"/>
    </row>
    <row r="262" spans="1:15" x14ac:dyDescent="0.2">
      <c r="A262" s="288"/>
      <c r="B262" s="289"/>
      <c r="C262" s="289"/>
      <c r="D262" s="289"/>
      <c r="E262" s="289"/>
      <c r="F262" s="289"/>
      <c r="G262" s="289"/>
      <c r="H262" s="289"/>
      <c r="I262" s="289"/>
      <c r="J262" s="289"/>
      <c r="K262" s="289"/>
      <c r="L262" s="289"/>
      <c r="M262" s="289"/>
      <c r="N262" s="289"/>
      <c r="O262" s="289"/>
    </row>
    <row r="263" spans="1:15" x14ac:dyDescent="0.2">
      <c r="A263" s="288"/>
      <c r="B263" s="289"/>
      <c r="C263" s="289"/>
      <c r="D263" s="289"/>
      <c r="E263" s="289"/>
      <c r="F263" s="289"/>
      <c r="G263" s="289"/>
      <c r="H263" s="289"/>
      <c r="I263" s="289"/>
      <c r="J263" s="289"/>
      <c r="K263" s="289"/>
      <c r="L263" s="289"/>
      <c r="M263" s="289"/>
      <c r="N263" s="289"/>
      <c r="O263" s="289"/>
    </row>
    <row r="264" spans="1:15" x14ac:dyDescent="0.2">
      <c r="A264" s="288"/>
      <c r="B264" s="289"/>
      <c r="C264" s="289"/>
      <c r="D264" s="289"/>
      <c r="E264" s="289"/>
      <c r="F264" s="289"/>
      <c r="G264" s="289"/>
      <c r="H264" s="289"/>
      <c r="I264" s="289"/>
      <c r="J264" s="289"/>
      <c r="K264" s="289"/>
      <c r="L264" s="289"/>
      <c r="M264" s="289"/>
      <c r="N264" s="289"/>
      <c r="O264" s="289"/>
    </row>
    <row r="265" spans="1:15" x14ac:dyDescent="0.2">
      <c r="A265" s="288"/>
      <c r="B265" s="289"/>
      <c r="C265" s="289"/>
      <c r="D265" s="289"/>
      <c r="E265" s="289"/>
      <c r="F265" s="289"/>
      <c r="G265" s="289"/>
      <c r="H265" s="289"/>
      <c r="I265" s="289"/>
      <c r="J265" s="289"/>
      <c r="K265" s="289"/>
      <c r="L265" s="289"/>
      <c r="M265" s="289"/>
      <c r="N265" s="289"/>
      <c r="O265" s="289"/>
    </row>
    <row r="266" spans="1:15" x14ac:dyDescent="0.2">
      <c r="A266" s="288"/>
      <c r="B266" s="289"/>
      <c r="C266" s="289"/>
      <c r="D266" s="289"/>
      <c r="E266" s="289"/>
      <c r="F266" s="289"/>
      <c r="G266" s="289"/>
      <c r="H266" s="289"/>
      <c r="I266" s="289"/>
      <c r="J266" s="289"/>
      <c r="K266" s="289"/>
      <c r="L266" s="289"/>
      <c r="M266" s="289"/>
      <c r="N266" s="289"/>
      <c r="O266" s="289"/>
    </row>
    <row r="267" spans="1:15" x14ac:dyDescent="0.2">
      <c r="A267" s="288"/>
      <c r="B267" s="289"/>
      <c r="C267" s="289"/>
      <c r="D267" s="289"/>
      <c r="E267" s="289"/>
      <c r="F267" s="289"/>
      <c r="G267" s="289"/>
      <c r="H267" s="289"/>
      <c r="I267" s="289"/>
      <c r="J267" s="289"/>
      <c r="K267" s="289"/>
      <c r="L267" s="289"/>
      <c r="M267" s="289"/>
      <c r="N267" s="289"/>
      <c r="O267" s="289"/>
    </row>
    <row r="268" spans="1:15" x14ac:dyDescent="0.2">
      <c r="A268" s="288"/>
      <c r="B268" s="289"/>
      <c r="C268" s="289"/>
      <c r="D268" s="289"/>
      <c r="E268" s="289"/>
      <c r="F268" s="289"/>
      <c r="G268" s="289"/>
      <c r="H268" s="289"/>
      <c r="I268" s="289"/>
      <c r="J268" s="289"/>
      <c r="K268" s="289"/>
      <c r="L268" s="289"/>
      <c r="M268" s="289"/>
      <c r="N268" s="289"/>
      <c r="O268" s="289"/>
    </row>
    <row r="269" spans="1:15" x14ac:dyDescent="0.2">
      <c r="A269" s="288"/>
      <c r="B269" s="289"/>
      <c r="C269" s="289"/>
      <c r="D269" s="289"/>
      <c r="E269" s="289"/>
      <c r="F269" s="289"/>
      <c r="G269" s="289"/>
      <c r="H269" s="289"/>
      <c r="I269" s="289"/>
      <c r="J269" s="289"/>
      <c r="K269" s="289"/>
      <c r="L269" s="289"/>
      <c r="M269" s="289"/>
      <c r="N269" s="289"/>
      <c r="O269" s="289"/>
    </row>
    <row r="270" spans="1:15" x14ac:dyDescent="0.2">
      <c r="A270" s="288"/>
      <c r="B270" s="289"/>
      <c r="C270" s="289"/>
      <c r="D270" s="289"/>
      <c r="E270" s="289"/>
      <c r="F270" s="289"/>
      <c r="G270" s="289"/>
      <c r="H270" s="289"/>
      <c r="I270" s="289"/>
      <c r="J270" s="289"/>
      <c r="K270" s="289"/>
      <c r="L270" s="289"/>
      <c r="M270" s="289"/>
      <c r="N270" s="289"/>
      <c r="O270" s="289"/>
    </row>
    <row r="271" spans="1:15" x14ac:dyDescent="0.2">
      <c r="A271" s="288"/>
      <c r="B271" s="289"/>
      <c r="C271" s="289"/>
      <c r="D271" s="289"/>
      <c r="E271" s="289"/>
      <c r="F271" s="289"/>
      <c r="G271" s="289"/>
      <c r="H271" s="289"/>
      <c r="I271" s="289"/>
      <c r="J271" s="289"/>
      <c r="K271" s="289"/>
      <c r="L271" s="289"/>
      <c r="M271" s="289"/>
      <c r="N271" s="289"/>
      <c r="O271" s="289"/>
    </row>
    <row r="272" spans="1:15" x14ac:dyDescent="0.2">
      <c r="A272" s="288"/>
      <c r="B272" s="289"/>
      <c r="C272" s="289"/>
      <c r="D272" s="289"/>
      <c r="E272" s="289"/>
      <c r="F272" s="289"/>
      <c r="G272" s="289"/>
      <c r="H272" s="289"/>
      <c r="I272" s="289"/>
      <c r="J272" s="289"/>
      <c r="K272" s="289"/>
      <c r="L272" s="289"/>
      <c r="M272" s="289"/>
      <c r="N272" s="289"/>
      <c r="O272" s="289"/>
    </row>
    <row r="273" spans="1:15" x14ac:dyDescent="0.2">
      <c r="A273" s="288"/>
      <c r="B273" s="289"/>
      <c r="C273" s="289"/>
      <c r="D273" s="289"/>
      <c r="E273" s="289"/>
      <c r="F273" s="289"/>
      <c r="G273" s="289"/>
      <c r="H273" s="289"/>
      <c r="I273" s="289"/>
      <c r="J273" s="289"/>
      <c r="K273" s="289"/>
      <c r="L273" s="289"/>
      <c r="M273" s="289"/>
      <c r="N273" s="289"/>
      <c r="O273" s="289"/>
    </row>
    <row r="274" spans="1:15" x14ac:dyDescent="0.2">
      <c r="A274" s="288"/>
      <c r="B274" s="289"/>
      <c r="C274" s="289"/>
      <c r="D274" s="289"/>
      <c r="E274" s="289"/>
      <c r="F274" s="289"/>
      <c r="G274" s="289"/>
      <c r="H274" s="289"/>
      <c r="I274" s="289"/>
      <c r="J274" s="289"/>
      <c r="K274" s="289"/>
      <c r="L274" s="289"/>
      <c r="M274" s="289"/>
      <c r="N274" s="289"/>
      <c r="O274" s="289"/>
    </row>
    <row r="275" spans="1:15" x14ac:dyDescent="0.2">
      <c r="A275" s="288"/>
      <c r="B275" s="289"/>
      <c r="C275" s="289"/>
      <c r="D275" s="289"/>
      <c r="E275" s="289"/>
      <c r="F275" s="289"/>
      <c r="G275" s="289"/>
      <c r="H275" s="289"/>
      <c r="I275" s="289"/>
      <c r="J275" s="289"/>
      <c r="K275" s="289"/>
      <c r="L275" s="289"/>
      <c r="M275" s="289"/>
      <c r="N275" s="289"/>
      <c r="O275" s="289"/>
    </row>
    <row r="276" spans="1:15" x14ac:dyDescent="0.2">
      <c r="A276" s="288"/>
      <c r="B276" s="289"/>
      <c r="C276" s="289"/>
      <c r="D276" s="289"/>
      <c r="E276" s="289"/>
      <c r="F276" s="289"/>
      <c r="G276" s="289"/>
      <c r="H276" s="289"/>
      <c r="I276" s="289"/>
      <c r="J276" s="289"/>
      <c r="K276" s="289"/>
      <c r="L276" s="289"/>
      <c r="M276" s="289"/>
      <c r="N276" s="289"/>
      <c r="O276" s="289"/>
    </row>
    <row r="277" spans="1:15" x14ac:dyDescent="0.2">
      <c r="A277" s="288"/>
      <c r="B277" s="289"/>
      <c r="C277" s="289"/>
      <c r="D277" s="289"/>
      <c r="E277" s="289"/>
      <c r="F277" s="289"/>
      <c r="G277" s="289"/>
      <c r="H277" s="289"/>
      <c r="I277" s="289"/>
      <c r="J277" s="289"/>
      <c r="K277" s="289"/>
      <c r="L277" s="289"/>
      <c r="M277" s="289"/>
      <c r="N277" s="289"/>
      <c r="O277" s="289"/>
    </row>
    <row r="278" spans="1:15" x14ac:dyDescent="0.2">
      <c r="A278" s="288"/>
      <c r="B278" s="289"/>
      <c r="C278" s="289"/>
      <c r="D278" s="289"/>
      <c r="E278" s="289"/>
      <c r="F278" s="289"/>
      <c r="G278" s="289"/>
      <c r="H278" s="289"/>
      <c r="I278" s="289"/>
      <c r="J278" s="289"/>
      <c r="K278" s="289"/>
      <c r="L278" s="289"/>
      <c r="M278" s="289"/>
      <c r="N278" s="289"/>
      <c r="O278" s="289"/>
    </row>
    <row r="279" spans="1:15" x14ac:dyDescent="0.2">
      <c r="A279" s="288"/>
      <c r="B279" s="289"/>
      <c r="C279" s="289"/>
      <c r="D279" s="289"/>
      <c r="E279" s="289"/>
      <c r="F279" s="289"/>
      <c r="G279" s="289"/>
      <c r="H279" s="289"/>
      <c r="I279" s="289"/>
      <c r="J279" s="289"/>
      <c r="K279" s="289"/>
      <c r="L279" s="289"/>
      <c r="M279" s="289"/>
      <c r="N279" s="289"/>
      <c r="O279" s="289"/>
    </row>
    <row r="280" spans="1:15" x14ac:dyDescent="0.2">
      <c r="A280" s="288"/>
      <c r="B280" s="289"/>
      <c r="C280" s="289"/>
      <c r="D280" s="289"/>
      <c r="E280" s="289"/>
      <c r="F280" s="289"/>
      <c r="G280" s="289"/>
      <c r="H280" s="289"/>
      <c r="I280" s="289"/>
      <c r="J280" s="289"/>
      <c r="K280" s="289"/>
      <c r="L280" s="289"/>
      <c r="M280" s="289"/>
      <c r="N280" s="289"/>
      <c r="O280" s="289"/>
    </row>
    <row r="281" spans="1:15" x14ac:dyDescent="0.2">
      <c r="A281" s="288"/>
      <c r="B281" s="289"/>
      <c r="C281" s="289"/>
      <c r="D281" s="289"/>
      <c r="E281" s="289"/>
      <c r="F281" s="289"/>
      <c r="G281" s="289"/>
      <c r="H281" s="289"/>
      <c r="I281" s="289"/>
      <c r="J281" s="289"/>
      <c r="K281" s="289"/>
      <c r="L281" s="289"/>
      <c r="M281" s="289"/>
      <c r="N281" s="289"/>
      <c r="O281" s="289"/>
    </row>
    <row r="282" spans="1:15" x14ac:dyDescent="0.2">
      <c r="A282" s="288"/>
      <c r="B282" s="289"/>
      <c r="C282" s="289"/>
      <c r="D282" s="289"/>
      <c r="E282" s="289"/>
      <c r="F282" s="289"/>
      <c r="G282" s="289"/>
      <c r="H282" s="289"/>
      <c r="I282" s="289"/>
      <c r="J282" s="289"/>
      <c r="K282" s="289"/>
      <c r="L282" s="289"/>
      <c r="M282" s="289"/>
      <c r="N282" s="289"/>
      <c r="O282" s="289"/>
    </row>
    <row r="283" spans="1:15" x14ac:dyDescent="0.2">
      <c r="A283" s="288"/>
      <c r="B283" s="289"/>
      <c r="C283" s="289"/>
      <c r="D283" s="289"/>
      <c r="E283" s="289"/>
      <c r="F283" s="289"/>
      <c r="G283" s="289"/>
      <c r="H283" s="289"/>
      <c r="I283" s="289"/>
      <c r="J283" s="289"/>
      <c r="K283" s="289"/>
      <c r="L283" s="289"/>
      <c r="M283" s="289"/>
      <c r="N283" s="289"/>
      <c r="O283" s="289"/>
    </row>
    <row r="284" spans="1:15" x14ac:dyDescent="0.2">
      <c r="A284" s="288"/>
      <c r="B284" s="289"/>
      <c r="C284" s="289"/>
      <c r="D284" s="289"/>
      <c r="E284" s="289"/>
      <c r="F284" s="289"/>
      <c r="G284" s="289"/>
      <c r="H284" s="289"/>
      <c r="I284" s="289"/>
      <c r="J284" s="289"/>
      <c r="K284" s="289"/>
      <c r="L284" s="289"/>
      <c r="M284" s="289"/>
      <c r="N284" s="289"/>
      <c r="O284" s="289"/>
    </row>
    <row r="285" spans="1:15" x14ac:dyDescent="0.2">
      <c r="A285" s="288"/>
      <c r="B285" s="289"/>
      <c r="C285" s="289"/>
      <c r="D285" s="289"/>
      <c r="E285" s="289"/>
      <c r="F285" s="289"/>
      <c r="G285" s="289"/>
      <c r="H285" s="289"/>
      <c r="I285" s="289"/>
      <c r="J285" s="289"/>
      <c r="K285" s="289"/>
      <c r="L285" s="289"/>
      <c r="M285" s="289"/>
      <c r="N285" s="289"/>
      <c r="O285" s="289"/>
    </row>
    <row r="286" spans="1:15" x14ac:dyDescent="0.2">
      <c r="A286" s="288"/>
      <c r="B286" s="289"/>
      <c r="C286" s="289"/>
      <c r="D286" s="289"/>
      <c r="E286" s="289"/>
      <c r="F286" s="289"/>
      <c r="G286" s="289"/>
      <c r="H286" s="289"/>
      <c r="I286" s="289"/>
      <c r="J286" s="289"/>
      <c r="K286" s="289"/>
      <c r="L286" s="289"/>
      <c r="M286" s="289"/>
      <c r="N286" s="289"/>
      <c r="O286" s="289"/>
    </row>
    <row r="287" spans="1:15" x14ac:dyDescent="0.2">
      <c r="A287" s="288"/>
      <c r="B287" s="289"/>
      <c r="C287" s="289"/>
      <c r="D287" s="289"/>
      <c r="E287" s="289"/>
      <c r="F287" s="289"/>
      <c r="G287" s="289"/>
      <c r="H287" s="289"/>
      <c r="I287" s="289"/>
      <c r="J287" s="289"/>
      <c r="K287" s="289"/>
      <c r="L287" s="289"/>
      <c r="M287" s="289"/>
      <c r="N287" s="289"/>
      <c r="O287" s="289"/>
    </row>
    <row r="288" spans="1:15" x14ac:dyDescent="0.2">
      <c r="A288" s="288"/>
      <c r="B288" s="289"/>
      <c r="C288" s="289"/>
      <c r="D288" s="289"/>
      <c r="E288" s="289"/>
      <c r="F288" s="289"/>
      <c r="G288" s="289"/>
      <c r="H288" s="289"/>
      <c r="I288" s="289"/>
      <c r="J288" s="289"/>
      <c r="K288" s="289"/>
      <c r="L288" s="289"/>
      <c r="M288" s="289"/>
      <c r="N288" s="289"/>
      <c r="O288" s="289"/>
    </row>
    <row r="289" spans="1:15" x14ac:dyDescent="0.2">
      <c r="A289" s="288"/>
      <c r="B289" s="289"/>
      <c r="C289" s="289"/>
      <c r="D289" s="289"/>
      <c r="E289" s="289"/>
      <c r="F289" s="289"/>
      <c r="G289" s="289"/>
      <c r="H289" s="289"/>
      <c r="I289" s="289"/>
      <c r="J289" s="289"/>
      <c r="K289" s="289"/>
      <c r="L289" s="289"/>
      <c r="M289" s="289"/>
      <c r="N289" s="289"/>
      <c r="O289" s="289"/>
    </row>
    <row r="290" spans="1:15" x14ac:dyDescent="0.2">
      <c r="A290" s="288"/>
      <c r="B290" s="289"/>
      <c r="C290" s="289"/>
      <c r="D290" s="289"/>
      <c r="E290" s="289"/>
      <c r="F290" s="289"/>
      <c r="G290" s="289"/>
      <c r="H290" s="289"/>
      <c r="I290" s="289"/>
      <c r="J290" s="289"/>
      <c r="K290" s="289"/>
      <c r="L290" s="289"/>
      <c r="M290" s="289"/>
      <c r="N290" s="289"/>
      <c r="O290" s="289"/>
    </row>
    <row r="291" spans="1:15" x14ac:dyDescent="0.2">
      <c r="A291" s="288"/>
      <c r="B291" s="289"/>
      <c r="C291" s="289"/>
      <c r="D291" s="289"/>
      <c r="E291" s="289"/>
      <c r="F291" s="289"/>
      <c r="G291" s="289"/>
      <c r="H291" s="289"/>
      <c r="I291" s="289"/>
      <c r="J291" s="289"/>
      <c r="K291" s="289"/>
      <c r="L291" s="289"/>
      <c r="M291" s="289"/>
      <c r="N291" s="289"/>
      <c r="O291" s="289"/>
    </row>
    <row r="292" spans="1:15" x14ac:dyDescent="0.2">
      <c r="A292" s="288"/>
      <c r="B292" s="289"/>
      <c r="C292" s="289"/>
      <c r="D292" s="289"/>
      <c r="E292" s="289"/>
      <c r="F292" s="289"/>
      <c r="G292" s="289"/>
      <c r="H292" s="289"/>
      <c r="I292" s="289"/>
      <c r="J292" s="289"/>
      <c r="K292" s="289"/>
      <c r="L292" s="289"/>
      <c r="M292" s="289"/>
      <c r="N292" s="289"/>
      <c r="O292" s="289"/>
    </row>
    <row r="293" spans="1:15" x14ac:dyDescent="0.2">
      <c r="A293" s="288"/>
      <c r="B293" s="289"/>
      <c r="C293" s="289"/>
      <c r="D293" s="289"/>
      <c r="E293" s="289"/>
      <c r="F293" s="289"/>
      <c r="G293" s="289"/>
      <c r="H293" s="289"/>
      <c r="I293" s="289"/>
      <c r="J293" s="289"/>
      <c r="K293" s="289"/>
      <c r="L293" s="289"/>
      <c r="M293" s="289"/>
      <c r="N293" s="289"/>
      <c r="O293" s="289"/>
    </row>
    <row r="294" spans="1:15" x14ac:dyDescent="0.2">
      <c r="A294" s="288"/>
      <c r="B294" s="289"/>
      <c r="C294" s="289"/>
      <c r="D294" s="289"/>
      <c r="E294" s="289"/>
      <c r="F294" s="289"/>
      <c r="G294" s="289"/>
      <c r="H294" s="289"/>
      <c r="I294" s="289"/>
      <c r="J294" s="289"/>
      <c r="K294" s="289"/>
      <c r="L294" s="289"/>
      <c r="M294" s="289"/>
      <c r="N294" s="289"/>
      <c r="O294" s="289"/>
    </row>
    <row r="295" spans="1:15" x14ac:dyDescent="0.2">
      <c r="A295" s="288"/>
      <c r="B295" s="289"/>
      <c r="C295" s="289"/>
      <c r="D295" s="289"/>
      <c r="E295" s="289"/>
      <c r="F295" s="289"/>
      <c r="G295" s="289"/>
      <c r="H295" s="289"/>
      <c r="I295" s="289"/>
      <c r="J295" s="289"/>
      <c r="K295" s="289"/>
      <c r="L295" s="289"/>
      <c r="M295" s="289"/>
      <c r="N295" s="289"/>
      <c r="O295" s="289"/>
    </row>
    <row r="296" spans="1:15" x14ac:dyDescent="0.2">
      <c r="A296" s="288"/>
      <c r="B296" s="289"/>
      <c r="C296" s="289"/>
      <c r="D296" s="289"/>
      <c r="E296" s="289"/>
      <c r="F296" s="289"/>
      <c r="G296" s="289"/>
      <c r="H296" s="289"/>
      <c r="I296" s="289"/>
      <c r="J296" s="289"/>
      <c r="K296" s="289"/>
      <c r="L296" s="289"/>
      <c r="M296" s="289"/>
      <c r="N296" s="289"/>
      <c r="O296" s="289"/>
    </row>
    <row r="297" spans="1:15" x14ac:dyDescent="0.2">
      <c r="A297" s="288"/>
      <c r="B297" s="289"/>
      <c r="C297" s="289"/>
      <c r="D297" s="289"/>
      <c r="E297" s="289"/>
      <c r="F297" s="289"/>
      <c r="G297" s="289"/>
      <c r="H297" s="289"/>
      <c r="I297" s="289"/>
      <c r="J297" s="289"/>
      <c r="K297" s="289"/>
      <c r="L297" s="289"/>
      <c r="M297" s="289"/>
      <c r="N297" s="289"/>
      <c r="O297" s="289"/>
    </row>
    <row r="298" spans="1:15" x14ac:dyDescent="0.2">
      <c r="A298" s="288"/>
      <c r="B298" s="289"/>
      <c r="C298" s="289"/>
      <c r="D298" s="289"/>
      <c r="E298" s="289"/>
      <c r="F298" s="289"/>
      <c r="G298" s="289"/>
      <c r="H298" s="289"/>
      <c r="I298" s="289"/>
      <c r="J298" s="289"/>
      <c r="K298" s="289"/>
      <c r="L298" s="289"/>
      <c r="M298" s="289"/>
      <c r="N298" s="289"/>
      <c r="O298" s="289"/>
    </row>
    <row r="299" spans="1:15" x14ac:dyDescent="0.2">
      <c r="A299" s="288"/>
      <c r="B299" s="289"/>
      <c r="C299" s="289"/>
      <c r="D299" s="289"/>
      <c r="E299" s="289"/>
      <c r="F299" s="289"/>
      <c r="G299" s="289"/>
      <c r="H299" s="289"/>
      <c r="I299" s="289"/>
      <c r="J299" s="289"/>
      <c r="K299" s="289"/>
      <c r="L299" s="289"/>
      <c r="M299" s="289"/>
      <c r="N299" s="289"/>
      <c r="O299" s="289"/>
    </row>
    <row r="300" spans="1:15" x14ac:dyDescent="0.2">
      <c r="A300" s="288"/>
      <c r="B300" s="289"/>
      <c r="C300" s="289"/>
      <c r="D300" s="289"/>
      <c r="E300" s="289"/>
      <c r="F300" s="289"/>
      <c r="G300" s="289"/>
      <c r="H300" s="289"/>
      <c r="I300" s="289"/>
      <c r="J300" s="289"/>
      <c r="K300" s="289"/>
      <c r="L300" s="289"/>
      <c r="M300" s="289"/>
      <c r="N300" s="289"/>
      <c r="O300" s="289"/>
    </row>
    <row r="301" spans="1:15" x14ac:dyDescent="0.2">
      <c r="A301" s="288"/>
      <c r="B301" s="289"/>
      <c r="C301" s="289"/>
      <c r="D301" s="289"/>
      <c r="E301" s="289"/>
      <c r="F301" s="289"/>
      <c r="G301" s="289"/>
      <c r="H301" s="289"/>
      <c r="I301" s="289"/>
      <c r="J301" s="289"/>
      <c r="K301" s="289"/>
      <c r="L301" s="289"/>
      <c r="M301" s="289"/>
      <c r="N301" s="289"/>
      <c r="O301" s="289"/>
    </row>
    <row r="302" spans="1:15" x14ac:dyDescent="0.2">
      <c r="A302" s="288"/>
      <c r="B302" s="289"/>
      <c r="C302" s="289"/>
      <c r="D302" s="289"/>
      <c r="E302" s="289"/>
      <c r="F302" s="289"/>
      <c r="G302" s="289"/>
      <c r="H302" s="289"/>
      <c r="I302" s="289"/>
      <c r="J302" s="289"/>
      <c r="K302" s="289"/>
      <c r="L302" s="289"/>
      <c r="M302" s="289"/>
      <c r="N302" s="289"/>
      <c r="O302" s="289"/>
    </row>
    <row r="303" spans="1:15" x14ac:dyDescent="0.2">
      <c r="A303" s="288"/>
      <c r="B303" s="289"/>
      <c r="C303" s="289"/>
      <c r="D303" s="289"/>
      <c r="E303" s="289"/>
      <c r="F303" s="289"/>
      <c r="G303" s="289"/>
      <c r="H303" s="289"/>
      <c r="I303" s="289"/>
      <c r="J303" s="289"/>
      <c r="K303" s="289"/>
      <c r="L303" s="289"/>
      <c r="M303" s="289"/>
      <c r="N303" s="289"/>
      <c r="O303" s="289"/>
    </row>
    <row r="304" spans="1:15" x14ac:dyDescent="0.2">
      <c r="A304" s="288"/>
      <c r="B304" s="289"/>
      <c r="C304" s="289"/>
      <c r="D304" s="289"/>
      <c r="E304" s="289"/>
      <c r="F304" s="289"/>
      <c r="G304" s="289"/>
      <c r="H304" s="289"/>
      <c r="I304" s="289"/>
      <c r="J304" s="289"/>
      <c r="K304" s="289"/>
      <c r="L304" s="289"/>
      <c r="M304" s="289"/>
      <c r="N304" s="289"/>
      <c r="O304" s="289"/>
    </row>
    <row r="305" spans="1:15" x14ac:dyDescent="0.2">
      <c r="A305" s="288"/>
      <c r="B305" s="289"/>
      <c r="C305" s="289"/>
      <c r="D305" s="289"/>
      <c r="E305" s="289"/>
      <c r="F305" s="289"/>
      <c r="G305" s="289"/>
      <c r="H305" s="289"/>
      <c r="I305" s="289"/>
      <c r="J305" s="289"/>
      <c r="K305" s="289"/>
      <c r="L305" s="289"/>
      <c r="M305" s="289"/>
      <c r="N305" s="289"/>
      <c r="O305" s="289"/>
    </row>
    <row r="306" spans="1:15" x14ac:dyDescent="0.2">
      <c r="A306" s="288"/>
      <c r="B306" s="289"/>
      <c r="C306" s="289"/>
      <c r="D306" s="289"/>
      <c r="E306" s="289"/>
      <c r="F306" s="289"/>
      <c r="G306" s="289"/>
      <c r="H306" s="289"/>
      <c r="I306" s="289"/>
      <c r="J306" s="289"/>
      <c r="K306" s="289"/>
      <c r="L306" s="289"/>
      <c r="M306" s="289"/>
      <c r="N306" s="289"/>
      <c r="O306" s="289"/>
    </row>
    <row r="307" spans="1:15" x14ac:dyDescent="0.2">
      <c r="A307" s="288"/>
      <c r="B307" s="289"/>
      <c r="C307" s="289"/>
      <c r="D307" s="289"/>
      <c r="E307" s="289"/>
      <c r="F307" s="289"/>
      <c r="G307" s="289"/>
      <c r="H307" s="289"/>
      <c r="I307" s="289"/>
      <c r="J307" s="289"/>
      <c r="K307" s="289"/>
      <c r="L307" s="289"/>
      <c r="M307" s="289"/>
      <c r="N307" s="289"/>
      <c r="O307" s="289"/>
    </row>
    <row r="308" spans="1:15" x14ac:dyDescent="0.2">
      <c r="A308" s="288"/>
      <c r="B308" s="289"/>
      <c r="C308" s="289"/>
      <c r="D308" s="289"/>
      <c r="E308" s="289"/>
      <c r="F308" s="289"/>
      <c r="G308" s="289"/>
      <c r="H308" s="289"/>
      <c r="I308" s="289"/>
      <c r="J308" s="289"/>
      <c r="K308" s="289"/>
      <c r="L308" s="289"/>
      <c r="M308" s="289"/>
      <c r="N308" s="289"/>
      <c r="O308" s="289"/>
    </row>
    <row r="309" spans="1:15" x14ac:dyDescent="0.2">
      <c r="A309" s="288"/>
      <c r="B309" s="289"/>
      <c r="C309" s="289"/>
      <c r="D309" s="289"/>
      <c r="E309" s="289"/>
      <c r="F309" s="289"/>
      <c r="G309" s="289"/>
      <c r="H309" s="289"/>
      <c r="I309" s="289"/>
      <c r="J309" s="289"/>
      <c r="K309" s="289"/>
      <c r="L309" s="289"/>
      <c r="M309" s="289"/>
      <c r="N309" s="289"/>
      <c r="O309" s="289"/>
    </row>
    <row r="310" spans="1:15" x14ac:dyDescent="0.2">
      <c r="A310" s="288"/>
      <c r="B310" s="289"/>
      <c r="C310" s="289"/>
      <c r="D310" s="289"/>
      <c r="E310" s="289"/>
      <c r="F310" s="289"/>
      <c r="G310" s="289"/>
      <c r="H310" s="289"/>
      <c r="I310" s="289"/>
      <c r="J310" s="289"/>
      <c r="K310" s="289"/>
      <c r="L310" s="289"/>
      <c r="M310" s="289"/>
      <c r="N310" s="289"/>
      <c r="O310" s="289"/>
    </row>
    <row r="311" spans="1:15" x14ac:dyDescent="0.2">
      <c r="A311" s="288"/>
      <c r="B311" s="289"/>
      <c r="C311" s="289"/>
      <c r="D311" s="289"/>
      <c r="E311" s="289"/>
      <c r="F311" s="289"/>
      <c r="G311" s="289"/>
      <c r="H311" s="289"/>
      <c r="I311" s="289"/>
      <c r="J311" s="289"/>
      <c r="K311" s="289"/>
      <c r="L311" s="289"/>
      <c r="M311" s="289"/>
      <c r="N311" s="289"/>
      <c r="O311" s="289"/>
    </row>
    <row r="312" spans="1:15" x14ac:dyDescent="0.2">
      <c r="A312" s="288"/>
      <c r="B312" s="289"/>
      <c r="C312" s="289"/>
      <c r="D312" s="289"/>
      <c r="E312" s="289"/>
      <c r="F312" s="289"/>
      <c r="G312" s="289"/>
      <c r="H312" s="289"/>
      <c r="I312" s="289"/>
      <c r="J312" s="289"/>
      <c r="K312" s="289"/>
      <c r="L312" s="289"/>
      <c r="M312" s="289"/>
      <c r="N312" s="289"/>
      <c r="O312" s="289"/>
    </row>
    <row r="313" spans="1:15" x14ac:dyDescent="0.2">
      <c r="A313" s="288"/>
      <c r="B313" s="289"/>
      <c r="C313" s="289"/>
      <c r="D313" s="289"/>
      <c r="E313" s="289"/>
      <c r="F313" s="289"/>
      <c r="G313" s="289"/>
      <c r="H313" s="289"/>
      <c r="I313" s="289"/>
      <c r="J313" s="289"/>
      <c r="K313" s="289"/>
      <c r="L313" s="289"/>
      <c r="M313" s="289"/>
      <c r="N313" s="289"/>
      <c r="O313" s="289"/>
    </row>
    <row r="314" spans="1:15" x14ac:dyDescent="0.2">
      <c r="A314" s="288"/>
      <c r="B314" s="289"/>
      <c r="C314" s="289"/>
      <c r="D314" s="289"/>
      <c r="E314" s="289"/>
      <c r="F314" s="289"/>
      <c r="G314" s="289"/>
      <c r="H314" s="289"/>
      <c r="I314" s="289"/>
      <c r="J314" s="289"/>
      <c r="K314" s="289"/>
      <c r="L314" s="289"/>
      <c r="M314" s="289"/>
      <c r="N314" s="289"/>
      <c r="O314" s="289"/>
    </row>
    <row r="315" spans="1:15" x14ac:dyDescent="0.2">
      <c r="A315" s="288"/>
      <c r="B315" s="289"/>
      <c r="C315" s="289"/>
      <c r="D315" s="289"/>
      <c r="E315" s="289"/>
      <c r="F315" s="289"/>
      <c r="G315" s="289"/>
      <c r="H315" s="289"/>
      <c r="I315" s="289"/>
      <c r="J315" s="289"/>
      <c r="K315" s="289"/>
      <c r="L315" s="289"/>
      <c r="M315" s="289"/>
      <c r="N315" s="289"/>
      <c r="O315" s="289"/>
    </row>
    <row r="316" spans="1:15" x14ac:dyDescent="0.2">
      <c r="A316" s="288"/>
      <c r="B316" s="289"/>
      <c r="C316" s="289"/>
      <c r="D316" s="289"/>
      <c r="E316" s="289"/>
      <c r="F316" s="289"/>
      <c r="G316" s="289"/>
      <c r="H316" s="289"/>
      <c r="I316" s="289"/>
      <c r="J316" s="289"/>
      <c r="K316" s="289"/>
      <c r="L316" s="289"/>
      <c r="M316" s="289"/>
      <c r="N316" s="289"/>
      <c r="O316" s="289"/>
    </row>
    <row r="317" spans="1:15" x14ac:dyDescent="0.2">
      <c r="A317" s="288"/>
      <c r="B317" s="289"/>
      <c r="C317" s="289"/>
      <c r="D317" s="289"/>
      <c r="E317" s="289"/>
      <c r="F317" s="289"/>
      <c r="G317" s="289"/>
      <c r="H317" s="289"/>
      <c r="I317" s="289"/>
      <c r="J317" s="289"/>
      <c r="K317" s="289"/>
      <c r="L317" s="289"/>
      <c r="M317" s="289"/>
      <c r="N317" s="289"/>
      <c r="O317" s="289"/>
    </row>
    <row r="318" spans="1:15" x14ac:dyDescent="0.2">
      <c r="A318" s="288"/>
      <c r="B318" s="289"/>
      <c r="C318" s="289"/>
      <c r="D318" s="289"/>
      <c r="E318" s="289"/>
      <c r="F318" s="289"/>
      <c r="G318" s="289"/>
      <c r="H318" s="289"/>
      <c r="I318" s="289"/>
      <c r="J318" s="289"/>
      <c r="K318" s="289"/>
      <c r="L318" s="289"/>
      <c r="M318" s="289"/>
      <c r="N318" s="289"/>
      <c r="O318" s="289"/>
    </row>
    <row r="319" spans="1:15" x14ac:dyDescent="0.2">
      <c r="A319" s="288"/>
      <c r="B319" s="289"/>
      <c r="C319" s="289"/>
      <c r="D319" s="289"/>
      <c r="E319" s="289"/>
      <c r="F319" s="289"/>
      <c r="G319" s="289"/>
      <c r="H319" s="289"/>
      <c r="I319" s="289"/>
      <c r="J319" s="289"/>
      <c r="K319" s="289"/>
      <c r="L319" s="289"/>
      <c r="M319" s="289"/>
      <c r="N319" s="289"/>
      <c r="O319" s="289"/>
    </row>
    <row r="320" spans="1:15" x14ac:dyDescent="0.2">
      <c r="A320" s="288"/>
      <c r="B320" s="289"/>
      <c r="C320" s="289"/>
      <c r="D320" s="289"/>
      <c r="E320" s="289"/>
      <c r="F320" s="289"/>
      <c r="G320" s="289"/>
      <c r="H320" s="289"/>
      <c r="I320" s="289"/>
      <c r="J320" s="289"/>
      <c r="K320" s="289"/>
      <c r="L320" s="289"/>
      <c r="M320" s="289"/>
      <c r="N320" s="289"/>
      <c r="O320" s="289"/>
    </row>
    <row r="321" spans="1:15" x14ac:dyDescent="0.2">
      <c r="A321" s="288"/>
      <c r="B321" s="289"/>
      <c r="C321" s="289"/>
      <c r="D321" s="289"/>
      <c r="E321" s="289"/>
      <c r="F321" s="289"/>
      <c r="G321" s="289"/>
      <c r="H321" s="289"/>
      <c r="I321" s="289"/>
      <c r="J321" s="289"/>
      <c r="K321" s="289"/>
      <c r="L321" s="289"/>
      <c r="M321" s="289"/>
      <c r="N321" s="289"/>
      <c r="O321" s="289"/>
    </row>
    <row r="322" spans="1:15" x14ac:dyDescent="0.2">
      <c r="A322" s="288"/>
      <c r="B322" s="289"/>
      <c r="C322" s="289"/>
      <c r="D322" s="289"/>
      <c r="E322" s="289"/>
      <c r="F322" s="289"/>
      <c r="G322" s="289"/>
      <c r="H322" s="289"/>
      <c r="I322" s="289"/>
      <c r="J322" s="289"/>
      <c r="K322" s="289"/>
      <c r="L322" s="289"/>
      <c r="M322" s="289"/>
      <c r="N322" s="289"/>
      <c r="O322" s="289"/>
    </row>
    <row r="323" spans="1:15" x14ac:dyDescent="0.2">
      <c r="A323" s="288"/>
      <c r="B323" s="289"/>
      <c r="C323" s="289"/>
      <c r="D323" s="289"/>
      <c r="E323" s="289"/>
      <c r="F323" s="289"/>
      <c r="G323" s="289"/>
      <c r="H323" s="289"/>
      <c r="I323" s="289"/>
      <c r="J323" s="289"/>
      <c r="K323" s="289"/>
      <c r="L323" s="289"/>
      <c r="M323" s="289"/>
      <c r="N323" s="289"/>
      <c r="O323" s="289"/>
    </row>
    <row r="324" spans="1:15" x14ac:dyDescent="0.2">
      <c r="A324" s="288"/>
      <c r="B324" s="289"/>
      <c r="C324" s="289"/>
      <c r="D324" s="289"/>
      <c r="E324" s="289"/>
      <c r="F324" s="289"/>
      <c r="G324" s="289"/>
      <c r="H324" s="289"/>
      <c r="I324" s="289"/>
      <c r="J324" s="289"/>
      <c r="K324" s="289"/>
      <c r="L324" s="289"/>
      <c r="M324" s="289"/>
      <c r="N324" s="289"/>
      <c r="O324" s="289"/>
    </row>
    <row r="325" spans="1:15" x14ac:dyDescent="0.2">
      <c r="A325" s="288"/>
      <c r="B325" s="289"/>
      <c r="C325" s="289"/>
      <c r="D325" s="289"/>
      <c r="E325" s="289"/>
      <c r="F325" s="289"/>
      <c r="G325" s="289"/>
      <c r="H325" s="289"/>
      <c r="I325" s="289"/>
      <c r="J325" s="289"/>
      <c r="K325" s="289"/>
      <c r="L325" s="289"/>
      <c r="M325" s="289"/>
      <c r="N325" s="289"/>
      <c r="O325" s="289"/>
    </row>
    <row r="326" spans="1:15" x14ac:dyDescent="0.2">
      <c r="A326" s="288"/>
      <c r="B326" s="289"/>
      <c r="C326" s="289"/>
      <c r="D326" s="289"/>
      <c r="E326" s="289"/>
      <c r="F326" s="289"/>
      <c r="G326" s="289"/>
      <c r="H326" s="289"/>
      <c r="I326" s="289"/>
      <c r="J326" s="289"/>
      <c r="K326" s="289"/>
      <c r="L326" s="289"/>
      <c r="M326" s="289"/>
      <c r="N326" s="289"/>
      <c r="O326" s="289"/>
    </row>
    <row r="327" spans="1:15" x14ac:dyDescent="0.2">
      <c r="A327" s="288"/>
      <c r="B327" s="289"/>
      <c r="C327" s="289"/>
      <c r="D327" s="289"/>
      <c r="E327" s="289"/>
      <c r="F327" s="289"/>
      <c r="G327" s="289"/>
      <c r="H327" s="289"/>
      <c r="I327" s="289"/>
      <c r="J327" s="289"/>
      <c r="K327" s="289"/>
      <c r="L327" s="289"/>
      <c r="M327" s="289"/>
      <c r="N327" s="289"/>
      <c r="O327" s="289"/>
    </row>
    <row r="328" spans="1:15" x14ac:dyDescent="0.2">
      <c r="A328" s="288"/>
      <c r="B328" s="289"/>
      <c r="C328" s="289"/>
      <c r="D328" s="289"/>
      <c r="E328" s="289"/>
      <c r="F328" s="289"/>
      <c r="G328" s="289"/>
      <c r="H328" s="289"/>
      <c r="I328" s="289"/>
      <c r="J328" s="289"/>
      <c r="K328" s="289"/>
      <c r="L328" s="289"/>
      <c r="M328" s="289"/>
      <c r="N328" s="289"/>
      <c r="O328" s="289"/>
    </row>
    <row r="329" spans="1:15" x14ac:dyDescent="0.2">
      <c r="A329" s="288"/>
      <c r="B329" s="289"/>
      <c r="C329" s="289"/>
      <c r="D329" s="289"/>
      <c r="E329" s="289"/>
      <c r="F329" s="289"/>
      <c r="G329" s="289"/>
      <c r="H329" s="289"/>
      <c r="I329" s="289"/>
      <c r="J329" s="289"/>
      <c r="K329" s="289"/>
      <c r="L329" s="289"/>
      <c r="M329" s="289"/>
      <c r="N329" s="289"/>
      <c r="O329" s="289"/>
    </row>
    <row r="330" spans="1:15" x14ac:dyDescent="0.2">
      <c r="A330" s="288"/>
      <c r="B330" s="289"/>
      <c r="C330" s="289"/>
      <c r="D330" s="289"/>
      <c r="E330" s="289"/>
      <c r="F330" s="289"/>
      <c r="G330" s="289"/>
      <c r="H330" s="289"/>
      <c r="I330" s="289"/>
      <c r="J330" s="289"/>
      <c r="K330" s="289"/>
      <c r="L330" s="289"/>
      <c r="M330" s="289"/>
      <c r="N330" s="289"/>
      <c r="O330" s="289"/>
    </row>
    <row r="331" spans="1:15" x14ac:dyDescent="0.2">
      <c r="A331" s="288"/>
      <c r="B331" s="289"/>
      <c r="C331" s="289"/>
      <c r="D331" s="289"/>
      <c r="E331" s="289"/>
      <c r="F331" s="289"/>
      <c r="G331" s="289"/>
      <c r="H331" s="289"/>
      <c r="I331" s="289"/>
      <c r="J331" s="289"/>
      <c r="K331" s="289"/>
      <c r="L331" s="289"/>
      <c r="M331" s="289"/>
      <c r="N331" s="289"/>
      <c r="O331" s="289"/>
    </row>
    <row r="332" spans="1:15" x14ac:dyDescent="0.2">
      <c r="A332" s="288"/>
      <c r="B332" s="289"/>
      <c r="C332" s="289"/>
      <c r="D332" s="289"/>
      <c r="E332" s="289"/>
      <c r="F332" s="289"/>
      <c r="G332" s="289"/>
      <c r="H332" s="289"/>
      <c r="I332" s="289"/>
      <c r="J332" s="289"/>
      <c r="K332" s="289"/>
      <c r="L332" s="289"/>
      <c r="M332" s="289"/>
      <c r="N332" s="289"/>
      <c r="O332" s="289"/>
    </row>
    <row r="333" spans="1:15" x14ac:dyDescent="0.2">
      <c r="A333" s="288"/>
      <c r="B333" s="289"/>
      <c r="C333" s="289"/>
      <c r="D333" s="289"/>
      <c r="E333" s="289"/>
      <c r="F333" s="289"/>
      <c r="G333" s="289"/>
      <c r="H333" s="289"/>
      <c r="I333" s="289"/>
      <c r="J333" s="289"/>
      <c r="K333" s="289"/>
      <c r="L333" s="289"/>
      <c r="M333" s="289"/>
      <c r="N333" s="289"/>
      <c r="O333" s="289"/>
    </row>
    <row r="334" spans="1:15" x14ac:dyDescent="0.2">
      <c r="A334" s="288"/>
      <c r="B334" s="289"/>
      <c r="C334" s="289"/>
      <c r="D334" s="289"/>
      <c r="E334" s="289"/>
      <c r="F334" s="289"/>
      <c r="G334" s="289"/>
      <c r="H334" s="289"/>
      <c r="I334" s="289"/>
      <c r="J334" s="289"/>
      <c r="K334" s="289"/>
      <c r="L334" s="289"/>
      <c r="M334" s="289"/>
      <c r="N334" s="289"/>
      <c r="O334" s="289"/>
    </row>
    <row r="335" spans="1:15" x14ac:dyDescent="0.2">
      <c r="A335" s="288"/>
      <c r="B335" s="289"/>
      <c r="C335" s="289"/>
      <c r="D335" s="289"/>
      <c r="E335" s="289"/>
      <c r="F335" s="289"/>
      <c r="G335" s="289"/>
      <c r="H335" s="289"/>
      <c r="I335" s="289"/>
      <c r="J335" s="289"/>
      <c r="K335" s="289"/>
      <c r="L335" s="289"/>
      <c r="M335" s="289"/>
      <c r="N335" s="289"/>
      <c r="O335" s="289"/>
    </row>
    <row r="336" spans="1:15" x14ac:dyDescent="0.2">
      <c r="A336" s="288"/>
      <c r="B336" s="289"/>
      <c r="C336" s="289"/>
      <c r="D336" s="289"/>
      <c r="E336" s="289"/>
      <c r="F336" s="289"/>
      <c r="G336" s="289"/>
      <c r="H336" s="289"/>
      <c r="I336" s="289"/>
      <c r="J336" s="289"/>
      <c r="K336" s="289"/>
      <c r="L336" s="289"/>
      <c r="M336" s="289"/>
      <c r="N336" s="289"/>
      <c r="O336" s="289"/>
    </row>
    <row r="337" spans="1:15" x14ac:dyDescent="0.2">
      <c r="A337" s="288"/>
      <c r="B337" s="289"/>
      <c r="C337" s="289"/>
      <c r="D337" s="289"/>
      <c r="E337" s="289"/>
      <c r="F337" s="289"/>
      <c r="G337" s="289"/>
      <c r="H337" s="289"/>
      <c r="I337" s="289"/>
      <c r="J337" s="289"/>
      <c r="K337" s="289"/>
      <c r="L337" s="289"/>
      <c r="M337" s="289"/>
      <c r="N337" s="289"/>
      <c r="O337" s="289"/>
    </row>
    <row r="338" spans="1:15" x14ac:dyDescent="0.2">
      <c r="A338" s="288"/>
      <c r="B338" s="289"/>
      <c r="C338" s="289"/>
      <c r="D338" s="289"/>
      <c r="E338" s="289"/>
      <c r="F338" s="289"/>
      <c r="G338" s="289"/>
      <c r="H338" s="289"/>
      <c r="I338" s="289"/>
      <c r="J338" s="289"/>
      <c r="K338" s="289"/>
      <c r="L338" s="289"/>
      <c r="M338" s="289"/>
      <c r="N338" s="289"/>
      <c r="O338" s="289"/>
    </row>
    <row r="339" spans="1:15" x14ac:dyDescent="0.2">
      <c r="A339" s="288"/>
      <c r="B339" s="289"/>
      <c r="C339" s="289"/>
      <c r="D339" s="289"/>
      <c r="E339" s="289"/>
      <c r="F339" s="289"/>
      <c r="G339" s="289"/>
      <c r="H339" s="289"/>
      <c r="I339" s="289"/>
      <c r="J339" s="289"/>
      <c r="K339" s="289"/>
      <c r="L339" s="289"/>
      <c r="M339" s="289"/>
      <c r="N339" s="289"/>
      <c r="O339" s="289"/>
    </row>
    <row r="340" spans="1:15" x14ac:dyDescent="0.2">
      <c r="A340" s="288"/>
      <c r="B340" s="289"/>
      <c r="C340" s="289"/>
      <c r="D340" s="289"/>
      <c r="E340" s="289"/>
      <c r="F340" s="289"/>
      <c r="G340" s="289"/>
      <c r="H340" s="289"/>
      <c r="I340" s="289"/>
      <c r="J340" s="289"/>
      <c r="K340" s="289"/>
      <c r="L340" s="289"/>
      <c r="M340" s="289"/>
      <c r="N340" s="289"/>
      <c r="O340" s="289"/>
    </row>
    <row r="341" spans="1:15" x14ac:dyDescent="0.2">
      <c r="A341" s="288"/>
      <c r="B341" s="289"/>
      <c r="C341" s="289"/>
      <c r="D341" s="289"/>
      <c r="E341" s="289"/>
      <c r="F341" s="289"/>
      <c r="G341" s="289"/>
      <c r="H341" s="289"/>
      <c r="I341" s="289"/>
      <c r="J341" s="289"/>
      <c r="K341" s="289"/>
      <c r="L341" s="289"/>
      <c r="M341" s="289"/>
      <c r="N341" s="289"/>
      <c r="O341" s="289"/>
    </row>
    <row r="342" spans="1:15" x14ac:dyDescent="0.2">
      <c r="A342" s="288"/>
      <c r="B342" s="289"/>
      <c r="C342" s="289"/>
      <c r="D342" s="289"/>
      <c r="E342" s="289"/>
      <c r="F342" s="289"/>
      <c r="G342" s="289"/>
      <c r="H342" s="289"/>
      <c r="I342" s="289"/>
      <c r="J342" s="289"/>
      <c r="K342" s="289"/>
      <c r="L342" s="289"/>
      <c r="M342" s="289"/>
      <c r="N342" s="289"/>
      <c r="O342" s="289"/>
    </row>
    <row r="343" spans="1:15" x14ac:dyDescent="0.2">
      <c r="A343" s="288"/>
      <c r="B343" s="289"/>
      <c r="C343" s="289"/>
      <c r="D343" s="289"/>
      <c r="E343" s="289"/>
      <c r="F343" s="289"/>
      <c r="G343" s="289"/>
      <c r="H343" s="289"/>
      <c r="I343" s="289"/>
      <c r="J343" s="289"/>
      <c r="K343" s="289"/>
      <c r="L343" s="289"/>
      <c r="M343" s="289"/>
      <c r="N343" s="289"/>
      <c r="O343" s="289"/>
    </row>
    <row r="344" spans="1:15" x14ac:dyDescent="0.2">
      <c r="A344" s="288"/>
      <c r="B344" s="289"/>
      <c r="C344" s="289"/>
      <c r="D344" s="289"/>
      <c r="E344" s="289"/>
      <c r="F344" s="289"/>
      <c r="G344" s="289"/>
      <c r="H344" s="289"/>
      <c r="I344" s="289"/>
      <c r="J344" s="289"/>
      <c r="K344" s="289"/>
      <c r="L344" s="289"/>
      <c r="M344" s="289"/>
      <c r="N344" s="289"/>
      <c r="O344" s="289"/>
    </row>
    <row r="345" spans="1:15" x14ac:dyDescent="0.2">
      <c r="A345" s="288"/>
      <c r="B345" s="289"/>
      <c r="C345" s="289"/>
      <c r="D345" s="289"/>
      <c r="E345" s="289"/>
      <c r="F345" s="289"/>
      <c r="G345" s="289"/>
      <c r="H345" s="289"/>
      <c r="I345" s="289"/>
      <c r="J345" s="289"/>
      <c r="K345" s="289"/>
      <c r="L345" s="289"/>
      <c r="M345" s="289"/>
      <c r="N345" s="289"/>
      <c r="O345" s="289"/>
    </row>
    <row r="346" spans="1:15" x14ac:dyDescent="0.2">
      <c r="A346" s="288"/>
      <c r="B346" s="289"/>
      <c r="C346" s="289"/>
      <c r="D346" s="289"/>
      <c r="E346" s="289"/>
      <c r="F346" s="289"/>
      <c r="G346" s="289"/>
      <c r="H346" s="289"/>
      <c r="I346" s="289"/>
      <c r="J346" s="289"/>
      <c r="K346" s="289"/>
      <c r="L346" s="289"/>
      <c r="M346" s="289"/>
      <c r="N346" s="289"/>
      <c r="O346" s="289"/>
    </row>
    <row r="347" spans="1:15" x14ac:dyDescent="0.2">
      <c r="A347" s="288"/>
      <c r="B347" s="289"/>
      <c r="C347" s="289"/>
      <c r="D347" s="289"/>
      <c r="E347" s="289"/>
      <c r="F347" s="289"/>
      <c r="G347" s="289"/>
      <c r="H347" s="289"/>
      <c r="I347" s="289"/>
      <c r="J347" s="289"/>
      <c r="K347" s="289"/>
      <c r="L347" s="289"/>
      <c r="M347" s="289"/>
      <c r="N347" s="289"/>
      <c r="O347" s="289"/>
    </row>
    <row r="348" spans="1:15" x14ac:dyDescent="0.2">
      <c r="A348" s="288"/>
      <c r="B348" s="289"/>
      <c r="C348" s="289"/>
      <c r="D348" s="289"/>
      <c r="E348" s="289"/>
      <c r="F348" s="289"/>
      <c r="G348" s="289"/>
      <c r="H348" s="289"/>
      <c r="I348" s="289"/>
      <c r="J348" s="289"/>
      <c r="K348" s="289"/>
      <c r="L348" s="289"/>
      <c r="M348" s="289"/>
      <c r="N348" s="289"/>
      <c r="O348" s="289"/>
    </row>
    <row r="349" spans="1:15" x14ac:dyDescent="0.2">
      <c r="A349" s="288"/>
      <c r="B349" s="289"/>
      <c r="C349" s="289"/>
      <c r="D349" s="289"/>
      <c r="E349" s="289"/>
      <c r="F349" s="289"/>
      <c r="G349" s="289"/>
      <c r="H349" s="289"/>
      <c r="I349" s="289"/>
      <c r="J349" s="289"/>
      <c r="K349" s="289"/>
      <c r="L349" s="289"/>
      <c r="M349" s="289"/>
      <c r="N349" s="289"/>
      <c r="O349" s="289"/>
    </row>
    <row r="350" spans="1:15" x14ac:dyDescent="0.2">
      <c r="A350" s="288"/>
      <c r="B350" s="289"/>
      <c r="C350" s="289"/>
      <c r="D350" s="289"/>
      <c r="E350" s="289"/>
      <c r="F350" s="289"/>
      <c r="G350" s="289"/>
      <c r="H350" s="289"/>
      <c r="I350" s="289"/>
      <c r="J350" s="289"/>
      <c r="K350" s="289"/>
      <c r="L350" s="289"/>
      <c r="M350" s="289"/>
      <c r="N350" s="289"/>
      <c r="O350" s="289"/>
    </row>
    <row r="351" spans="1:15" x14ac:dyDescent="0.2">
      <c r="A351" s="288"/>
      <c r="B351" s="289"/>
      <c r="C351" s="289"/>
      <c r="D351" s="289"/>
      <c r="E351" s="289"/>
      <c r="F351" s="289"/>
      <c r="G351" s="289"/>
      <c r="H351" s="289"/>
      <c r="I351" s="289"/>
      <c r="J351" s="289"/>
      <c r="K351" s="289"/>
      <c r="L351" s="289"/>
      <c r="M351" s="289"/>
      <c r="N351" s="289"/>
      <c r="O351" s="289"/>
    </row>
    <row r="352" spans="1:15" x14ac:dyDescent="0.2">
      <c r="A352" s="288"/>
      <c r="B352" s="289"/>
      <c r="C352" s="289"/>
      <c r="D352" s="289"/>
      <c r="E352" s="289"/>
      <c r="F352" s="289"/>
      <c r="G352" s="289"/>
      <c r="H352" s="289"/>
      <c r="I352" s="289"/>
      <c r="J352" s="289"/>
      <c r="K352" s="289"/>
      <c r="L352" s="289"/>
      <c r="M352" s="289"/>
      <c r="N352" s="289"/>
      <c r="O352" s="289"/>
    </row>
    <row r="353" spans="1:15" x14ac:dyDescent="0.2">
      <c r="A353" s="288"/>
      <c r="B353" s="289"/>
      <c r="C353" s="289"/>
      <c r="D353" s="289"/>
      <c r="E353" s="289"/>
      <c r="F353" s="289"/>
      <c r="G353" s="289"/>
      <c r="H353" s="289"/>
      <c r="I353" s="289"/>
      <c r="J353" s="289"/>
      <c r="K353" s="289"/>
      <c r="L353" s="289"/>
      <c r="M353" s="289"/>
      <c r="N353" s="289"/>
      <c r="O353" s="289"/>
    </row>
    <row r="354" spans="1:15" x14ac:dyDescent="0.2">
      <c r="A354" s="288"/>
      <c r="B354" s="289"/>
      <c r="C354" s="289"/>
      <c r="D354" s="289"/>
      <c r="E354" s="289"/>
      <c r="F354" s="289"/>
      <c r="G354" s="289"/>
      <c r="H354" s="289"/>
      <c r="I354" s="289"/>
      <c r="J354" s="289"/>
      <c r="K354" s="289"/>
      <c r="L354" s="289"/>
      <c r="M354" s="289"/>
      <c r="N354" s="289"/>
      <c r="O354" s="289"/>
    </row>
    <row r="355" spans="1:15" x14ac:dyDescent="0.2">
      <c r="A355" s="288"/>
      <c r="B355" s="289"/>
      <c r="C355" s="289"/>
      <c r="D355" s="289"/>
      <c r="E355" s="289"/>
      <c r="F355" s="289"/>
      <c r="G355" s="289"/>
      <c r="H355" s="289"/>
      <c r="I355" s="289"/>
      <c r="J355" s="289"/>
      <c r="K355" s="289"/>
      <c r="L355" s="289"/>
      <c r="M355" s="289"/>
      <c r="N355" s="289"/>
      <c r="O355" s="289"/>
    </row>
    <row r="356" spans="1:15" x14ac:dyDescent="0.2">
      <c r="A356" s="288"/>
      <c r="B356" s="289"/>
      <c r="C356" s="289"/>
      <c r="D356" s="289"/>
      <c r="E356" s="289"/>
      <c r="F356" s="289"/>
      <c r="G356" s="289"/>
      <c r="H356" s="289"/>
      <c r="I356" s="289"/>
      <c r="J356" s="289"/>
      <c r="K356" s="289"/>
      <c r="L356" s="289"/>
      <c r="M356" s="289"/>
      <c r="N356" s="289"/>
      <c r="O356" s="289"/>
    </row>
    <row r="357" spans="1:15" x14ac:dyDescent="0.2">
      <c r="A357" s="288"/>
      <c r="B357" s="289"/>
      <c r="C357" s="289"/>
      <c r="D357" s="289"/>
      <c r="E357" s="289"/>
      <c r="F357" s="289"/>
      <c r="G357" s="289"/>
      <c r="H357" s="289"/>
      <c r="I357" s="289"/>
      <c r="J357" s="289"/>
      <c r="K357" s="289"/>
      <c r="L357" s="289"/>
      <c r="M357" s="289"/>
      <c r="N357" s="289"/>
      <c r="O357" s="289"/>
    </row>
    <row r="358" spans="1:15" x14ac:dyDescent="0.2">
      <c r="A358" s="288"/>
      <c r="B358" s="289"/>
      <c r="C358" s="289"/>
      <c r="D358" s="289"/>
      <c r="E358" s="289"/>
      <c r="F358" s="289"/>
      <c r="G358" s="289"/>
      <c r="H358" s="289"/>
      <c r="I358" s="289"/>
      <c r="J358" s="289"/>
      <c r="K358" s="289"/>
      <c r="L358" s="289"/>
      <c r="M358" s="289"/>
      <c r="N358" s="289"/>
      <c r="O358" s="289"/>
    </row>
    <row r="359" spans="1:15" x14ac:dyDescent="0.2">
      <c r="A359" s="288"/>
      <c r="B359" s="289"/>
      <c r="C359" s="289"/>
      <c r="D359" s="289"/>
      <c r="E359" s="289"/>
      <c r="F359" s="289"/>
      <c r="G359" s="289"/>
      <c r="H359" s="289"/>
      <c r="I359" s="289"/>
      <c r="J359" s="289"/>
      <c r="K359" s="289"/>
      <c r="L359" s="289"/>
      <c r="M359" s="289"/>
      <c r="N359" s="289"/>
      <c r="O359" s="289"/>
    </row>
    <row r="360" spans="1:15" x14ac:dyDescent="0.2">
      <c r="A360" s="288"/>
      <c r="B360" s="289"/>
      <c r="C360" s="289"/>
      <c r="D360" s="289"/>
      <c r="E360" s="289"/>
      <c r="F360" s="289"/>
      <c r="G360" s="289"/>
      <c r="H360" s="289"/>
      <c r="I360" s="289"/>
      <c r="J360" s="289"/>
      <c r="K360" s="289"/>
      <c r="L360" s="289"/>
      <c r="M360" s="289"/>
      <c r="N360" s="289"/>
      <c r="O360" s="289"/>
    </row>
    <row r="361" spans="1:15" x14ac:dyDescent="0.2">
      <c r="A361" s="288"/>
      <c r="B361" s="289"/>
      <c r="C361" s="289"/>
      <c r="D361" s="289"/>
      <c r="E361" s="289"/>
      <c r="F361" s="289"/>
      <c r="G361" s="289"/>
      <c r="H361" s="289"/>
      <c r="I361" s="289"/>
      <c r="J361" s="289"/>
      <c r="K361" s="289"/>
      <c r="L361" s="289"/>
      <c r="M361" s="289"/>
      <c r="N361" s="289"/>
      <c r="O361" s="289"/>
    </row>
    <row r="362" spans="1:15" x14ac:dyDescent="0.2">
      <c r="A362" s="288"/>
      <c r="B362" s="289"/>
      <c r="C362" s="289"/>
      <c r="D362" s="289"/>
      <c r="E362" s="289"/>
      <c r="F362" s="289"/>
      <c r="G362" s="289"/>
      <c r="H362" s="289"/>
      <c r="I362" s="289"/>
      <c r="J362" s="289"/>
      <c r="K362" s="289"/>
      <c r="L362" s="289"/>
      <c r="M362" s="289"/>
      <c r="N362" s="289"/>
      <c r="O362" s="289"/>
    </row>
    <row r="363" spans="1:15" x14ac:dyDescent="0.2">
      <c r="A363" s="288"/>
      <c r="B363" s="289"/>
      <c r="C363" s="289"/>
      <c r="D363" s="289"/>
      <c r="E363" s="289"/>
      <c r="F363" s="289"/>
      <c r="G363" s="289"/>
      <c r="H363" s="289"/>
      <c r="I363" s="289"/>
      <c r="J363" s="289"/>
      <c r="K363" s="289"/>
      <c r="L363" s="289"/>
      <c r="M363" s="289"/>
      <c r="N363" s="289"/>
      <c r="O363" s="289"/>
    </row>
    <row r="364" spans="1:15" x14ac:dyDescent="0.2">
      <c r="A364" s="288"/>
      <c r="B364" s="289"/>
      <c r="C364" s="289"/>
      <c r="D364" s="289"/>
      <c r="E364" s="289"/>
      <c r="F364" s="289"/>
      <c r="G364" s="289"/>
      <c r="H364" s="289"/>
      <c r="I364" s="289"/>
      <c r="J364" s="289"/>
      <c r="K364" s="289"/>
      <c r="L364" s="289"/>
      <c r="M364" s="289"/>
      <c r="N364" s="289"/>
      <c r="O364" s="289"/>
    </row>
    <row r="365" spans="1:15" x14ac:dyDescent="0.2">
      <c r="A365" s="288"/>
      <c r="B365" s="289"/>
      <c r="C365" s="289"/>
      <c r="D365" s="289"/>
      <c r="E365" s="289"/>
      <c r="F365" s="289"/>
      <c r="G365" s="289"/>
      <c r="H365" s="289"/>
      <c r="I365" s="289"/>
      <c r="J365" s="289"/>
      <c r="K365" s="289"/>
      <c r="L365" s="289"/>
      <c r="M365" s="289"/>
      <c r="N365" s="289"/>
      <c r="O365" s="289"/>
    </row>
    <row r="366" spans="1:15" x14ac:dyDescent="0.2">
      <c r="A366" s="288"/>
      <c r="B366" s="289"/>
      <c r="C366" s="289"/>
      <c r="D366" s="289"/>
      <c r="E366" s="289"/>
      <c r="F366" s="289"/>
      <c r="G366" s="289"/>
      <c r="H366" s="289"/>
      <c r="I366" s="289"/>
      <c r="J366" s="289"/>
      <c r="K366" s="289"/>
      <c r="L366" s="289"/>
      <c r="M366" s="289"/>
      <c r="N366" s="289"/>
      <c r="O366" s="289"/>
    </row>
    <row r="367" spans="1:15" x14ac:dyDescent="0.2">
      <c r="A367" s="288"/>
      <c r="B367" s="289"/>
      <c r="C367" s="289"/>
      <c r="D367" s="289"/>
      <c r="E367" s="289"/>
      <c r="F367" s="289"/>
      <c r="G367" s="289"/>
      <c r="H367" s="289"/>
      <c r="I367" s="289"/>
      <c r="J367" s="289"/>
      <c r="K367" s="289"/>
      <c r="L367" s="289"/>
      <c r="M367" s="289"/>
      <c r="N367" s="289"/>
      <c r="O367" s="289"/>
    </row>
    <row r="368" spans="1:15" x14ac:dyDescent="0.2">
      <c r="A368" s="288"/>
      <c r="B368" s="289"/>
      <c r="C368" s="289"/>
      <c r="D368" s="289"/>
      <c r="E368" s="289"/>
      <c r="F368" s="289"/>
      <c r="G368" s="289"/>
      <c r="H368" s="289"/>
      <c r="I368" s="289"/>
      <c r="J368" s="289"/>
      <c r="K368" s="289"/>
      <c r="L368" s="289"/>
      <c r="M368" s="289"/>
      <c r="N368" s="289"/>
      <c r="O368" s="289"/>
    </row>
    <row r="369" spans="1:15" x14ac:dyDescent="0.2">
      <c r="A369" s="288"/>
      <c r="B369" s="289"/>
      <c r="C369" s="289"/>
      <c r="D369" s="289"/>
      <c r="E369" s="289"/>
      <c r="F369" s="289"/>
      <c r="G369" s="289"/>
      <c r="H369" s="289"/>
      <c r="I369" s="289"/>
      <c r="J369" s="289"/>
      <c r="K369" s="289"/>
      <c r="L369" s="289"/>
      <c r="M369" s="289"/>
      <c r="N369" s="289"/>
      <c r="O369" s="289"/>
    </row>
    <row r="370" spans="1:15" x14ac:dyDescent="0.2">
      <c r="A370" s="288"/>
      <c r="B370" s="289"/>
      <c r="C370" s="289"/>
      <c r="D370" s="289"/>
      <c r="E370" s="289"/>
      <c r="F370" s="289"/>
      <c r="G370" s="289"/>
      <c r="H370" s="289"/>
      <c r="I370" s="289"/>
      <c r="J370" s="289"/>
      <c r="K370" s="289"/>
      <c r="L370" s="289"/>
      <c r="M370" s="289"/>
      <c r="N370" s="289"/>
      <c r="O370" s="289"/>
    </row>
    <row r="371" spans="1:15" x14ac:dyDescent="0.2">
      <c r="A371" s="288"/>
      <c r="B371" s="289"/>
      <c r="C371" s="289"/>
      <c r="D371" s="289"/>
      <c r="E371" s="289"/>
      <c r="F371" s="289"/>
      <c r="G371" s="289"/>
      <c r="H371" s="289"/>
      <c r="I371" s="289"/>
      <c r="J371" s="289"/>
      <c r="K371" s="289"/>
      <c r="L371" s="289"/>
      <c r="M371" s="289"/>
      <c r="N371" s="289"/>
      <c r="O371" s="289"/>
    </row>
    <row r="372" spans="1:15" x14ac:dyDescent="0.2">
      <c r="A372" s="288"/>
      <c r="B372" s="289"/>
      <c r="C372" s="289"/>
      <c r="D372" s="289"/>
      <c r="E372" s="289"/>
      <c r="F372" s="289"/>
      <c r="G372" s="289"/>
      <c r="H372" s="289"/>
      <c r="I372" s="289"/>
      <c r="J372" s="289"/>
      <c r="K372" s="289"/>
      <c r="L372" s="289"/>
      <c r="M372" s="289"/>
      <c r="N372" s="289"/>
      <c r="O372" s="289"/>
    </row>
    <row r="373" spans="1:15" x14ac:dyDescent="0.2">
      <c r="A373" s="288"/>
      <c r="B373" s="289"/>
      <c r="C373" s="289"/>
      <c r="D373" s="289"/>
      <c r="E373" s="289"/>
      <c r="F373" s="289"/>
      <c r="G373" s="289"/>
      <c r="H373" s="289"/>
      <c r="I373" s="289"/>
      <c r="J373" s="289"/>
      <c r="K373" s="289"/>
      <c r="L373" s="289"/>
      <c r="M373" s="289"/>
      <c r="N373" s="289"/>
      <c r="O373" s="289"/>
    </row>
    <row r="374" spans="1:15" x14ac:dyDescent="0.2">
      <c r="A374" s="288"/>
      <c r="B374" s="289"/>
      <c r="C374" s="289"/>
      <c r="D374" s="289"/>
      <c r="E374" s="289"/>
      <c r="F374" s="289"/>
      <c r="G374" s="289"/>
      <c r="H374" s="289"/>
      <c r="I374" s="289"/>
      <c r="J374" s="289"/>
      <c r="K374" s="289"/>
      <c r="L374" s="289"/>
      <c r="M374" s="289"/>
      <c r="N374" s="289"/>
      <c r="O374" s="289"/>
    </row>
    <row r="375" spans="1:15" x14ac:dyDescent="0.2">
      <c r="A375" s="288"/>
      <c r="B375" s="289"/>
      <c r="C375" s="289"/>
      <c r="D375" s="289"/>
      <c r="E375" s="289"/>
      <c r="F375" s="289"/>
      <c r="G375" s="289"/>
      <c r="H375" s="289"/>
      <c r="I375" s="289"/>
      <c r="J375" s="289"/>
      <c r="K375" s="289"/>
      <c r="L375" s="289"/>
      <c r="M375" s="289"/>
      <c r="N375" s="289"/>
      <c r="O375" s="289"/>
    </row>
    <row r="376" spans="1:15" x14ac:dyDescent="0.2">
      <c r="A376" s="288"/>
      <c r="B376" s="289"/>
      <c r="C376" s="289"/>
      <c r="D376" s="289"/>
      <c r="E376" s="289"/>
      <c r="F376" s="289"/>
      <c r="G376" s="289"/>
      <c r="H376" s="289"/>
      <c r="I376" s="289"/>
      <c r="J376" s="289"/>
      <c r="K376" s="289"/>
      <c r="L376" s="289"/>
      <c r="M376" s="289"/>
      <c r="N376" s="289"/>
      <c r="O376" s="289"/>
    </row>
    <row r="377" spans="1:15" x14ac:dyDescent="0.2">
      <c r="A377" s="288"/>
      <c r="B377" s="289"/>
      <c r="C377" s="289"/>
      <c r="D377" s="289"/>
      <c r="E377" s="289"/>
      <c r="F377" s="289"/>
      <c r="G377" s="289"/>
      <c r="H377" s="289"/>
      <c r="I377" s="289"/>
      <c r="J377" s="289"/>
      <c r="K377" s="289"/>
      <c r="L377" s="289"/>
      <c r="M377" s="289"/>
      <c r="N377" s="289"/>
      <c r="O377" s="289"/>
    </row>
    <row r="378" spans="1:15" x14ac:dyDescent="0.2">
      <c r="A378" s="288"/>
      <c r="B378" s="289"/>
      <c r="C378" s="289"/>
      <c r="D378" s="289"/>
      <c r="E378" s="289"/>
      <c r="F378" s="289"/>
      <c r="G378" s="289"/>
      <c r="H378" s="289"/>
      <c r="I378" s="289"/>
      <c r="J378" s="289"/>
      <c r="K378" s="289"/>
      <c r="L378" s="289"/>
      <c r="M378" s="289"/>
      <c r="N378" s="289"/>
      <c r="O378" s="289"/>
    </row>
    <row r="379" spans="1:15" x14ac:dyDescent="0.2">
      <c r="A379" s="288"/>
      <c r="B379" s="289"/>
      <c r="C379" s="289"/>
      <c r="D379" s="289"/>
      <c r="E379" s="289"/>
      <c r="F379" s="289"/>
      <c r="G379" s="289"/>
      <c r="H379" s="289"/>
      <c r="I379" s="289"/>
      <c r="J379" s="289"/>
      <c r="K379" s="289"/>
      <c r="L379" s="289"/>
      <c r="M379" s="289"/>
      <c r="N379" s="289"/>
      <c r="O379" s="289"/>
    </row>
    <row r="380" spans="1:15" x14ac:dyDescent="0.2">
      <c r="A380" s="288"/>
      <c r="B380" s="289"/>
      <c r="C380" s="289"/>
      <c r="D380" s="289"/>
      <c r="E380" s="289"/>
      <c r="F380" s="289"/>
      <c r="G380" s="289"/>
      <c r="H380" s="289"/>
      <c r="I380" s="289"/>
      <c r="J380" s="289"/>
      <c r="K380" s="289"/>
      <c r="L380" s="289"/>
      <c r="M380" s="289"/>
      <c r="N380" s="289"/>
      <c r="O380" s="289"/>
    </row>
    <row r="381" spans="1:15" x14ac:dyDescent="0.2">
      <c r="A381" s="288"/>
      <c r="B381" s="289"/>
      <c r="C381" s="289"/>
      <c r="D381" s="289"/>
      <c r="E381" s="289"/>
      <c r="F381" s="289"/>
      <c r="G381" s="289"/>
      <c r="H381" s="289"/>
      <c r="I381" s="289"/>
      <c r="J381" s="289"/>
      <c r="K381" s="289"/>
      <c r="L381" s="289"/>
      <c r="M381" s="289"/>
      <c r="N381" s="289"/>
      <c r="O381" s="289"/>
    </row>
    <row r="382" spans="1:15" x14ac:dyDescent="0.2">
      <c r="A382" s="288"/>
      <c r="B382" s="289"/>
      <c r="C382" s="289"/>
      <c r="D382" s="289"/>
      <c r="E382" s="289"/>
      <c r="F382" s="289"/>
      <c r="G382" s="289"/>
      <c r="H382" s="289"/>
      <c r="I382" s="289"/>
      <c r="J382" s="289"/>
      <c r="K382" s="289"/>
      <c r="L382" s="289"/>
      <c r="M382" s="289"/>
      <c r="N382" s="289"/>
      <c r="O382" s="289"/>
    </row>
    <row r="383" spans="1:15" x14ac:dyDescent="0.2">
      <c r="A383" s="288"/>
      <c r="B383" s="289"/>
      <c r="C383" s="289"/>
      <c r="D383" s="289"/>
      <c r="E383" s="289"/>
      <c r="F383" s="289"/>
      <c r="G383" s="289"/>
      <c r="H383" s="289"/>
      <c r="I383" s="289"/>
      <c r="J383" s="289"/>
      <c r="K383" s="289"/>
      <c r="L383" s="289"/>
      <c r="M383" s="289"/>
      <c r="N383" s="289"/>
      <c r="O383" s="289"/>
    </row>
    <row r="384" spans="1:15" x14ac:dyDescent="0.2">
      <c r="A384" s="288"/>
      <c r="B384" s="289"/>
      <c r="C384" s="289"/>
      <c r="D384" s="289"/>
      <c r="E384" s="289"/>
      <c r="F384" s="289"/>
      <c r="G384" s="289"/>
      <c r="H384" s="289"/>
      <c r="I384" s="289"/>
      <c r="J384" s="289"/>
      <c r="K384" s="289"/>
      <c r="L384" s="289"/>
      <c r="M384" s="289"/>
      <c r="N384" s="289"/>
      <c r="O384" s="289"/>
    </row>
    <row r="385" spans="1:15" x14ac:dyDescent="0.2">
      <c r="A385" s="288"/>
      <c r="B385" s="289"/>
      <c r="C385" s="289"/>
      <c r="D385" s="289"/>
      <c r="E385" s="289"/>
      <c r="F385" s="289"/>
      <c r="G385" s="289"/>
      <c r="H385" s="289"/>
      <c r="I385" s="289"/>
      <c r="J385" s="289"/>
      <c r="K385" s="289"/>
      <c r="L385" s="289"/>
      <c r="M385" s="289"/>
      <c r="N385" s="289"/>
      <c r="O385" s="289"/>
    </row>
    <row r="386" spans="1:15" x14ac:dyDescent="0.2">
      <c r="A386" s="288"/>
      <c r="B386" s="289"/>
      <c r="C386" s="289"/>
      <c r="D386" s="289"/>
      <c r="E386" s="289"/>
      <c r="F386" s="289"/>
      <c r="G386" s="289"/>
      <c r="H386" s="289"/>
      <c r="I386" s="289"/>
      <c r="J386" s="289"/>
      <c r="K386" s="289"/>
      <c r="L386" s="289"/>
      <c r="M386" s="289"/>
      <c r="N386" s="289"/>
      <c r="O386" s="289"/>
    </row>
    <row r="387" spans="1:15" x14ac:dyDescent="0.2">
      <c r="A387" s="288"/>
      <c r="B387" s="289"/>
      <c r="C387" s="289"/>
      <c r="D387" s="289"/>
      <c r="E387" s="289"/>
      <c r="F387" s="289"/>
      <c r="G387" s="289"/>
      <c r="H387" s="289"/>
      <c r="I387" s="289"/>
      <c r="J387" s="289"/>
      <c r="K387" s="289"/>
      <c r="L387" s="289"/>
      <c r="M387" s="289"/>
      <c r="N387" s="289"/>
      <c r="O387" s="289"/>
    </row>
    <row r="388" spans="1:15" x14ac:dyDescent="0.2">
      <c r="A388" s="288"/>
      <c r="B388" s="289"/>
      <c r="C388" s="289"/>
      <c r="D388" s="289"/>
      <c r="E388" s="289"/>
      <c r="F388" s="289"/>
      <c r="G388" s="289"/>
      <c r="H388" s="289"/>
      <c r="I388" s="289"/>
      <c r="J388" s="289"/>
      <c r="K388" s="289"/>
      <c r="L388" s="289"/>
      <c r="M388" s="289"/>
      <c r="N388" s="289"/>
      <c r="O388" s="289"/>
    </row>
    <row r="389" spans="1:15" x14ac:dyDescent="0.2">
      <c r="A389" s="288"/>
      <c r="B389" s="289"/>
      <c r="C389" s="289"/>
      <c r="D389" s="289"/>
      <c r="E389" s="289"/>
      <c r="F389" s="289"/>
      <c r="G389" s="289"/>
      <c r="H389" s="289"/>
      <c r="I389" s="289"/>
      <c r="J389" s="289"/>
      <c r="K389" s="289"/>
      <c r="L389" s="289"/>
      <c r="M389" s="289"/>
      <c r="N389" s="289"/>
      <c r="O389" s="289"/>
    </row>
    <row r="390" spans="1:15" x14ac:dyDescent="0.2">
      <c r="A390" s="288"/>
      <c r="B390" s="289"/>
      <c r="C390" s="289"/>
      <c r="D390" s="289"/>
      <c r="E390" s="289"/>
      <c r="F390" s="289"/>
      <c r="G390" s="289"/>
      <c r="H390" s="289"/>
      <c r="I390" s="289"/>
      <c r="J390" s="289"/>
      <c r="K390" s="289"/>
      <c r="L390" s="289"/>
      <c r="M390" s="289"/>
      <c r="N390" s="289"/>
      <c r="O390" s="289"/>
    </row>
    <row r="391" spans="1:15" x14ac:dyDescent="0.2">
      <c r="A391" s="288"/>
      <c r="B391" s="289"/>
      <c r="C391" s="289"/>
      <c r="D391" s="289"/>
      <c r="E391" s="289"/>
      <c r="F391" s="289"/>
      <c r="G391" s="289"/>
      <c r="H391" s="289"/>
      <c r="I391" s="289"/>
      <c r="J391" s="289"/>
      <c r="K391" s="289"/>
      <c r="L391" s="289"/>
      <c r="M391" s="289"/>
      <c r="N391" s="289"/>
      <c r="O391" s="289"/>
    </row>
    <row r="392" spans="1:15" x14ac:dyDescent="0.2">
      <c r="A392" s="288"/>
      <c r="B392" s="289"/>
      <c r="C392" s="289"/>
      <c r="D392" s="289"/>
      <c r="E392" s="289"/>
      <c r="F392" s="289"/>
      <c r="G392" s="289"/>
      <c r="H392" s="289"/>
      <c r="I392" s="289"/>
      <c r="J392" s="289"/>
      <c r="K392" s="289"/>
      <c r="L392" s="289"/>
      <c r="M392" s="289"/>
      <c r="N392" s="289"/>
      <c r="O392" s="289"/>
    </row>
    <row r="393" spans="1:15" x14ac:dyDescent="0.2">
      <c r="A393" s="288"/>
      <c r="B393" s="289"/>
      <c r="C393" s="289"/>
      <c r="D393" s="289"/>
      <c r="E393" s="289"/>
      <c r="F393" s="289"/>
      <c r="G393" s="289"/>
      <c r="H393" s="289"/>
      <c r="I393" s="289"/>
      <c r="J393" s="289"/>
      <c r="K393" s="289"/>
      <c r="L393" s="289"/>
      <c r="M393" s="289"/>
      <c r="N393" s="289"/>
      <c r="O393" s="289"/>
    </row>
    <row r="394" spans="1:15" x14ac:dyDescent="0.2">
      <c r="A394" s="288"/>
      <c r="B394" s="289"/>
      <c r="C394" s="289"/>
      <c r="D394" s="289"/>
      <c r="E394" s="289"/>
      <c r="F394" s="289"/>
      <c r="G394" s="289"/>
      <c r="H394" s="289"/>
      <c r="I394" s="289"/>
      <c r="J394" s="289"/>
      <c r="K394" s="289"/>
      <c r="L394" s="289"/>
      <c r="M394" s="289"/>
      <c r="N394" s="289"/>
      <c r="O394" s="289"/>
    </row>
    <row r="395" spans="1:15" x14ac:dyDescent="0.2">
      <c r="A395" s="288"/>
      <c r="B395" s="289"/>
      <c r="C395" s="289"/>
      <c r="D395" s="289"/>
      <c r="E395" s="289"/>
      <c r="F395" s="289"/>
      <c r="G395" s="289"/>
      <c r="H395" s="289"/>
      <c r="I395" s="289"/>
      <c r="J395" s="289"/>
      <c r="K395" s="289"/>
      <c r="L395" s="289"/>
      <c r="M395" s="289"/>
      <c r="N395" s="289"/>
      <c r="O395" s="289"/>
    </row>
    <row r="396" spans="1:15" x14ac:dyDescent="0.2">
      <c r="A396" s="288"/>
      <c r="B396" s="289"/>
      <c r="C396" s="289"/>
      <c r="D396" s="289"/>
      <c r="E396" s="289"/>
      <c r="F396" s="289"/>
      <c r="G396" s="289"/>
      <c r="H396" s="289"/>
      <c r="I396" s="289"/>
      <c r="J396" s="289"/>
      <c r="K396" s="289"/>
      <c r="L396" s="289"/>
      <c r="M396" s="289"/>
      <c r="N396" s="289"/>
      <c r="O396" s="289"/>
    </row>
    <row r="397" spans="1:15" x14ac:dyDescent="0.2">
      <c r="A397" s="288"/>
      <c r="B397" s="289"/>
      <c r="C397" s="289"/>
      <c r="D397" s="289"/>
      <c r="E397" s="289"/>
      <c r="F397" s="289"/>
      <c r="G397" s="289"/>
      <c r="H397" s="289"/>
      <c r="I397" s="289"/>
      <c r="J397" s="289"/>
      <c r="K397" s="289"/>
      <c r="L397" s="289"/>
      <c r="M397" s="289"/>
      <c r="N397" s="289"/>
      <c r="O397" s="289"/>
    </row>
    <row r="398" spans="1:15" x14ac:dyDescent="0.2">
      <c r="A398" s="288"/>
      <c r="B398" s="289"/>
      <c r="C398" s="289"/>
      <c r="D398" s="289"/>
      <c r="E398" s="289"/>
      <c r="F398" s="289"/>
      <c r="G398" s="289"/>
      <c r="H398" s="289"/>
      <c r="I398" s="289"/>
      <c r="J398" s="289"/>
      <c r="K398" s="289"/>
      <c r="L398" s="289"/>
      <c r="M398" s="289"/>
      <c r="N398" s="289"/>
      <c r="O398" s="289"/>
    </row>
    <row r="399" spans="1:15" x14ac:dyDescent="0.2">
      <c r="A399" s="288"/>
      <c r="B399" s="289"/>
      <c r="C399" s="289"/>
      <c r="D399" s="289"/>
      <c r="E399" s="289"/>
      <c r="F399" s="289"/>
      <c r="G399" s="289"/>
      <c r="H399" s="289"/>
      <c r="I399" s="289"/>
      <c r="J399" s="289"/>
      <c r="K399" s="289"/>
      <c r="L399" s="289"/>
      <c r="M399" s="289"/>
      <c r="N399" s="289"/>
      <c r="O399" s="289"/>
    </row>
    <row r="400" spans="1:15" x14ac:dyDescent="0.2">
      <c r="A400" s="288"/>
      <c r="B400" s="289"/>
      <c r="C400" s="289"/>
      <c r="D400" s="289"/>
      <c r="E400" s="289"/>
      <c r="F400" s="289"/>
      <c r="G400" s="289"/>
      <c r="H400" s="289"/>
      <c r="I400" s="289"/>
      <c r="J400" s="289"/>
      <c r="K400" s="289"/>
      <c r="L400" s="289"/>
      <c r="M400" s="289"/>
      <c r="N400" s="289"/>
      <c r="O400" s="289"/>
    </row>
    <row r="401" spans="1:15" x14ac:dyDescent="0.2">
      <c r="A401" s="288"/>
      <c r="B401" s="289"/>
      <c r="C401" s="289"/>
      <c r="D401" s="289"/>
      <c r="E401" s="289"/>
      <c r="F401" s="289"/>
      <c r="G401" s="289"/>
      <c r="H401" s="289"/>
      <c r="I401" s="289"/>
      <c r="J401" s="289"/>
      <c r="K401" s="289"/>
      <c r="L401" s="289"/>
      <c r="M401" s="289"/>
      <c r="N401" s="289"/>
      <c r="O401" s="289"/>
    </row>
    <row r="402" spans="1:15" x14ac:dyDescent="0.2">
      <c r="A402" s="288"/>
      <c r="B402" s="289"/>
      <c r="C402" s="289"/>
      <c r="D402" s="289"/>
      <c r="E402" s="289"/>
      <c r="F402" s="289"/>
      <c r="G402" s="289"/>
      <c r="H402" s="289"/>
      <c r="I402" s="289"/>
      <c r="J402" s="289"/>
      <c r="K402" s="289"/>
      <c r="L402" s="289"/>
      <c r="M402" s="289"/>
      <c r="N402" s="289"/>
      <c r="O402" s="289"/>
    </row>
    <row r="403" spans="1:15" x14ac:dyDescent="0.2">
      <c r="A403" s="288"/>
      <c r="B403" s="289"/>
      <c r="C403" s="289"/>
      <c r="D403" s="289"/>
      <c r="E403" s="289"/>
      <c r="F403" s="289"/>
      <c r="G403" s="289"/>
      <c r="H403" s="289"/>
      <c r="I403" s="289"/>
      <c r="J403" s="289"/>
      <c r="K403" s="289"/>
      <c r="L403" s="289"/>
      <c r="M403" s="289"/>
      <c r="N403" s="289"/>
      <c r="O403" s="289"/>
    </row>
    <row r="404" spans="1:15" x14ac:dyDescent="0.2">
      <c r="A404" s="288"/>
      <c r="B404" s="289"/>
      <c r="C404" s="289"/>
      <c r="D404" s="289"/>
      <c r="E404" s="289"/>
      <c r="F404" s="289"/>
      <c r="G404" s="289"/>
      <c r="H404" s="289"/>
      <c r="I404" s="289"/>
      <c r="J404" s="289"/>
      <c r="K404" s="289"/>
      <c r="L404" s="289"/>
      <c r="M404" s="289"/>
      <c r="N404" s="289"/>
      <c r="O404" s="289"/>
    </row>
    <row r="405" spans="1:15" x14ac:dyDescent="0.2">
      <c r="A405" s="288"/>
      <c r="B405" s="289"/>
      <c r="C405" s="289"/>
      <c r="D405" s="289"/>
      <c r="E405" s="289"/>
      <c r="F405" s="289"/>
      <c r="G405" s="289"/>
      <c r="H405" s="289"/>
      <c r="I405" s="289"/>
      <c r="J405" s="289"/>
      <c r="K405" s="289"/>
      <c r="L405" s="289"/>
      <c r="M405" s="289"/>
      <c r="N405" s="289"/>
      <c r="O405" s="289"/>
    </row>
    <row r="406" spans="1:15" x14ac:dyDescent="0.2">
      <c r="A406" s="288"/>
      <c r="B406" s="289"/>
      <c r="C406" s="289"/>
      <c r="D406" s="289"/>
      <c r="E406" s="289"/>
      <c r="F406" s="289"/>
      <c r="G406" s="289"/>
      <c r="H406" s="289"/>
      <c r="I406" s="289"/>
      <c r="J406" s="289"/>
      <c r="K406" s="289"/>
      <c r="L406" s="289"/>
      <c r="M406" s="289"/>
      <c r="N406" s="289"/>
      <c r="O406" s="289"/>
    </row>
    <row r="407" spans="1:15" x14ac:dyDescent="0.2">
      <c r="A407" s="288"/>
      <c r="B407" s="289"/>
      <c r="C407" s="289"/>
      <c r="D407" s="289"/>
      <c r="E407" s="289"/>
      <c r="F407" s="289"/>
      <c r="G407" s="289"/>
      <c r="H407" s="289"/>
      <c r="I407" s="289"/>
      <c r="J407" s="289"/>
      <c r="K407" s="289"/>
      <c r="L407" s="289"/>
      <c r="M407" s="289"/>
      <c r="N407" s="289"/>
      <c r="O407" s="289"/>
    </row>
    <row r="408" spans="1:15" x14ac:dyDescent="0.2">
      <c r="A408" s="288"/>
      <c r="B408" s="289"/>
      <c r="C408" s="289"/>
      <c r="D408" s="289"/>
      <c r="E408" s="289"/>
      <c r="F408" s="289"/>
      <c r="G408" s="289"/>
      <c r="H408" s="289"/>
      <c r="I408" s="289"/>
      <c r="J408" s="289"/>
      <c r="K408" s="289"/>
      <c r="L408" s="289"/>
      <c r="M408" s="289"/>
      <c r="N408" s="289"/>
      <c r="O408" s="289"/>
    </row>
    <row r="409" spans="1:15" x14ac:dyDescent="0.2">
      <c r="A409" s="288"/>
      <c r="B409" s="289"/>
      <c r="C409" s="289"/>
      <c r="D409" s="289"/>
      <c r="E409" s="289"/>
      <c r="F409" s="289"/>
      <c r="G409" s="289"/>
      <c r="H409" s="289"/>
      <c r="I409" s="289"/>
      <c r="J409" s="289"/>
      <c r="K409" s="289"/>
      <c r="L409" s="289"/>
      <c r="M409" s="289"/>
      <c r="N409" s="289"/>
      <c r="O409" s="289"/>
    </row>
    <row r="410" spans="1:15" x14ac:dyDescent="0.2">
      <c r="A410" s="288"/>
      <c r="B410" s="289"/>
      <c r="C410" s="289"/>
      <c r="D410" s="289"/>
      <c r="E410" s="289"/>
      <c r="F410" s="289"/>
      <c r="G410" s="289"/>
      <c r="H410" s="289"/>
      <c r="I410" s="289"/>
      <c r="J410" s="289"/>
      <c r="K410" s="289"/>
      <c r="L410" s="289"/>
      <c r="M410" s="289"/>
      <c r="N410" s="289"/>
      <c r="O410" s="289"/>
    </row>
    <row r="411" spans="1:15" x14ac:dyDescent="0.2">
      <c r="A411" s="288"/>
      <c r="B411" s="289"/>
      <c r="C411" s="289"/>
      <c r="D411" s="289"/>
      <c r="E411" s="289"/>
      <c r="F411" s="289"/>
      <c r="G411" s="289"/>
      <c r="H411" s="289"/>
      <c r="I411" s="289"/>
      <c r="J411" s="289"/>
      <c r="K411" s="289"/>
      <c r="L411" s="289"/>
      <c r="M411" s="289"/>
      <c r="N411" s="289"/>
      <c r="O411" s="289"/>
    </row>
    <row r="412" spans="1:15" x14ac:dyDescent="0.2">
      <c r="A412" s="288"/>
      <c r="B412" s="289"/>
      <c r="C412" s="289"/>
      <c r="D412" s="289"/>
      <c r="E412" s="289"/>
      <c r="F412" s="289"/>
      <c r="G412" s="289"/>
      <c r="H412" s="289"/>
      <c r="I412" s="289"/>
      <c r="J412" s="289"/>
      <c r="K412" s="289"/>
      <c r="L412" s="289"/>
      <c r="M412" s="289"/>
      <c r="N412" s="289"/>
      <c r="O412" s="289"/>
    </row>
    <row r="413" spans="1:15" x14ac:dyDescent="0.2">
      <c r="A413" s="288"/>
      <c r="B413" s="289"/>
      <c r="C413" s="289"/>
      <c r="D413" s="289"/>
      <c r="E413" s="289"/>
      <c r="F413" s="289"/>
      <c r="G413" s="289"/>
      <c r="H413" s="289"/>
      <c r="I413" s="289"/>
      <c r="J413" s="289"/>
      <c r="K413" s="289"/>
      <c r="L413" s="289"/>
      <c r="M413" s="289"/>
      <c r="N413" s="289"/>
      <c r="O413" s="289"/>
    </row>
    <row r="414" spans="1:15" x14ac:dyDescent="0.2">
      <c r="A414" s="288"/>
      <c r="B414" s="289"/>
      <c r="C414" s="289"/>
      <c r="D414" s="289"/>
      <c r="E414" s="289"/>
      <c r="F414" s="289"/>
      <c r="G414" s="289"/>
      <c r="H414" s="289"/>
      <c r="I414" s="289"/>
      <c r="J414" s="289"/>
      <c r="K414" s="289"/>
      <c r="L414" s="289"/>
      <c r="M414" s="289"/>
      <c r="N414" s="289"/>
      <c r="O414" s="289"/>
    </row>
    <row r="415" spans="1:15" x14ac:dyDescent="0.2">
      <c r="A415" s="288"/>
      <c r="B415" s="289"/>
      <c r="C415" s="289"/>
      <c r="D415" s="289"/>
      <c r="E415" s="289"/>
      <c r="F415" s="289"/>
      <c r="G415" s="289"/>
      <c r="H415" s="289"/>
      <c r="I415" s="289"/>
      <c r="J415" s="289"/>
      <c r="K415" s="289"/>
      <c r="L415" s="289"/>
      <c r="M415" s="289"/>
      <c r="N415" s="289"/>
      <c r="O415" s="289"/>
    </row>
    <row r="416" spans="1:15" x14ac:dyDescent="0.2">
      <c r="A416" s="288"/>
      <c r="B416" s="289"/>
      <c r="C416" s="289"/>
      <c r="D416" s="289"/>
      <c r="E416" s="289"/>
      <c r="F416" s="289"/>
      <c r="G416" s="289"/>
      <c r="H416" s="289"/>
      <c r="I416" s="289"/>
      <c r="J416" s="289"/>
      <c r="K416" s="289"/>
      <c r="L416" s="289"/>
      <c r="M416" s="289"/>
      <c r="N416" s="289"/>
      <c r="O416" s="289"/>
    </row>
    <row r="417" spans="1:15" x14ac:dyDescent="0.2">
      <c r="A417" s="288"/>
      <c r="B417" s="289"/>
      <c r="C417" s="289"/>
      <c r="D417" s="289"/>
      <c r="E417" s="289"/>
      <c r="F417" s="289"/>
      <c r="G417" s="289"/>
      <c r="H417" s="289"/>
      <c r="I417" s="289"/>
      <c r="J417" s="289"/>
      <c r="K417" s="289"/>
      <c r="L417" s="289"/>
      <c r="M417" s="289"/>
      <c r="N417" s="289"/>
      <c r="O417" s="289"/>
    </row>
    <row r="418" spans="1:15" x14ac:dyDescent="0.2">
      <c r="A418" s="288"/>
      <c r="B418" s="289"/>
      <c r="C418" s="289"/>
      <c r="D418" s="289"/>
      <c r="E418" s="289"/>
      <c r="F418" s="289"/>
      <c r="G418" s="289"/>
      <c r="H418" s="289"/>
      <c r="I418" s="289"/>
      <c r="J418" s="289"/>
      <c r="K418" s="289"/>
      <c r="L418" s="289"/>
      <c r="M418" s="289"/>
      <c r="N418" s="289"/>
      <c r="O418" s="289"/>
    </row>
    <row r="419" spans="1:15" ht="21.75" customHeight="1" x14ac:dyDescent="0.2">
      <c r="A419" s="288"/>
      <c r="B419" s="289"/>
      <c r="C419" s="289"/>
      <c r="D419" s="289"/>
      <c r="E419" s="289"/>
      <c r="F419" s="289"/>
      <c r="G419" s="289"/>
      <c r="H419" s="289"/>
      <c r="I419" s="289"/>
      <c r="J419" s="289"/>
      <c r="K419" s="289"/>
      <c r="L419" s="289"/>
      <c r="M419" s="289"/>
      <c r="N419" s="289"/>
      <c r="O419" s="289"/>
    </row>
    <row r="420" spans="1:15" ht="24.75" customHeight="1" x14ac:dyDescent="0.2">
      <c r="A420" s="288"/>
      <c r="B420" s="289"/>
      <c r="C420" s="289"/>
      <c r="D420" s="289"/>
      <c r="E420" s="289"/>
      <c r="F420" s="289"/>
      <c r="G420" s="289"/>
      <c r="H420" s="289"/>
      <c r="I420" s="289"/>
      <c r="J420" s="289"/>
      <c r="K420" s="289"/>
      <c r="L420" s="289"/>
      <c r="M420" s="289"/>
      <c r="N420" s="289"/>
      <c r="O420" s="289"/>
    </row>
    <row r="421" spans="1:15" ht="34.5" customHeight="1" x14ac:dyDescent="0.2">
      <c r="A421" s="288"/>
      <c r="B421" s="289"/>
      <c r="C421" s="289"/>
      <c r="D421" s="289"/>
      <c r="E421" s="289"/>
      <c r="F421" s="289"/>
      <c r="G421" s="289"/>
      <c r="H421" s="289"/>
      <c r="I421" s="289"/>
      <c r="J421" s="289"/>
      <c r="K421" s="289"/>
      <c r="L421" s="289"/>
      <c r="M421" s="289"/>
      <c r="N421" s="289"/>
      <c r="O421" s="289"/>
    </row>
    <row r="422" spans="1:15" x14ac:dyDescent="0.2">
      <c r="A422" s="288"/>
      <c r="B422" s="289"/>
      <c r="C422" s="289"/>
      <c r="D422" s="289"/>
      <c r="E422" s="289"/>
      <c r="F422" s="289"/>
      <c r="G422" s="289"/>
      <c r="H422" s="289"/>
      <c r="I422" s="289"/>
      <c r="J422" s="289"/>
      <c r="K422" s="289"/>
      <c r="L422" s="289"/>
      <c r="M422" s="289"/>
      <c r="N422" s="289"/>
      <c r="O422" s="289"/>
    </row>
    <row r="423" spans="1:15" x14ac:dyDescent="0.2">
      <c r="A423" s="288"/>
      <c r="B423" s="289"/>
      <c r="C423" s="289"/>
      <c r="D423" s="289"/>
      <c r="E423" s="289"/>
      <c r="F423" s="289"/>
      <c r="G423" s="289"/>
      <c r="H423" s="289"/>
      <c r="I423" s="289"/>
      <c r="J423" s="289"/>
      <c r="K423" s="289"/>
      <c r="L423" s="289"/>
      <c r="M423" s="289"/>
      <c r="N423" s="289"/>
      <c r="O423" s="289"/>
    </row>
    <row r="424" spans="1:15" x14ac:dyDescent="0.2">
      <c r="A424" s="288"/>
      <c r="B424" s="289"/>
      <c r="C424" s="289"/>
      <c r="D424" s="289"/>
      <c r="E424" s="289"/>
      <c r="F424" s="289"/>
      <c r="G424" s="289"/>
      <c r="H424" s="289"/>
      <c r="I424" s="289"/>
      <c r="J424" s="289"/>
      <c r="K424" s="289"/>
      <c r="L424" s="289"/>
      <c r="M424" s="289"/>
      <c r="N424" s="289"/>
      <c r="O424" s="289"/>
    </row>
    <row r="425" spans="1:15" x14ac:dyDescent="0.2">
      <c r="A425" s="288"/>
      <c r="B425" s="289"/>
      <c r="C425" s="289"/>
      <c r="D425" s="289"/>
      <c r="E425" s="289"/>
      <c r="F425" s="289"/>
      <c r="G425" s="289"/>
      <c r="H425" s="289"/>
      <c r="I425" s="289"/>
      <c r="J425" s="289"/>
      <c r="K425" s="289"/>
      <c r="L425" s="289"/>
      <c r="M425" s="289"/>
      <c r="N425" s="289"/>
      <c r="O425" s="289"/>
    </row>
    <row r="426" spans="1:15" x14ac:dyDescent="0.2">
      <c r="A426" s="288"/>
      <c r="B426" s="289"/>
      <c r="C426" s="289"/>
      <c r="D426" s="289"/>
      <c r="E426" s="289"/>
      <c r="F426" s="289"/>
      <c r="G426" s="289"/>
      <c r="H426" s="289"/>
      <c r="I426" s="289"/>
      <c r="J426" s="289"/>
      <c r="K426" s="289"/>
      <c r="L426" s="289"/>
      <c r="M426" s="289"/>
      <c r="N426" s="289"/>
      <c r="O426" s="289"/>
    </row>
    <row r="427" spans="1:15" x14ac:dyDescent="0.2">
      <c r="A427" s="288"/>
      <c r="B427" s="289"/>
      <c r="C427" s="289"/>
      <c r="D427" s="289"/>
      <c r="E427" s="289"/>
      <c r="F427" s="289"/>
      <c r="G427" s="289"/>
      <c r="H427" s="289"/>
      <c r="I427" s="289"/>
      <c r="J427" s="289"/>
      <c r="K427" s="289"/>
      <c r="L427" s="289"/>
      <c r="M427" s="289"/>
      <c r="N427" s="289"/>
      <c r="O427" s="289"/>
    </row>
    <row r="428" spans="1:15" x14ac:dyDescent="0.2">
      <c r="A428" s="288"/>
      <c r="B428" s="289"/>
      <c r="C428" s="289"/>
      <c r="D428" s="289"/>
      <c r="E428" s="289"/>
      <c r="F428" s="289"/>
      <c r="G428" s="289"/>
      <c r="H428" s="289"/>
      <c r="I428" s="289"/>
      <c r="J428" s="289"/>
      <c r="K428" s="289"/>
      <c r="L428" s="289"/>
      <c r="M428" s="289"/>
      <c r="N428" s="289"/>
      <c r="O428" s="289"/>
    </row>
    <row r="429" spans="1:15" x14ac:dyDescent="0.2">
      <c r="A429" s="288"/>
      <c r="B429" s="289"/>
      <c r="C429" s="289"/>
      <c r="D429" s="289"/>
      <c r="E429" s="289"/>
      <c r="F429" s="289"/>
      <c r="G429" s="289"/>
      <c r="H429" s="289"/>
      <c r="I429" s="289"/>
      <c r="J429" s="289"/>
      <c r="K429" s="289"/>
      <c r="L429" s="289"/>
      <c r="M429" s="289"/>
      <c r="N429" s="289"/>
      <c r="O429" s="289"/>
    </row>
    <row r="430" spans="1:15" x14ac:dyDescent="0.2">
      <c r="A430" s="288"/>
      <c r="B430" s="289"/>
      <c r="C430" s="289"/>
      <c r="D430" s="289"/>
      <c r="E430" s="289"/>
      <c r="F430" s="289"/>
      <c r="G430" s="289"/>
      <c r="H430" s="289"/>
      <c r="I430" s="289"/>
      <c r="J430" s="289"/>
      <c r="K430" s="289"/>
      <c r="L430" s="289"/>
      <c r="M430" s="289"/>
      <c r="N430" s="289"/>
      <c r="O430" s="289"/>
    </row>
    <row r="431" spans="1:15" x14ac:dyDescent="0.2">
      <c r="A431" s="288"/>
      <c r="B431" s="289"/>
      <c r="C431" s="289"/>
      <c r="D431" s="289"/>
      <c r="E431" s="289"/>
      <c r="F431" s="289"/>
      <c r="G431" s="289"/>
      <c r="H431" s="289"/>
      <c r="I431" s="289"/>
      <c r="J431" s="289"/>
      <c r="K431" s="289"/>
      <c r="L431" s="289"/>
      <c r="M431" s="289"/>
      <c r="N431" s="289"/>
      <c r="O431" s="289"/>
    </row>
    <row r="432" spans="1:15" x14ac:dyDescent="0.2">
      <c r="A432" s="288"/>
      <c r="B432" s="289"/>
      <c r="C432" s="289"/>
      <c r="D432" s="289"/>
      <c r="E432" s="289"/>
      <c r="F432" s="289"/>
      <c r="G432" s="289"/>
      <c r="H432" s="289"/>
      <c r="I432" s="289"/>
      <c r="J432" s="289"/>
      <c r="K432" s="289"/>
      <c r="L432" s="289"/>
      <c r="M432" s="289"/>
      <c r="N432" s="289"/>
      <c r="O432" s="289"/>
    </row>
    <row r="433" spans="1:15" x14ac:dyDescent="0.2">
      <c r="A433" s="288"/>
      <c r="B433" s="289"/>
      <c r="C433" s="289"/>
      <c r="D433" s="289"/>
      <c r="E433" s="289"/>
      <c r="F433" s="289"/>
      <c r="G433" s="289"/>
      <c r="H433" s="289"/>
      <c r="I433" s="289"/>
      <c r="J433" s="289"/>
      <c r="K433" s="289"/>
      <c r="L433" s="289"/>
      <c r="M433" s="289"/>
      <c r="N433" s="289"/>
      <c r="O433" s="289"/>
    </row>
    <row r="434" spans="1:15" x14ac:dyDescent="0.2">
      <c r="A434" s="288"/>
      <c r="B434" s="289"/>
      <c r="C434" s="289"/>
      <c r="D434" s="289"/>
      <c r="E434" s="289"/>
      <c r="F434" s="289"/>
      <c r="G434" s="289"/>
      <c r="H434" s="289"/>
      <c r="I434" s="289"/>
      <c r="J434" s="289"/>
      <c r="K434" s="289"/>
      <c r="L434" s="289"/>
      <c r="M434" s="289"/>
      <c r="N434" s="289"/>
      <c r="O434" s="289"/>
    </row>
    <row r="435" spans="1:15" x14ac:dyDescent="0.2">
      <c r="A435" s="288"/>
      <c r="B435" s="289"/>
      <c r="C435" s="289"/>
      <c r="D435" s="289"/>
      <c r="E435" s="289"/>
      <c r="F435" s="289"/>
      <c r="G435" s="289"/>
      <c r="H435" s="289"/>
      <c r="I435" s="289"/>
      <c r="J435" s="289"/>
      <c r="K435" s="289"/>
      <c r="L435" s="289"/>
      <c r="M435" s="289"/>
      <c r="N435" s="289"/>
      <c r="O435" s="289"/>
    </row>
    <row r="436" spans="1:15" x14ac:dyDescent="0.2">
      <c r="A436" s="288"/>
      <c r="B436" s="289"/>
      <c r="C436" s="289"/>
      <c r="D436" s="289"/>
      <c r="E436" s="289"/>
      <c r="F436" s="289"/>
      <c r="G436" s="289"/>
      <c r="H436" s="289"/>
      <c r="I436" s="289"/>
      <c r="J436" s="289"/>
      <c r="K436" s="289"/>
      <c r="L436" s="289"/>
      <c r="M436" s="289"/>
      <c r="N436" s="289"/>
      <c r="O436" s="289"/>
    </row>
    <row r="437" spans="1:15" x14ac:dyDescent="0.2">
      <c r="A437" s="288"/>
      <c r="B437" s="289"/>
      <c r="C437" s="289"/>
      <c r="D437" s="289"/>
      <c r="E437" s="289"/>
      <c r="F437" s="289"/>
      <c r="G437" s="289"/>
      <c r="H437" s="289"/>
      <c r="I437" s="289"/>
      <c r="J437" s="289"/>
      <c r="K437" s="289"/>
      <c r="L437" s="289"/>
      <c r="M437" s="289"/>
      <c r="N437" s="289"/>
      <c r="O437" s="289"/>
    </row>
    <row r="438" spans="1:15" x14ac:dyDescent="0.2">
      <c r="A438" s="288"/>
      <c r="B438" s="289"/>
      <c r="C438" s="289"/>
      <c r="D438" s="289"/>
      <c r="E438" s="289"/>
      <c r="F438" s="289"/>
      <c r="G438" s="289"/>
      <c r="H438" s="289"/>
      <c r="I438" s="289"/>
      <c r="J438" s="289"/>
      <c r="K438" s="289"/>
      <c r="L438" s="289"/>
      <c r="M438" s="289"/>
      <c r="N438" s="289"/>
      <c r="O438" s="289"/>
    </row>
    <row r="439" spans="1:15" x14ac:dyDescent="0.2">
      <c r="A439" s="288"/>
      <c r="B439" s="289"/>
      <c r="C439" s="289"/>
      <c r="D439" s="289"/>
      <c r="E439" s="289"/>
      <c r="F439" s="289"/>
      <c r="G439" s="289"/>
      <c r="H439" s="289"/>
      <c r="I439" s="289"/>
      <c r="J439" s="289"/>
      <c r="K439" s="289"/>
      <c r="L439" s="289"/>
      <c r="M439" s="289"/>
      <c r="N439" s="289"/>
      <c r="O439" s="289"/>
    </row>
    <row r="440" spans="1:15" x14ac:dyDescent="0.2">
      <c r="A440" s="288"/>
      <c r="B440" s="289"/>
      <c r="C440" s="289"/>
      <c r="D440" s="289"/>
      <c r="E440" s="289"/>
      <c r="F440" s="289"/>
      <c r="G440" s="289"/>
      <c r="H440" s="289"/>
      <c r="I440" s="289"/>
      <c r="J440" s="289"/>
      <c r="K440" s="289"/>
      <c r="L440" s="289"/>
      <c r="M440" s="289"/>
      <c r="N440" s="289"/>
      <c r="O440" s="289"/>
    </row>
    <row r="441" spans="1:15" x14ac:dyDescent="0.2">
      <c r="A441" s="288"/>
      <c r="B441" s="289"/>
      <c r="C441" s="289"/>
      <c r="D441" s="289"/>
      <c r="E441" s="289"/>
      <c r="F441" s="289"/>
      <c r="G441" s="289"/>
      <c r="H441" s="289"/>
      <c r="I441" s="289"/>
      <c r="J441" s="289"/>
      <c r="K441" s="289"/>
      <c r="L441" s="289"/>
      <c r="M441" s="289"/>
      <c r="N441" s="289"/>
      <c r="O441" s="289"/>
    </row>
    <row r="442" spans="1:15" x14ac:dyDescent="0.2">
      <c r="A442" s="288"/>
      <c r="B442" s="289"/>
      <c r="C442" s="289"/>
      <c r="D442" s="289"/>
      <c r="E442" s="289"/>
      <c r="F442" s="289"/>
      <c r="G442" s="289"/>
      <c r="H442" s="289"/>
      <c r="I442" s="289"/>
      <c r="J442" s="289"/>
      <c r="K442" s="289"/>
      <c r="L442" s="289"/>
      <c r="M442" s="289"/>
      <c r="N442" s="289"/>
      <c r="O442" s="289"/>
    </row>
    <row r="443" spans="1:15" x14ac:dyDescent="0.2">
      <c r="A443" s="288"/>
      <c r="B443" s="289"/>
      <c r="C443" s="289"/>
      <c r="D443" s="289"/>
      <c r="E443" s="289"/>
      <c r="F443" s="289"/>
      <c r="G443" s="289"/>
      <c r="H443" s="289"/>
      <c r="I443" s="289"/>
      <c r="J443" s="289"/>
      <c r="K443" s="289"/>
      <c r="L443" s="289"/>
      <c r="M443" s="289"/>
      <c r="N443" s="289"/>
      <c r="O443" s="289"/>
    </row>
    <row r="444" spans="1:15" x14ac:dyDescent="0.2">
      <c r="A444" s="288"/>
      <c r="B444" s="289"/>
      <c r="C444" s="289"/>
      <c r="D444" s="289"/>
      <c r="E444" s="289"/>
      <c r="F444" s="289"/>
      <c r="G444" s="289"/>
      <c r="H444" s="289"/>
      <c r="I444" s="289"/>
      <c r="J444" s="289"/>
      <c r="K444" s="289"/>
      <c r="L444" s="289"/>
      <c r="M444" s="289"/>
      <c r="N444" s="289"/>
      <c r="O444" s="289"/>
    </row>
    <row r="445" spans="1:15" x14ac:dyDescent="0.2">
      <c r="A445" s="288"/>
      <c r="B445" s="289"/>
      <c r="C445" s="289"/>
      <c r="D445" s="289"/>
      <c r="E445" s="289"/>
      <c r="F445" s="289"/>
      <c r="G445" s="289"/>
      <c r="H445" s="289"/>
      <c r="I445" s="289"/>
      <c r="J445" s="289"/>
      <c r="K445" s="289"/>
      <c r="L445" s="289"/>
      <c r="M445" s="289"/>
      <c r="N445" s="289"/>
      <c r="O445" s="289"/>
    </row>
    <row r="446" spans="1:15" x14ac:dyDescent="0.2">
      <c r="A446" s="288"/>
      <c r="B446" s="289"/>
      <c r="C446" s="289"/>
      <c r="D446" s="289"/>
      <c r="E446" s="289"/>
      <c r="F446" s="289"/>
      <c r="G446" s="289"/>
      <c r="H446" s="289"/>
      <c r="I446" s="289"/>
      <c r="J446" s="289"/>
      <c r="K446" s="289"/>
      <c r="L446" s="289"/>
      <c r="M446" s="289"/>
      <c r="N446" s="289"/>
      <c r="O446" s="289"/>
    </row>
    <row r="447" spans="1:15" x14ac:dyDescent="0.2">
      <c r="A447" s="288"/>
      <c r="B447" s="289"/>
      <c r="C447" s="289"/>
      <c r="D447" s="289"/>
      <c r="E447" s="289"/>
      <c r="F447" s="289"/>
      <c r="G447" s="289"/>
      <c r="H447" s="289"/>
      <c r="I447" s="289"/>
      <c r="J447" s="289"/>
      <c r="K447" s="289"/>
      <c r="L447" s="289"/>
      <c r="M447" s="289"/>
      <c r="N447" s="289"/>
      <c r="O447" s="289"/>
    </row>
    <row r="448" spans="1:15" x14ac:dyDescent="0.2">
      <c r="A448" s="288"/>
      <c r="B448" s="289"/>
      <c r="C448" s="289"/>
      <c r="D448" s="289"/>
      <c r="E448" s="289"/>
      <c r="F448" s="289"/>
      <c r="G448" s="289"/>
      <c r="H448" s="289"/>
      <c r="I448" s="289"/>
      <c r="J448" s="289"/>
      <c r="K448" s="289"/>
      <c r="L448" s="289"/>
      <c r="M448" s="289"/>
      <c r="N448" s="289"/>
      <c r="O448" s="289"/>
    </row>
    <row r="449" spans="1:15" x14ac:dyDescent="0.2">
      <c r="A449" s="288"/>
      <c r="B449" s="289"/>
      <c r="C449" s="289"/>
      <c r="D449" s="289"/>
      <c r="E449" s="289"/>
      <c r="F449" s="289"/>
      <c r="G449" s="289"/>
      <c r="H449" s="289"/>
      <c r="I449" s="289"/>
      <c r="J449" s="289"/>
      <c r="K449" s="289"/>
      <c r="L449" s="289"/>
      <c r="M449" s="289"/>
      <c r="N449" s="289"/>
      <c r="O449" s="289"/>
    </row>
    <row r="450" spans="1:15" x14ac:dyDescent="0.2">
      <c r="A450" s="288"/>
      <c r="B450" s="289"/>
      <c r="C450" s="289"/>
      <c r="D450" s="289"/>
      <c r="E450" s="289"/>
      <c r="F450" s="289"/>
      <c r="G450" s="289"/>
      <c r="H450" s="289"/>
      <c r="I450" s="289"/>
      <c r="J450" s="289"/>
      <c r="K450" s="289"/>
      <c r="L450" s="289"/>
      <c r="M450" s="289"/>
      <c r="N450" s="289"/>
      <c r="O450" s="289"/>
    </row>
    <row r="451" spans="1:15" x14ac:dyDescent="0.2">
      <c r="A451" s="288"/>
      <c r="B451" s="289"/>
      <c r="C451" s="289"/>
      <c r="D451" s="289"/>
      <c r="E451" s="289"/>
      <c r="F451" s="289"/>
      <c r="G451" s="289"/>
      <c r="H451" s="289"/>
      <c r="I451" s="289"/>
      <c r="J451" s="289"/>
      <c r="K451" s="289"/>
      <c r="L451" s="289"/>
      <c r="M451" s="289"/>
      <c r="N451" s="289"/>
      <c r="O451" s="289"/>
    </row>
    <row r="452" spans="1:15" x14ac:dyDescent="0.2">
      <c r="A452" s="288"/>
      <c r="B452" s="289"/>
      <c r="C452" s="289"/>
      <c r="D452" s="289"/>
      <c r="E452" s="289"/>
      <c r="F452" s="289"/>
      <c r="G452" s="289"/>
      <c r="H452" s="289"/>
      <c r="I452" s="289"/>
      <c r="J452" s="289"/>
      <c r="K452" s="289"/>
      <c r="L452" s="289"/>
      <c r="M452" s="289"/>
      <c r="N452" s="289"/>
      <c r="O452" s="289"/>
    </row>
    <row r="453" spans="1:15" x14ac:dyDescent="0.2">
      <c r="A453" s="288"/>
      <c r="B453" s="289"/>
      <c r="C453" s="289"/>
      <c r="D453" s="289"/>
      <c r="E453" s="289"/>
      <c r="F453" s="289"/>
      <c r="G453" s="289"/>
      <c r="H453" s="289"/>
      <c r="I453" s="289"/>
      <c r="J453" s="289"/>
      <c r="K453" s="289"/>
      <c r="L453" s="289"/>
      <c r="M453" s="289"/>
      <c r="N453" s="289"/>
      <c r="O453" s="289"/>
    </row>
    <row r="454" spans="1:15" x14ac:dyDescent="0.2">
      <c r="A454" s="288"/>
      <c r="B454" s="289"/>
      <c r="C454" s="289"/>
      <c r="D454" s="289"/>
      <c r="E454" s="289"/>
      <c r="F454" s="289"/>
      <c r="G454" s="289"/>
      <c r="H454" s="289"/>
      <c r="I454" s="289"/>
      <c r="J454" s="289"/>
      <c r="K454" s="289"/>
      <c r="L454" s="289"/>
      <c r="M454" s="289"/>
      <c r="N454" s="289"/>
      <c r="O454" s="289"/>
    </row>
    <row r="455" spans="1:15" x14ac:dyDescent="0.2">
      <c r="A455" s="288"/>
      <c r="B455" s="289"/>
      <c r="C455" s="289"/>
      <c r="D455" s="289"/>
      <c r="E455" s="289"/>
      <c r="F455" s="289"/>
      <c r="G455" s="289"/>
      <c r="H455" s="289"/>
      <c r="I455" s="289"/>
      <c r="J455" s="289"/>
      <c r="K455" s="289"/>
      <c r="L455" s="289"/>
      <c r="M455" s="289"/>
      <c r="N455" s="289"/>
      <c r="O455" s="289"/>
    </row>
    <row r="456" spans="1:15" x14ac:dyDescent="0.2">
      <c r="A456" s="288"/>
      <c r="B456" s="289"/>
      <c r="C456" s="289"/>
      <c r="D456" s="289"/>
      <c r="E456" s="289"/>
      <c r="F456" s="289"/>
      <c r="G456" s="289"/>
      <c r="H456" s="289"/>
      <c r="I456" s="289"/>
      <c r="J456" s="289"/>
      <c r="K456" s="289"/>
      <c r="L456" s="289"/>
      <c r="M456" s="289"/>
      <c r="N456" s="289"/>
      <c r="O456" s="289"/>
    </row>
    <row r="457" spans="1:15" x14ac:dyDescent="0.2">
      <c r="A457" s="288"/>
      <c r="B457" s="289"/>
      <c r="C457" s="289"/>
      <c r="D457" s="289"/>
      <c r="E457" s="289"/>
      <c r="F457" s="289"/>
      <c r="G457" s="289"/>
      <c r="H457" s="289"/>
      <c r="I457" s="289"/>
      <c r="J457" s="289"/>
      <c r="K457" s="289"/>
      <c r="L457" s="289"/>
      <c r="M457" s="289"/>
      <c r="N457" s="289"/>
      <c r="O457" s="289"/>
    </row>
    <row r="458" spans="1:15" x14ac:dyDescent="0.2">
      <c r="A458" s="288"/>
      <c r="B458" s="289"/>
      <c r="C458" s="289"/>
      <c r="D458" s="289"/>
      <c r="E458" s="289"/>
      <c r="F458" s="289"/>
      <c r="G458" s="289"/>
      <c r="H458" s="289"/>
      <c r="I458" s="289"/>
      <c r="J458" s="289"/>
      <c r="K458" s="289"/>
      <c r="L458" s="289"/>
      <c r="M458" s="289"/>
      <c r="N458" s="289"/>
      <c r="O458" s="289"/>
    </row>
    <row r="459" spans="1:15" x14ac:dyDescent="0.2">
      <c r="A459" s="288"/>
      <c r="B459" s="289"/>
      <c r="C459" s="289"/>
      <c r="D459" s="289"/>
      <c r="E459" s="289"/>
      <c r="F459" s="289"/>
      <c r="G459" s="289"/>
      <c r="H459" s="289"/>
      <c r="I459" s="289"/>
      <c r="J459" s="289"/>
      <c r="K459" s="289"/>
      <c r="L459" s="289"/>
      <c r="M459" s="289"/>
      <c r="N459" s="289"/>
      <c r="O459" s="289"/>
    </row>
    <row r="460" spans="1:15" x14ac:dyDescent="0.2">
      <c r="A460" s="288"/>
      <c r="B460" s="289"/>
      <c r="C460" s="289"/>
      <c r="D460" s="289"/>
      <c r="E460" s="289"/>
      <c r="F460" s="289"/>
      <c r="G460" s="289"/>
      <c r="H460" s="289"/>
      <c r="I460" s="289"/>
      <c r="J460" s="289"/>
      <c r="K460" s="289"/>
      <c r="L460" s="289"/>
      <c r="M460" s="289"/>
      <c r="N460" s="289"/>
      <c r="O460" s="289"/>
    </row>
    <row r="461" spans="1:15" x14ac:dyDescent="0.2">
      <c r="A461" s="288"/>
      <c r="B461" s="289"/>
      <c r="C461" s="289"/>
      <c r="D461" s="289"/>
      <c r="E461" s="289"/>
      <c r="F461" s="289"/>
      <c r="G461" s="289"/>
      <c r="H461" s="289"/>
      <c r="I461" s="289"/>
      <c r="J461" s="289"/>
      <c r="K461" s="289"/>
      <c r="L461" s="289"/>
      <c r="M461" s="289"/>
      <c r="N461" s="289"/>
      <c r="O461" s="289"/>
    </row>
    <row r="462" spans="1:15" x14ac:dyDescent="0.2">
      <c r="A462" s="288"/>
      <c r="B462" s="289"/>
      <c r="C462" s="289"/>
      <c r="D462" s="289"/>
      <c r="E462" s="289"/>
      <c r="F462" s="289"/>
      <c r="G462" s="289"/>
      <c r="H462" s="289"/>
      <c r="I462" s="289"/>
      <c r="J462" s="289"/>
      <c r="K462" s="289"/>
      <c r="L462" s="289"/>
      <c r="M462" s="289"/>
      <c r="N462" s="289"/>
      <c r="O462" s="289"/>
    </row>
    <row r="463" spans="1:15" x14ac:dyDescent="0.2">
      <c r="A463" s="288"/>
      <c r="B463" s="289"/>
      <c r="C463" s="289"/>
      <c r="D463" s="289"/>
      <c r="E463" s="289"/>
      <c r="F463" s="289"/>
      <c r="G463" s="289"/>
      <c r="H463" s="289"/>
      <c r="I463" s="289"/>
      <c r="J463" s="289"/>
      <c r="K463" s="289"/>
      <c r="L463" s="289"/>
      <c r="M463" s="289"/>
      <c r="N463" s="289"/>
      <c r="O463" s="289"/>
    </row>
    <row r="464" spans="1:15" x14ac:dyDescent="0.2">
      <c r="A464" s="288"/>
      <c r="B464" s="289"/>
      <c r="C464" s="289"/>
      <c r="D464" s="289"/>
      <c r="E464" s="289"/>
      <c r="F464" s="289"/>
      <c r="G464" s="289"/>
      <c r="H464" s="289"/>
      <c r="I464" s="289"/>
      <c r="J464" s="289"/>
      <c r="K464" s="289"/>
      <c r="L464" s="289"/>
      <c r="M464" s="289"/>
      <c r="N464" s="289"/>
      <c r="O464" s="289"/>
    </row>
    <row r="465" spans="1:15" x14ac:dyDescent="0.2">
      <c r="A465" s="288"/>
      <c r="B465" s="289"/>
      <c r="C465" s="289"/>
      <c r="D465" s="289"/>
      <c r="E465" s="289"/>
      <c r="F465" s="289"/>
      <c r="G465" s="289"/>
      <c r="H465" s="289"/>
      <c r="I465" s="289"/>
      <c r="J465" s="289"/>
      <c r="K465" s="289"/>
      <c r="L465" s="289"/>
      <c r="M465" s="289"/>
      <c r="N465" s="289"/>
      <c r="O465" s="289"/>
    </row>
    <row r="466" spans="1:15" x14ac:dyDescent="0.2">
      <c r="A466" s="288"/>
      <c r="B466" s="289"/>
      <c r="C466" s="289"/>
      <c r="D466" s="289"/>
      <c r="E466" s="289"/>
      <c r="F466" s="289"/>
      <c r="G466" s="289"/>
      <c r="H466" s="289"/>
      <c r="I466" s="289"/>
      <c r="J466" s="289"/>
      <c r="K466" s="289"/>
      <c r="L466" s="289"/>
      <c r="M466" s="289"/>
      <c r="N466" s="289"/>
      <c r="O466" s="289"/>
    </row>
    <row r="467" spans="1:15" x14ac:dyDescent="0.2">
      <c r="A467" s="288"/>
      <c r="B467" s="289"/>
      <c r="C467" s="289"/>
      <c r="D467" s="289"/>
      <c r="E467" s="289"/>
      <c r="F467" s="289"/>
      <c r="G467" s="289"/>
      <c r="H467" s="289"/>
      <c r="I467" s="289"/>
      <c r="J467" s="289"/>
      <c r="K467" s="289"/>
      <c r="L467" s="289"/>
      <c r="M467" s="289"/>
      <c r="N467" s="289"/>
      <c r="O467" s="289"/>
    </row>
    <row r="468" spans="1:15" x14ac:dyDescent="0.2">
      <c r="A468" s="288"/>
      <c r="B468" s="289"/>
      <c r="C468" s="289"/>
      <c r="D468" s="289"/>
      <c r="E468" s="289"/>
      <c r="F468" s="289"/>
      <c r="G468" s="289"/>
      <c r="H468" s="289"/>
      <c r="I468" s="289"/>
      <c r="J468" s="289"/>
      <c r="K468" s="289"/>
      <c r="L468" s="289"/>
      <c r="M468" s="289"/>
      <c r="N468" s="289"/>
      <c r="O468" s="289"/>
    </row>
    <row r="469" spans="1:15" x14ac:dyDescent="0.2">
      <c r="A469" s="288"/>
      <c r="B469" s="289"/>
      <c r="C469" s="289"/>
      <c r="D469" s="289"/>
      <c r="E469" s="289"/>
      <c r="F469" s="289"/>
      <c r="G469" s="289"/>
      <c r="H469" s="289"/>
      <c r="I469" s="289"/>
      <c r="J469" s="289"/>
      <c r="K469" s="289"/>
      <c r="L469" s="289"/>
      <c r="M469" s="289"/>
      <c r="N469" s="289"/>
      <c r="O469" s="289"/>
    </row>
    <row r="470" spans="1:15" x14ac:dyDescent="0.2">
      <c r="A470" s="288"/>
      <c r="B470" s="289"/>
      <c r="C470" s="289"/>
      <c r="D470" s="289"/>
      <c r="E470" s="289"/>
      <c r="F470" s="289"/>
      <c r="G470" s="289"/>
      <c r="H470" s="289"/>
      <c r="I470" s="289"/>
      <c r="J470" s="289"/>
      <c r="K470" s="289"/>
      <c r="L470" s="289"/>
      <c r="M470" s="289"/>
      <c r="N470" s="289"/>
      <c r="O470" s="289"/>
    </row>
    <row r="471" spans="1:15" x14ac:dyDescent="0.2">
      <c r="A471" s="288"/>
      <c r="B471" s="289"/>
      <c r="C471" s="289"/>
      <c r="D471" s="289"/>
      <c r="E471" s="289"/>
      <c r="F471" s="289"/>
      <c r="G471" s="289"/>
      <c r="H471" s="289"/>
      <c r="I471" s="289"/>
      <c r="J471" s="289"/>
      <c r="K471" s="289"/>
      <c r="L471" s="289"/>
      <c r="M471" s="289"/>
      <c r="N471" s="289"/>
      <c r="O471" s="289"/>
    </row>
    <row r="472" spans="1:15" x14ac:dyDescent="0.2">
      <c r="A472" s="288"/>
      <c r="B472" s="289"/>
      <c r="C472" s="289"/>
      <c r="D472" s="289"/>
      <c r="E472" s="289"/>
      <c r="F472" s="289"/>
      <c r="G472" s="289"/>
      <c r="H472" s="289"/>
      <c r="I472" s="289"/>
      <c r="J472" s="289"/>
      <c r="K472" s="289"/>
      <c r="L472" s="289"/>
      <c r="M472" s="289"/>
      <c r="N472" s="289"/>
      <c r="O472" s="289"/>
    </row>
    <row r="473" spans="1:15" x14ac:dyDescent="0.2">
      <c r="A473" s="288"/>
      <c r="B473" s="289"/>
      <c r="C473" s="289"/>
      <c r="D473" s="289"/>
      <c r="E473" s="289"/>
      <c r="F473" s="289"/>
      <c r="G473" s="289"/>
      <c r="H473" s="289"/>
      <c r="I473" s="289"/>
      <c r="J473" s="289"/>
      <c r="K473" s="289"/>
      <c r="L473" s="289"/>
      <c r="M473" s="289"/>
      <c r="N473" s="289"/>
      <c r="O473" s="289"/>
    </row>
    <row r="474" spans="1:15" x14ac:dyDescent="0.2">
      <c r="A474" s="288"/>
      <c r="B474" s="289"/>
      <c r="C474" s="289"/>
      <c r="D474" s="289"/>
      <c r="E474" s="289"/>
      <c r="F474" s="289"/>
      <c r="G474" s="289"/>
      <c r="H474" s="289"/>
      <c r="I474" s="289"/>
      <c r="J474" s="289"/>
      <c r="K474" s="289"/>
      <c r="L474" s="289"/>
      <c r="M474" s="289"/>
      <c r="N474" s="289"/>
      <c r="O474" s="289"/>
    </row>
    <row r="475" spans="1:15" x14ac:dyDescent="0.2">
      <c r="A475" s="288"/>
      <c r="B475" s="289"/>
      <c r="C475" s="289"/>
      <c r="D475" s="289"/>
      <c r="E475" s="289"/>
      <c r="F475" s="289"/>
      <c r="G475" s="289"/>
      <c r="H475" s="289"/>
      <c r="I475" s="289"/>
      <c r="J475" s="289"/>
      <c r="K475" s="289"/>
      <c r="L475" s="289"/>
      <c r="M475" s="289"/>
      <c r="N475" s="289"/>
      <c r="O475" s="289"/>
    </row>
    <row r="476" spans="1:15" x14ac:dyDescent="0.2">
      <c r="A476" s="288"/>
      <c r="B476" s="289"/>
      <c r="C476" s="289"/>
      <c r="D476" s="289"/>
      <c r="E476" s="289"/>
      <c r="F476" s="289"/>
      <c r="G476" s="289"/>
      <c r="H476" s="289"/>
      <c r="I476" s="289"/>
      <c r="J476" s="289"/>
      <c r="K476" s="289"/>
      <c r="L476" s="289"/>
      <c r="M476" s="289"/>
      <c r="N476" s="289"/>
      <c r="O476" s="289"/>
    </row>
    <row r="477" spans="1:15" x14ac:dyDescent="0.2">
      <c r="A477" s="288"/>
      <c r="B477" s="289"/>
      <c r="C477" s="289"/>
      <c r="D477" s="289"/>
      <c r="E477" s="289"/>
      <c r="F477" s="289"/>
      <c r="G477" s="289"/>
      <c r="H477" s="289"/>
      <c r="I477" s="289"/>
      <c r="J477" s="289"/>
      <c r="K477" s="289"/>
      <c r="L477" s="289"/>
      <c r="M477" s="289"/>
      <c r="N477" s="289"/>
      <c r="O477" s="289"/>
    </row>
    <row r="478" spans="1:15" x14ac:dyDescent="0.2">
      <c r="A478" s="288"/>
      <c r="B478" s="289"/>
      <c r="C478" s="289"/>
      <c r="D478" s="289"/>
      <c r="E478" s="289"/>
      <c r="F478" s="289"/>
      <c r="G478" s="289"/>
      <c r="H478" s="289"/>
      <c r="I478" s="289"/>
      <c r="J478" s="289"/>
      <c r="K478" s="289"/>
      <c r="L478" s="289"/>
      <c r="M478" s="289"/>
      <c r="N478" s="289"/>
      <c r="O478" s="289"/>
    </row>
    <row r="479" spans="1:15" x14ac:dyDescent="0.2">
      <c r="A479" s="288"/>
      <c r="B479" s="289"/>
      <c r="C479" s="289"/>
      <c r="D479" s="289"/>
      <c r="E479" s="289"/>
      <c r="F479" s="289"/>
      <c r="G479" s="289"/>
      <c r="H479" s="289"/>
      <c r="I479" s="289"/>
      <c r="J479" s="289"/>
      <c r="K479" s="289"/>
      <c r="L479" s="289"/>
      <c r="M479" s="289"/>
      <c r="N479" s="289"/>
      <c r="O479" s="289"/>
    </row>
    <row r="480" spans="1:15" x14ac:dyDescent="0.2">
      <c r="A480" s="288"/>
      <c r="B480" s="289"/>
      <c r="C480" s="289"/>
      <c r="D480" s="289"/>
      <c r="E480" s="289"/>
      <c r="F480" s="289"/>
      <c r="G480" s="289"/>
      <c r="H480" s="289"/>
      <c r="I480" s="289"/>
      <c r="J480" s="289"/>
      <c r="K480" s="289"/>
      <c r="L480" s="289"/>
      <c r="M480" s="289"/>
      <c r="N480" s="289"/>
      <c r="O480" s="289"/>
    </row>
    <row r="481" spans="1:15" x14ac:dyDescent="0.2">
      <c r="A481" s="288"/>
      <c r="B481" s="289"/>
      <c r="C481" s="289"/>
      <c r="D481" s="289"/>
      <c r="E481" s="289"/>
      <c r="F481" s="289"/>
      <c r="G481" s="289"/>
      <c r="H481" s="289"/>
      <c r="I481" s="289"/>
      <c r="J481" s="289"/>
      <c r="K481" s="289"/>
      <c r="L481" s="289"/>
      <c r="M481" s="289"/>
      <c r="N481" s="289"/>
      <c r="O481" s="289"/>
    </row>
    <row r="482" spans="1:15" x14ac:dyDescent="0.2">
      <c r="A482" s="288"/>
      <c r="B482" s="289"/>
      <c r="C482" s="289"/>
      <c r="D482" s="289"/>
      <c r="E482" s="289"/>
      <c r="F482" s="289"/>
      <c r="G482" s="289"/>
      <c r="H482" s="289"/>
      <c r="I482" s="289"/>
      <c r="J482" s="289"/>
      <c r="K482" s="289"/>
      <c r="L482" s="289"/>
      <c r="M482" s="289"/>
      <c r="N482" s="289"/>
      <c r="O482" s="289"/>
    </row>
    <row r="483" spans="1:15" x14ac:dyDescent="0.2">
      <c r="A483" s="288"/>
      <c r="B483" s="289"/>
      <c r="C483" s="289"/>
      <c r="D483" s="289"/>
      <c r="E483" s="289"/>
      <c r="F483" s="289"/>
      <c r="G483" s="289"/>
      <c r="H483" s="289"/>
      <c r="I483" s="289"/>
      <c r="J483" s="289"/>
      <c r="K483" s="289"/>
      <c r="L483" s="289"/>
      <c r="M483" s="289"/>
      <c r="N483" s="289"/>
      <c r="O483" s="289"/>
    </row>
    <row r="484" spans="1:15" x14ac:dyDescent="0.2">
      <c r="A484" s="288"/>
      <c r="B484" s="289"/>
      <c r="C484" s="289"/>
      <c r="D484" s="289"/>
      <c r="E484" s="289"/>
      <c r="F484" s="289"/>
      <c r="G484" s="289"/>
      <c r="H484" s="289"/>
      <c r="I484" s="289"/>
      <c r="J484" s="289"/>
      <c r="K484" s="289"/>
      <c r="L484" s="289"/>
      <c r="M484" s="289"/>
      <c r="N484" s="289"/>
      <c r="O484" s="289"/>
    </row>
    <row r="485" spans="1:15" x14ac:dyDescent="0.2">
      <c r="A485" s="288"/>
      <c r="B485" s="289"/>
      <c r="C485" s="289"/>
      <c r="D485" s="289"/>
      <c r="E485" s="289"/>
      <c r="F485" s="289"/>
      <c r="G485" s="289"/>
      <c r="H485" s="289"/>
      <c r="I485" s="289"/>
      <c r="J485" s="289"/>
      <c r="K485" s="289"/>
      <c r="L485" s="289"/>
      <c r="M485" s="289"/>
      <c r="N485" s="289"/>
      <c r="O485" s="289"/>
    </row>
    <row r="486" spans="1:15" x14ac:dyDescent="0.2">
      <c r="A486" s="288"/>
      <c r="B486" s="289"/>
      <c r="C486" s="289"/>
      <c r="D486" s="289"/>
      <c r="E486" s="289"/>
      <c r="F486" s="289"/>
      <c r="G486" s="289"/>
      <c r="H486" s="289"/>
      <c r="I486" s="289"/>
      <c r="J486" s="289"/>
      <c r="K486" s="289"/>
      <c r="L486" s="289"/>
      <c r="M486" s="289"/>
      <c r="N486" s="289"/>
      <c r="O486" s="289"/>
    </row>
    <row r="487" spans="1:15" x14ac:dyDescent="0.2">
      <c r="A487" s="288"/>
      <c r="B487" s="289"/>
      <c r="C487" s="289"/>
      <c r="D487" s="289"/>
      <c r="E487" s="289"/>
      <c r="F487" s="289"/>
      <c r="G487" s="289"/>
      <c r="H487" s="289"/>
      <c r="I487" s="289"/>
      <c r="J487" s="289"/>
      <c r="K487" s="289"/>
      <c r="L487" s="289"/>
      <c r="M487" s="289"/>
      <c r="N487" s="289"/>
      <c r="O487" s="289"/>
    </row>
    <row r="488" spans="1:15" x14ac:dyDescent="0.2">
      <c r="A488" s="288"/>
      <c r="B488" s="289"/>
      <c r="C488" s="289"/>
      <c r="D488" s="289"/>
      <c r="E488" s="289"/>
      <c r="F488" s="289"/>
      <c r="G488" s="289"/>
      <c r="H488" s="289"/>
      <c r="I488" s="289"/>
      <c r="J488" s="289"/>
      <c r="K488" s="289"/>
      <c r="L488" s="289"/>
      <c r="M488" s="289"/>
      <c r="N488" s="289"/>
      <c r="O488" s="289"/>
    </row>
    <row r="489" spans="1:15" x14ac:dyDescent="0.2">
      <c r="A489" s="288"/>
      <c r="B489" s="289"/>
      <c r="C489" s="289"/>
      <c r="D489" s="289"/>
      <c r="E489" s="289"/>
      <c r="F489" s="289"/>
      <c r="G489" s="289"/>
      <c r="H489" s="289"/>
      <c r="I489" s="289"/>
      <c r="J489" s="289"/>
      <c r="K489" s="289"/>
      <c r="L489" s="289"/>
      <c r="M489" s="289"/>
      <c r="N489" s="289"/>
      <c r="O489" s="289"/>
    </row>
    <row r="490" spans="1:15" x14ac:dyDescent="0.2">
      <c r="A490" s="288"/>
      <c r="B490" s="289"/>
      <c r="C490" s="289"/>
      <c r="D490" s="289"/>
      <c r="E490" s="289"/>
      <c r="F490" s="289"/>
      <c r="G490" s="289"/>
      <c r="H490" s="289"/>
      <c r="I490" s="289"/>
      <c r="J490" s="289"/>
      <c r="K490" s="289"/>
      <c r="L490" s="289"/>
      <c r="M490" s="289"/>
      <c r="N490" s="289"/>
      <c r="O490" s="289"/>
    </row>
    <row r="491" spans="1:15" x14ac:dyDescent="0.2">
      <c r="A491" s="288"/>
      <c r="B491" s="289"/>
      <c r="C491" s="289"/>
      <c r="D491" s="289"/>
      <c r="E491" s="289"/>
      <c r="F491" s="289"/>
      <c r="G491" s="289"/>
      <c r="H491" s="289"/>
      <c r="I491" s="289"/>
      <c r="J491" s="289"/>
      <c r="K491" s="289"/>
      <c r="L491" s="289"/>
      <c r="M491" s="289"/>
      <c r="N491" s="289"/>
      <c r="O491" s="289"/>
    </row>
    <row r="492" spans="1:15" x14ac:dyDescent="0.2">
      <c r="A492" s="288"/>
      <c r="B492" s="289"/>
      <c r="C492" s="289"/>
      <c r="D492" s="289"/>
      <c r="E492" s="289"/>
      <c r="F492" s="289"/>
      <c r="G492" s="289"/>
      <c r="H492" s="289"/>
      <c r="I492" s="289"/>
      <c r="J492" s="289"/>
      <c r="K492" s="289"/>
      <c r="L492" s="289"/>
      <c r="M492" s="289"/>
      <c r="N492" s="289"/>
      <c r="O492" s="289"/>
    </row>
    <row r="493" spans="1:15" x14ac:dyDescent="0.2">
      <c r="A493" s="288"/>
      <c r="B493" s="289"/>
      <c r="C493" s="289"/>
      <c r="D493" s="289"/>
      <c r="E493" s="289"/>
      <c r="F493" s="289"/>
      <c r="G493" s="289"/>
      <c r="H493" s="289"/>
      <c r="I493" s="289"/>
      <c r="J493" s="289"/>
      <c r="K493" s="289"/>
      <c r="L493" s="289"/>
      <c r="M493" s="289"/>
      <c r="N493" s="289"/>
      <c r="O493" s="289"/>
    </row>
    <row r="494" spans="1:15" x14ac:dyDescent="0.2">
      <c r="A494" s="288"/>
      <c r="B494" s="289"/>
      <c r="C494" s="289"/>
      <c r="D494" s="289"/>
      <c r="E494" s="289"/>
      <c r="F494" s="289"/>
      <c r="G494" s="289"/>
      <c r="H494" s="289"/>
      <c r="I494" s="289"/>
      <c r="J494" s="289"/>
      <c r="K494" s="289"/>
      <c r="L494" s="289"/>
      <c r="M494" s="289"/>
      <c r="N494" s="289"/>
      <c r="O494" s="289"/>
    </row>
    <row r="495" spans="1:15" x14ac:dyDescent="0.2">
      <c r="A495" s="288"/>
      <c r="B495" s="289"/>
      <c r="C495" s="289"/>
      <c r="D495" s="289"/>
      <c r="E495" s="289"/>
      <c r="F495" s="289"/>
      <c r="G495" s="289"/>
      <c r="H495" s="289"/>
      <c r="I495" s="289"/>
      <c r="J495" s="289"/>
      <c r="K495" s="289"/>
      <c r="L495" s="289"/>
      <c r="M495" s="289"/>
      <c r="N495" s="289"/>
      <c r="O495" s="289"/>
    </row>
    <row r="496" spans="1:15" x14ac:dyDescent="0.2">
      <c r="A496" s="288"/>
      <c r="B496" s="289"/>
      <c r="C496" s="289"/>
      <c r="D496" s="289"/>
      <c r="E496" s="289"/>
      <c r="F496" s="289"/>
      <c r="G496" s="289"/>
      <c r="H496" s="289"/>
      <c r="I496" s="289"/>
      <c r="J496" s="289"/>
      <c r="K496" s="289"/>
      <c r="L496" s="289"/>
      <c r="M496" s="289"/>
      <c r="N496" s="289"/>
      <c r="O496" s="289"/>
    </row>
    <row r="497" spans="1:15" x14ac:dyDescent="0.2">
      <c r="A497" s="288"/>
      <c r="B497" s="289"/>
      <c r="C497" s="289"/>
      <c r="D497" s="289"/>
      <c r="E497" s="289"/>
      <c r="F497" s="289"/>
      <c r="G497" s="289"/>
      <c r="H497" s="289"/>
      <c r="I497" s="289"/>
      <c r="J497" s="289"/>
      <c r="K497" s="289"/>
      <c r="L497" s="289"/>
      <c r="M497" s="289"/>
      <c r="N497" s="289"/>
      <c r="O497" s="289"/>
    </row>
    <row r="498" spans="1:15" x14ac:dyDescent="0.2">
      <c r="A498" s="288"/>
      <c r="B498" s="289"/>
      <c r="C498" s="289"/>
      <c r="D498" s="289"/>
      <c r="E498" s="289"/>
      <c r="F498" s="289"/>
      <c r="G498" s="289"/>
      <c r="H498" s="289"/>
      <c r="I498" s="289"/>
      <c r="J498" s="289"/>
      <c r="K498" s="289"/>
      <c r="L498" s="289"/>
      <c r="M498" s="289"/>
      <c r="N498" s="289"/>
      <c r="O498" s="289"/>
    </row>
    <row r="499" spans="1:15" x14ac:dyDescent="0.2">
      <c r="A499" s="288"/>
      <c r="B499" s="289"/>
      <c r="C499" s="289"/>
      <c r="D499" s="289"/>
      <c r="E499" s="289"/>
      <c r="F499" s="289"/>
      <c r="G499" s="289"/>
      <c r="H499" s="289"/>
      <c r="I499" s="289"/>
      <c r="J499" s="289"/>
      <c r="K499" s="289"/>
      <c r="L499" s="289"/>
      <c r="M499" s="289"/>
      <c r="N499" s="289"/>
      <c r="O499" s="289"/>
    </row>
    <row r="500" spans="1:15" x14ac:dyDescent="0.2">
      <c r="A500" s="288"/>
      <c r="B500" s="289"/>
      <c r="C500" s="289"/>
      <c r="D500" s="289"/>
      <c r="E500" s="289"/>
      <c r="F500" s="289"/>
      <c r="G500" s="289"/>
      <c r="H500" s="289"/>
      <c r="I500" s="289"/>
      <c r="J500" s="289"/>
      <c r="K500" s="289"/>
      <c r="L500" s="289"/>
      <c r="M500" s="289"/>
      <c r="N500" s="289"/>
      <c r="O500" s="289"/>
    </row>
    <row r="501" spans="1:15" x14ac:dyDescent="0.2">
      <c r="A501" s="288"/>
      <c r="B501" s="289"/>
      <c r="C501" s="289"/>
      <c r="D501" s="289"/>
      <c r="E501" s="289"/>
      <c r="F501" s="289"/>
      <c r="G501" s="289"/>
      <c r="H501" s="289"/>
      <c r="I501" s="289"/>
      <c r="J501" s="289"/>
      <c r="K501" s="289"/>
      <c r="L501" s="289"/>
      <c r="M501" s="289"/>
      <c r="N501" s="289"/>
      <c r="O501" s="289"/>
    </row>
    <row r="502" spans="1:15" x14ac:dyDescent="0.2">
      <c r="A502" s="288"/>
      <c r="B502" s="289"/>
      <c r="C502" s="289"/>
      <c r="D502" s="289"/>
      <c r="E502" s="289"/>
      <c r="F502" s="289"/>
      <c r="G502" s="289"/>
      <c r="H502" s="289"/>
      <c r="I502" s="289"/>
      <c r="J502" s="289"/>
      <c r="K502" s="289"/>
      <c r="L502" s="289"/>
      <c r="M502" s="289"/>
      <c r="N502" s="289"/>
      <c r="O502" s="289"/>
    </row>
    <row r="503" spans="1:15" x14ac:dyDescent="0.2">
      <c r="A503" s="288"/>
      <c r="B503" s="289"/>
      <c r="C503" s="289"/>
      <c r="D503" s="289"/>
      <c r="E503" s="289"/>
      <c r="F503" s="289"/>
      <c r="G503" s="289"/>
      <c r="H503" s="289"/>
      <c r="I503" s="289"/>
      <c r="J503" s="289"/>
      <c r="K503" s="289"/>
      <c r="L503" s="289"/>
      <c r="M503" s="289"/>
      <c r="N503" s="289"/>
      <c r="O503" s="289"/>
    </row>
    <row r="504" spans="1:15" x14ac:dyDescent="0.2">
      <c r="A504" s="288"/>
      <c r="B504" s="289"/>
      <c r="C504" s="289"/>
      <c r="D504" s="289"/>
      <c r="E504" s="289"/>
      <c r="F504" s="289"/>
      <c r="G504" s="289"/>
      <c r="H504" s="289"/>
      <c r="I504" s="289"/>
      <c r="J504" s="289"/>
      <c r="K504" s="289"/>
      <c r="L504" s="289"/>
      <c r="M504" s="289"/>
      <c r="N504" s="289"/>
      <c r="O504" s="289"/>
    </row>
    <row r="505" spans="1:15" x14ac:dyDescent="0.2">
      <c r="A505" s="288"/>
      <c r="B505" s="289"/>
      <c r="C505" s="289"/>
      <c r="D505" s="289"/>
      <c r="E505" s="289"/>
      <c r="F505" s="289"/>
      <c r="G505" s="289"/>
      <c r="H505" s="289"/>
      <c r="I505" s="289"/>
      <c r="J505" s="289"/>
      <c r="K505" s="289"/>
      <c r="L505" s="289"/>
      <c r="M505" s="289"/>
      <c r="N505" s="289"/>
      <c r="O505" s="289"/>
    </row>
    <row r="506" spans="1:15" x14ac:dyDescent="0.2">
      <c r="A506" s="288"/>
      <c r="B506" s="289"/>
      <c r="C506" s="289"/>
      <c r="D506" s="289"/>
      <c r="E506" s="289"/>
      <c r="F506" s="289"/>
      <c r="G506" s="289"/>
      <c r="H506" s="289"/>
      <c r="I506" s="289"/>
      <c r="J506" s="289"/>
      <c r="K506" s="289"/>
      <c r="L506" s="289"/>
      <c r="M506" s="289"/>
      <c r="N506" s="289"/>
      <c r="O506" s="289"/>
    </row>
    <row r="507" spans="1:15" x14ac:dyDescent="0.2">
      <c r="A507" s="288"/>
      <c r="B507" s="289"/>
      <c r="C507" s="289"/>
      <c r="D507" s="289"/>
      <c r="E507" s="289"/>
      <c r="F507" s="289"/>
      <c r="G507" s="289"/>
      <c r="H507" s="289"/>
      <c r="I507" s="289"/>
      <c r="J507" s="289"/>
      <c r="K507" s="289"/>
      <c r="L507" s="289"/>
      <c r="M507" s="289"/>
      <c r="N507" s="289"/>
      <c r="O507" s="289"/>
    </row>
    <row r="508" spans="1:15" x14ac:dyDescent="0.2">
      <c r="A508" s="288"/>
      <c r="B508" s="289"/>
      <c r="C508" s="289"/>
      <c r="D508" s="289"/>
      <c r="E508" s="289"/>
      <c r="F508" s="289"/>
      <c r="G508" s="289"/>
      <c r="H508" s="289"/>
      <c r="I508" s="289"/>
      <c r="J508" s="289"/>
      <c r="K508" s="289"/>
      <c r="L508" s="289"/>
      <c r="M508" s="289"/>
      <c r="N508" s="289"/>
      <c r="O508" s="289"/>
    </row>
    <row r="509" spans="1:15" x14ac:dyDescent="0.2">
      <c r="A509" s="288"/>
      <c r="B509" s="289"/>
      <c r="C509" s="289"/>
      <c r="D509" s="289"/>
      <c r="E509" s="289"/>
      <c r="F509" s="289"/>
      <c r="G509" s="289"/>
      <c r="H509" s="289"/>
      <c r="I509" s="289"/>
      <c r="J509" s="289"/>
      <c r="K509" s="289"/>
      <c r="L509" s="289"/>
      <c r="M509" s="289"/>
      <c r="N509" s="289"/>
      <c r="O509" s="289"/>
    </row>
    <row r="510" spans="1:15" x14ac:dyDescent="0.2">
      <c r="A510" s="288"/>
      <c r="B510" s="289"/>
      <c r="C510" s="289"/>
      <c r="D510" s="289"/>
      <c r="E510" s="289"/>
      <c r="F510" s="289"/>
      <c r="G510" s="289"/>
      <c r="H510" s="289"/>
      <c r="I510" s="289"/>
      <c r="J510" s="289"/>
      <c r="K510" s="289"/>
      <c r="L510" s="289"/>
      <c r="M510" s="289"/>
      <c r="N510" s="289"/>
      <c r="O510" s="289"/>
    </row>
    <row r="511" spans="1:15" x14ac:dyDescent="0.2">
      <c r="A511" s="288"/>
      <c r="B511" s="289"/>
      <c r="C511" s="289"/>
      <c r="D511" s="289"/>
      <c r="E511" s="289"/>
      <c r="F511" s="289"/>
      <c r="G511" s="289"/>
      <c r="H511" s="289"/>
      <c r="I511" s="289"/>
      <c r="J511" s="289"/>
      <c r="K511" s="289"/>
      <c r="L511" s="289"/>
      <c r="M511" s="289"/>
      <c r="N511" s="289"/>
      <c r="O511" s="289"/>
    </row>
    <row r="512" spans="1:15" x14ac:dyDescent="0.2">
      <c r="A512" s="288"/>
      <c r="B512" s="289"/>
      <c r="C512" s="289"/>
      <c r="D512" s="289"/>
      <c r="E512" s="289"/>
      <c r="F512" s="289"/>
      <c r="G512" s="289"/>
      <c r="H512" s="289"/>
      <c r="I512" s="289"/>
      <c r="J512" s="289"/>
      <c r="K512" s="289"/>
      <c r="L512" s="289"/>
      <c r="M512" s="289"/>
      <c r="N512" s="289"/>
      <c r="O512" s="289"/>
    </row>
    <row r="513" spans="1:15" x14ac:dyDescent="0.2">
      <c r="A513" s="288"/>
      <c r="B513" s="289"/>
      <c r="C513" s="289"/>
      <c r="D513" s="289"/>
      <c r="E513" s="289"/>
      <c r="F513" s="289"/>
      <c r="G513" s="289"/>
      <c r="H513" s="289"/>
      <c r="I513" s="289"/>
      <c r="J513" s="289"/>
      <c r="K513" s="289"/>
      <c r="L513" s="289"/>
      <c r="M513" s="289"/>
      <c r="N513" s="289"/>
      <c r="O513" s="289"/>
    </row>
    <row r="514" spans="1:15" x14ac:dyDescent="0.2">
      <c r="A514" s="288"/>
      <c r="B514" s="289"/>
      <c r="C514" s="289"/>
      <c r="D514" s="289"/>
      <c r="E514" s="289"/>
      <c r="F514" s="289"/>
      <c r="G514" s="289"/>
      <c r="H514" s="289"/>
      <c r="I514" s="289"/>
      <c r="J514" s="289"/>
      <c r="K514" s="289"/>
      <c r="L514" s="289"/>
      <c r="M514" s="289"/>
      <c r="N514" s="289"/>
      <c r="O514" s="289"/>
    </row>
    <row r="515" spans="1:15" x14ac:dyDescent="0.2">
      <c r="A515" s="288"/>
      <c r="B515" s="289"/>
      <c r="C515" s="289"/>
      <c r="D515" s="289"/>
      <c r="E515" s="289"/>
      <c r="F515" s="289"/>
      <c r="G515" s="289"/>
      <c r="H515" s="289"/>
      <c r="I515" s="289"/>
      <c r="J515" s="289"/>
      <c r="K515" s="289"/>
      <c r="L515" s="289"/>
      <c r="M515" s="289"/>
      <c r="N515" s="289"/>
      <c r="O515" s="289"/>
    </row>
    <row r="516" spans="1:15" x14ac:dyDescent="0.2">
      <c r="A516" s="288"/>
      <c r="B516" s="289"/>
      <c r="C516" s="289"/>
      <c r="D516" s="289"/>
      <c r="E516" s="289"/>
      <c r="F516" s="289"/>
      <c r="G516" s="289"/>
      <c r="H516" s="289"/>
      <c r="I516" s="289"/>
      <c r="J516" s="289"/>
      <c r="K516" s="289"/>
      <c r="L516" s="289"/>
      <c r="M516" s="289"/>
      <c r="N516" s="289"/>
      <c r="O516" s="289"/>
    </row>
    <row r="517" spans="1:15" x14ac:dyDescent="0.2">
      <c r="A517" s="288"/>
      <c r="B517" s="289"/>
      <c r="C517" s="289"/>
      <c r="D517" s="289"/>
      <c r="E517" s="289"/>
      <c r="F517" s="289"/>
      <c r="G517" s="289"/>
      <c r="H517" s="289"/>
      <c r="I517" s="289"/>
      <c r="J517" s="289"/>
      <c r="K517" s="289"/>
      <c r="L517" s="289"/>
      <c r="M517" s="289"/>
      <c r="N517" s="289"/>
      <c r="O517" s="289"/>
    </row>
    <row r="518" spans="1:15" x14ac:dyDescent="0.2">
      <c r="A518" s="288"/>
      <c r="B518" s="289"/>
      <c r="C518" s="289"/>
      <c r="D518" s="289"/>
      <c r="E518" s="289"/>
      <c r="F518" s="289"/>
      <c r="G518" s="289"/>
      <c r="H518" s="289"/>
      <c r="I518" s="289"/>
      <c r="J518" s="289"/>
      <c r="K518" s="289"/>
      <c r="L518" s="289"/>
      <c r="M518" s="289"/>
      <c r="N518" s="289"/>
      <c r="O518" s="289"/>
    </row>
    <row r="519" spans="1:15" x14ac:dyDescent="0.2">
      <c r="A519" s="288"/>
      <c r="B519" s="289"/>
      <c r="C519" s="289"/>
      <c r="D519" s="289"/>
      <c r="E519" s="289"/>
      <c r="F519" s="289"/>
      <c r="G519" s="289"/>
      <c r="H519" s="289"/>
      <c r="I519" s="289"/>
      <c r="J519" s="289"/>
      <c r="K519" s="289"/>
      <c r="L519" s="289"/>
      <c r="M519" s="289"/>
      <c r="N519" s="289"/>
      <c r="O519" s="289"/>
    </row>
    <row r="520" spans="1:15" x14ac:dyDescent="0.2">
      <c r="A520" s="288"/>
      <c r="B520" s="289"/>
      <c r="C520" s="289"/>
      <c r="D520" s="289"/>
      <c r="E520" s="289"/>
      <c r="F520" s="289"/>
      <c r="G520" s="289"/>
      <c r="H520" s="289"/>
      <c r="I520" s="289"/>
      <c r="J520" s="289"/>
      <c r="K520" s="289"/>
      <c r="L520" s="289"/>
      <c r="M520" s="289"/>
      <c r="N520" s="289"/>
      <c r="O520" s="289"/>
    </row>
    <row r="521" spans="1:15" x14ac:dyDescent="0.2">
      <c r="A521" s="288"/>
      <c r="B521" s="289"/>
      <c r="C521" s="289"/>
      <c r="D521" s="289"/>
      <c r="E521" s="289"/>
      <c r="F521" s="289"/>
      <c r="G521" s="289"/>
      <c r="H521" s="289"/>
      <c r="I521" s="289"/>
      <c r="J521" s="289"/>
      <c r="K521" s="289"/>
      <c r="L521" s="289"/>
      <c r="M521" s="289"/>
      <c r="N521" s="289"/>
      <c r="O521" s="289"/>
    </row>
    <row r="522" spans="1:15" x14ac:dyDescent="0.2">
      <c r="A522" s="288"/>
      <c r="B522" s="289"/>
      <c r="C522" s="289"/>
      <c r="D522" s="289"/>
      <c r="E522" s="289"/>
      <c r="F522" s="289"/>
      <c r="G522" s="289"/>
      <c r="H522" s="289"/>
      <c r="I522" s="289"/>
      <c r="J522" s="289"/>
      <c r="K522" s="289"/>
      <c r="L522" s="289"/>
      <c r="M522" s="289"/>
      <c r="N522" s="289"/>
      <c r="O522" s="289"/>
    </row>
    <row r="523" spans="1:15" x14ac:dyDescent="0.2">
      <c r="A523" s="288"/>
      <c r="B523" s="289"/>
      <c r="C523" s="289"/>
      <c r="D523" s="289"/>
      <c r="E523" s="289"/>
      <c r="F523" s="289"/>
      <c r="G523" s="289"/>
      <c r="H523" s="289"/>
      <c r="I523" s="289"/>
      <c r="J523" s="289"/>
      <c r="K523" s="289"/>
      <c r="L523" s="289"/>
      <c r="M523" s="289"/>
      <c r="N523" s="289"/>
      <c r="O523" s="289"/>
    </row>
    <row r="524" spans="1:15" x14ac:dyDescent="0.2">
      <c r="A524" s="288"/>
      <c r="B524" s="289"/>
      <c r="C524" s="289"/>
      <c r="D524" s="289"/>
      <c r="E524" s="289"/>
      <c r="F524" s="289"/>
      <c r="G524" s="289"/>
      <c r="H524" s="289"/>
      <c r="I524" s="289"/>
      <c r="J524" s="289"/>
      <c r="K524" s="289"/>
      <c r="L524" s="289"/>
      <c r="M524" s="289"/>
      <c r="N524" s="289"/>
      <c r="O524" s="289"/>
    </row>
    <row r="525" spans="1:15" x14ac:dyDescent="0.2">
      <c r="A525" s="288"/>
      <c r="B525" s="289"/>
      <c r="C525" s="289"/>
      <c r="D525" s="289"/>
      <c r="E525" s="289"/>
      <c r="F525" s="289"/>
      <c r="G525" s="289"/>
      <c r="H525" s="289"/>
      <c r="I525" s="289"/>
      <c r="J525" s="289"/>
      <c r="K525" s="289"/>
      <c r="L525" s="289"/>
      <c r="M525" s="289"/>
      <c r="N525" s="289"/>
      <c r="O525" s="289"/>
    </row>
    <row r="526" spans="1:15" x14ac:dyDescent="0.2">
      <c r="A526" s="288"/>
      <c r="B526" s="289"/>
      <c r="C526" s="289"/>
      <c r="D526" s="289"/>
      <c r="E526" s="289"/>
      <c r="F526" s="289"/>
      <c r="G526" s="289"/>
      <c r="H526" s="289"/>
      <c r="I526" s="289"/>
      <c r="J526" s="289"/>
      <c r="K526" s="289"/>
      <c r="L526" s="289"/>
      <c r="M526" s="289"/>
      <c r="N526" s="289"/>
      <c r="O526" s="289"/>
    </row>
    <row r="527" spans="1:15" x14ac:dyDescent="0.2">
      <c r="A527" s="288"/>
      <c r="B527" s="289"/>
      <c r="C527" s="289"/>
      <c r="D527" s="289"/>
      <c r="E527" s="289"/>
      <c r="F527" s="289"/>
      <c r="G527" s="289"/>
      <c r="H527" s="289"/>
      <c r="I527" s="289"/>
      <c r="J527" s="289"/>
      <c r="K527" s="289"/>
      <c r="L527" s="289"/>
      <c r="M527" s="289"/>
      <c r="N527" s="289"/>
      <c r="O527" s="289"/>
    </row>
    <row r="528" spans="1:15" x14ac:dyDescent="0.2">
      <c r="A528" s="288"/>
      <c r="B528" s="289"/>
      <c r="C528" s="289"/>
      <c r="D528" s="289"/>
      <c r="E528" s="289"/>
      <c r="F528" s="289"/>
      <c r="G528" s="289"/>
      <c r="H528" s="289"/>
      <c r="I528" s="289"/>
      <c r="J528" s="289"/>
      <c r="K528" s="289"/>
      <c r="L528" s="289"/>
      <c r="M528" s="289"/>
      <c r="N528" s="289"/>
      <c r="O528" s="289"/>
    </row>
    <row r="529" spans="1:15" x14ac:dyDescent="0.2">
      <c r="A529" s="288"/>
      <c r="B529" s="289"/>
      <c r="C529" s="289"/>
      <c r="D529" s="289"/>
      <c r="E529" s="289"/>
      <c r="F529" s="289"/>
      <c r="G529" s="289"/>
      <c r="H529" s="289"/>
      <c r="I529" s="289"/>
      <c r="J529" s="289"/>
      <c r="K529" s="289"/>
      <c r="L529" s="289"/>
      <c r="M529" s="289"/>
      <c r="N529" s="289"/>
      <c r="O529" s="289"/>
    </row>
    <row r="530" spans="1:15" x14ac:dyDescent="0.2">
      <c r="A530" s="288"/>
      <c r="B530" s="289"/>
      <c r="C530" s="289"/>
      <c r="D530" s="289"/>
      <c r="E530" s="289"/>
      <c r="F530" s="289"/>
      <c r="G530" s="289"/>
      <c r="H530" s="289"/>
      <c r="I530" s="289"/>
      <c r="J530" s="289"/>
      <c r="K530" s="289"/>
      <c r="L530" s="289"/>
      <c r="M530" s="289"/>
      <c r="N530" s="289"/>
      <c r="O530" s="289"/>
    </row>
    <row r="531" spans="1:15" x14ac:dyDescent="0.2">
      <c r="A531" s="288"/>
      <c r="B531" s="289"/>
      <c r="C531" s="289"/>
      <c r="D531" s="289"/>
      <c r="E531" s="289"/>
      <c r="F531" s="289"/>
      <c r="G531" s="289"/>
      <c r="H531" s="289"/>
      <c r="I531" s="289"/>
      <c r="J531" s="289"/>
      <c r="K531" s="289"/>
      <c r="L531" s="289"/>
      <c r="M531" s="289"/>
      <c r="N531" s="289"/>
      <c r="O531" s="289"/>
    </row>
    <row r="532" spans="1:15" x14ac:dyDescent="0.2">
      <c r="A532" s="288"/>
      <c r="B532" s="289"/>
      <c r="C532" s="289"/>
      <c r="D532" s="289"/>
      <c r="E532" s="289"/>
      <c r="F532" s="289"/>
      <c r="G532" s="289"/>
      <c r="H532" s="289"/>
      <c r="I532" s="289"/>
      <c r="J532" s="289"/>
      <c r="K532" s="289"/>
      <c r="L532" s="289"/>
      <c r="M532" s="289"/>
      <c r="N532" s="289"/>
      <c r="O532" s="289"/>
    </row>
    <row r="533" spans="1:15" x14ac:dyDescent="0.2">
      <c r="A533" s="288"/>
      <c r="B533" s="289"/>
      <c r="C533" s="289"/>
      <c r="D533" s="289"/>
      <c r="E533" s="289"/>
      <c r="F533" s="289"/>
      <c r="G533" s="289"/>
      <c r="H533" s="289"/>
      <c r="I533" s="289"/>
      <c r="J533" s="289"/>
      <c r="K533" s="289"/>
      <c r="L533" s="289"/>
      <c r="M533" s="289"/>
      <c r="N533" s="289"/>
      <c r="O533" s="289"/>
    </row>
    <row r="534" spans="1:15" x14ac:dyDescent="0.2">
      <c r="A534" s="288"/>
      <c r="B534" s="289"/>
      <c r="C534" s="289"/>
      <c r="D534" s="289"/>
      <c r="E534" s="289"/>
      <c r="F534" s="289"/>
      <c r="G534" s="289"/>
      <c r="H534" s="289"/>
      <c r="I534" s="289"/>
      <c r="J534" s="289"/>
      <c r="K534" s="289"/>
      <c r="L534" s="289"/>
      <c r="M534" s="289"/>
      <c r="N534" s="289"/>
      <c r="O534" s="289"/>
    </row>
    <row r="535" spans="1:15" x14ac:dyDescent="0.2">
      <c r="A535" s="288"/>
      <c r="B535" s="289"/>
      <c r="C535" s="289"/>
      <c r="D535" s="289"/>
      <c r="E535" s="289"/>
      <c r="F535" s="289"/>
      <c r="G535" s="289"/>
      <c r="H535" s="289"/>
      <c r="I535" s="289"/>
      <c r="J535" s="289"/>
      <c r="K535" s="289"/>
      <c r="L535" s="289"/>
      <c r="M535" s="289"/>
      <c r="N535" s="289"/>
      <c r="O535" s="289"/>
    </row>
    <row r="536" spans="1:15" x14ac:dyDescent="0.2">
      <c r="A536" s="288"/>
      <c r="B536" s="289"/>
      <c r="C536" s="289"/>
      <c r="D536" s="289"/>
      <c r="E536" s="289"/>
      <c r="F536" s="289"/>
      <c r="G536" s="289"/>
      <c r="H536" s="289"/>
      <c r="I536" s="289"/>
      <c r="J536" s="289"/>
      <c r="K536" s="289"/>
      <c r="L536" s="289"/>
      <c r="M536" s="289"/>
      <c r="N536" s="289"/>
      <c r="O536" s="289"/>
    </row>
    <row r="537" spans="1:15" x14ac:dyDescent="0.2">
      <c r="A537" s="288"/>
      <c r="B537" s="289"/>
      <c r="C537" s="289"/>
      <c r="D537" s="289"/>
      <c r="E537" s="289"/>
      <c r="F537" s="289"/>
      <c r="G537" s="289"/>
      <c r="H537" s="289"/>
      <c r="I537" s="289"/>
      <c r="J537" s="289"/>
      <c r="K537" s="289"/>
      <c r="L537" s="289"/>
      <c r="M537" s="289"/>
      <c r="N537" s="289"/>
      <c r="O537" s="289"/>
    </row>
    <row r="538" spans="1:15" x14ac:dyDescent="0.2">
      <c r="A538" s="288"/>
      <c r="B538" s="289"/>
      <c r="C538" s="289"/>
      <c r="D538" s="289"/>
      <c r="E538" s="289"/>
      <c r="F538" s="289"/>
      <c r="G538" s="289"/>
      <c r="H538" s="289"/>
      <c r="I538" s="289"/>
      <c r="J538" s="289"/>
      <c r="K538" s="289"/>
      <c r="L538" s="289"/>
      <c r="M538" s="289"/>
      <c r="N538" s="289"/>
      <c r="O538" s="289"/>
    </row>
    <row r="539" spans="1:15" x14ac:dyDescent="0.2">
      <c r="A539" s="288"/>
      <c r="B539" s="289"/>
      <c r="C539" s="289"/>
      <c r="D539" s="289"/>
      <c r="E539" s="289"/>
      <c r="F539" s="289"/>
      <c r="G539" s="289"/>
      <c r="H539" s="289"/>
      <c r="I539" s="289"/>
      <c r="J539" s="289"/>
      <c r="K539" s="289"/>
      <c r="L539" s="289"/>
      <c r="M539" s="289"/>
      <c r="N539" s="289"/>
      <c r="O539" s="289"/>
    </row>
    <row r="540" spans="1:15" x14ac:dyDescent="0.2">
      <c r="A540" s="288"/>
      <c r="B540" s="289"/>
      <c r="C540" s="289"/>
      <c r="D540" s="289"/>
      <c r="E540" s="289"/>
      <c r="F540" s="289"/>
      <c r="G540" s="289"/>
      <c r="H540" s="289"/>
      <c r="I540" s="289"/>
      <c r="J540" s="289"/>
      <c r="K540" s="289"/>
      <c r="L540" s="289"/>
      <c r="M540" s="289"/>
      <c r="N540" s="289"/>
      <c r="O540" s="289"/>
    </row>
    <row r="541" spans="1:15" x14ac:dyDescent="0.2">
      <c r="A541" s="288"/>
      <c r="B541" s="289"/>
      <c r="C541" s="289"/>
      <c r="D541" s="289"/>
      <c r="E541" s="289"/>
      <c r="F541" s="289"/>
      <c r="G541" s="289"/>
      <c r="H541" s="289"/>
      <c r="I541" s="289"/>
      <c r="J541" s="289"/>
      <c r="K541" s="289"/>
      <c r="L541" s="289"/>
      <c r="M541" s="289"/>
      <c r="N541" s="289"/>
      <c r="O541" s="289"/>
    </row>
    <row r="542" spans="1:15" x14ac:dyDescent="0.2">
      <c r="A542" s="288"/>
      <c r="B542" s="289"/>
      <c r="C542" s="289"/>
      <c r="D542" s="289"/>
      <c r="E542" s="289"/>
      <c r="F542" s="289"/>
      <c r="G542" s="289"/>
      <c r="H542" s="289"/>
      <c r="I542" s="289"/>
      <c r="J542" s="289"/>
      <c r="K542" s="289"/>
      <c r="L542" s="289"/>
      <c r="M542" s="289"/>
      <c r="N542" s="289"/>
      <c r="O542" s="289"/>
    </row>
    <row r="543" spans="1:15" x14ac:dyDescent="0.2">
      <c r="A543" s="288"/>
      <c r="B543" s="289"/>
      <c r="C543" s="289"/>
      <c r="D543" s="289"/>
      <c r="E543" s="289"/>
      <c r="F543" s="289"/>
      <c r="G543" s="289"/>
      <c r="H543" s="289"/>
      <c r="I543" s="289"/>
      <c r="J543" s="289"/>
      <c r="K543" s="289"/>
      <c r="L543" s="289"/>
      <c r="M543" s="289"/>
      <c r="N543" s="289"/>
      <c r="O543" s="289"/>
    </row>
    <row r="544" spans="1:15" x14ac:dyDescent="0.2">
      <c r="A544" s="288"/>
      <c r="B544" s="289"/>
      <c r="C544" s="289"/>
      <c r="D544" s="289"/>
      <c r="E544" s="289"/>
      <c r="F544" s="289"/>
      <c r="G544" s="289"/>
      <c r="H544" s="289"/>
      <c r="I544" s="289"/>
      <c r="J544" s="289"/>
      <c r="K544" s="289"/>
      <c r="L544" s="289"/>
      <c r="M544" s="289"/>
      <c r="N544" s="289"/>
      <c r="O544" s="289"/>
    </row>
    <row r="545" spans="1:15" x14ac:dyDescent="0.2">
      <c r="A545" s="288"/>
      <c r="B545" s="289"/>
      <c r="C545" s="289"/>
      <c r="D545" s="289"/>
      <c r="E545" s="289"/>
      <c r="F545" s="289"/>
      <c r="G545" s="289"/>
      <c r="H545" s="289"/>
      <c r="I545" s="289"/>
      <c r="J545" s="289"/>
      <c r="K545" s="289"/>
      <c r="L545" s="289"/>
      <c r="M545" s="289"/>
      <c r="N545" s="289"/>
      <c r="O545" s="289"/>
    </row>
    <row r="546" spans="1:15" x14ac:dyDescent="0.2">
      <c r="A546" s="288"/>
      <c r="B546" s="289"/>
      <c r="C546" s="289"/>
      <c r="D546" s="289"/>
      <c r="E546" s="289"/>
      <c r="F546" s="289"/>
      <c r="G546" s="289"/>
      <c r="H546" s="289"/>
      <c r="I546" s="289"/>
      <c r="J546" s="289"/>
      <c r="K546" s="289"/>
      <c r="L546" s="289"/>
      <c r="M546" s="289"/>
      <c r="N546" s="289"/>
      <c r="O546" s="289"/>
    </row>
    <row r="547" spans="1:15" x14ac:dyDescent="0.2">
      <c r="A547" s="288"/>
      <c r="B547" s="289"/>
      <c r="C547" s="289"/>
      <c r="D547" s="289"/>
      <c r="E547" s="289"/>
      <c r="F547" s="289"/>
      <c r="G547" s="289"/>
      <c r="H547" s="289"/>
      <c r="I547" s="289"/>
      <c r="J547" s="289"/>
      <c r="K547" s="289"/>
      <c r="L547" s="289"/>
      <c r="M547" s="289"/>
      <c r="N547" s="289"/>
      <c r="O547" s="289"/>
    </row>
    <row r="548" spans="1:15" x14ac:dyDescent="0.2">
      <c r="A548" s="288"/>
      <c r="B548" s="289"/>
      <c r="C548" s="289"/>
      <c r="D548" s="289"/>
      <c r="E548" s="289"/>
      <c r="F548" s="289"/>
      <c r="G548" s="289"/>
      <c r="H548" s="289"/>
      <c r="I548" s="289"/>
      <c r="J548" s="289"/>
      <c r="K548" s="289"/>
      <c r="L548" s="289"/>
      <c r="M548" s="289"/>
      <c r="N548" s="289"/>
      <c r="O548" s="289"/>
    </row>
    <row r="549" spans="1:15" x14ac:dyDescent="0.2">
      <c r="A549" s="288"/>
      <c r="B549" s="289"/>
      <c r="C549" s="289"/>
      <c r="D549" s="289"/>
      <c r="E549" s="289"/>
      <c r="F549" s="289"/>
      <c r="G549" s="289"/>
      <c r="H549" s="289"/>
      <c r="I549" s="289"/>
      <c r="J549" s="289"/>
      <c r="K549" s="289"/>
      <c r="L549" s="289"/>
      <c r="M549" s="289"/>
      <c r="N549" s="289"/>
      <c r="O549" s="289"/>
    </row>
    <row r="550" spans="1:15" x14ac:dyDescent="0.2">
      <c r="A550" s="288"/>
      <c r="B550" s="289"/>
      <c r="C550" s="289"/>
      <c r="D550" s="289"/>
      <c r="E550" s="289"/>
      <c r="F550" s="289"/>
      <c r="G550" s="289"/>
      <c r="H550" s="289"/>
      <c r="I550" s="289"/>
      <c r="J550" s="289"/>
      <c r="K550" s="289"/>
      <c r="L550" s="289"/>
      <c r="M550" s="289"/>
      <c r="N550" s="289"/>
      <c r="O550" s="289"/>
    </row>
    <row r="551" spans="1:15" x14ac:dyDescent="0.2">
      <c r="A551" s="288"/>
      <c r="B551" s="289"/>
      <c r="C551" s="289"/>
      <c r="D551" s="289"/>
      <c r="E551" s="289"/>
      <c r="F551" s="289"/>
      <c r="G551" s="289"/>
      <c r="H551" s="289"/>
      <c r="I551" s="289"/>
      <c r="J551" s="289"/>
      <c r="K551" s="289"/>
      <c r="L551" s="289"/>
      <c r="M551" s="289"/>
      <c r="N551" s="289"/>
      <c r="O551" s="289"/>
    </row>
    <row r="552" spans="1:15" x14ac:dyDescent="0.2">
      <c r="A552" s="288"/>
      <c r="B552" s="289"/>
      <c r="C552" s="289"/>
      <c r="D552" s="289"/>
      <c r="E552" s="289"/>
      <c r="F552" s="289"/>
      <c r="G552" s="289"/>
      <c r="H552" s="289"/>
      <c r="I552" s="289"/>
      <c r="J552" s="289"/>
      <c r="K552" s="289"/>
      <c r="L552" s="289"/>
      <c r="M552" s="289"/>
      <c r="N552" s="289"/>
      <c r="O552" s="289"/>
    </row>
    <row r="553" spans="1:15" x14ac:dyDescent="0.2">
      <c r="A553" s="288"/>
      <c r="B553" s="289"/>
      <c r="C553" s="289"/>
      <c r="D553" s="289"/>
      <c r="E553" s="289"/>
      <c r="F553" s="289"/>
      <c r="G553" s="289"/>
      <c r="H553" s="289"/>
      <c r="I553" s="289"/>
      <c r="J553" s="289"/>
      <c r="K553" s="289"/>
      <c r="L553" s="289"/>
      <c r="M553" s="289"/>
      <c r="N553" s="289"/>
      <c r="O553" s="289"/>
    </row>
    <row r="554" spans="1:15" x14ac:dyDescent="0.2">
      <c r="A554" s="288"/>
      <c r="B554" s="289"/>
      <c r="C554" s="289"/>
      <c r="D554" s="289"/>
      <c r="E554" s="289"/>
      <c r="F554" s="289"/>
      <c r="G554" s="289"/>
      <c r="H554" s="289"/>
      <c r="I554" s="289"/>
      <c r="J554" s="289"/>
      <c r="K554" s="289"/>
      <c r="L554" s="289"/>
      <c r="M554" s="289"/>
      <c r="N554" s="289"/>
      <c r="O554" s="289"/>
    </row>
    <row r="555" spans="1:15" x14ac:dyDescent="0.2">
      <c r="A555" s="288"/>
      <c r="B555" s="289"/>
      <c r="C555" s="289"/>
      <c r="D555" s="289"/>
      <c r="E555" s="289"/>
      <c r="F555" s="289"/>
      <c r="G555" s="289"/>
      <c r="H555" s="289"/>
      <c r="I555" s="289"/>
      <c r="J555" s="289"/>
      <c r="K555" s="289"/>
      <c r="L555" s="289"/>
      <c r="M555" s="289"/>
      <c r="N555" s="289"/>
      <c r="O555" s="289"/>
    </row>
    <row r="556" spans="1:15" x14ac:dyDescent="0.2">
      <c r="A556" s="288"/>
      <c r="B556" s="289"/>
      <c r="C556" s="289"/>
      <c r="D556" s="289"/>
      <c r="E556" s="289"/>
      <c r="F556" s="289"/>
      <c r="G556" s="289"/>
      <c r="H556" s="289"/>
      <c r="I556" s="289"/>
      <c r="J556" s="289"/>
      <c r="K556" s="289"/>
      <c r="L556" s="289"/>
      <c r="M556" s="289"/>
      <c r="N556" s="289"/>
      <c r="O556" s="289"/>
    </row>
    <row r="557" spans="1:15" x14ac:dyDescent="0.2">
      <c r="A557" s="288"/>
      <c r="B557" s="289"/>
      <c r="C557" s="289"/>
      <c r="D557" s="289"/>
      <c r="E557" s="289"/>
      <c r="F557" s="289"/>
      <c r="G557" s="289"/>
      <c r="H557" s="289"/>
      <c r="I557" s="289"/>
      <c r="J557" s="289"/>
      <c r="K557" s="289"/>
      <c r="L557" s="289"/>
      <c r="M557" s="289"/>
      <c r="N557" s="289"/>
      <c r="O557" s="289"/>
    </row>
    <row r="558" spans="1:15" x14ac:dyDescent="0.2">
      <c r="A558" s="288"/>
      <c r="B558" s="289"/>
      <c r="C558" s="289"/>
      <c r="D558" s="289"/>
      <c r="E558" s="289"/>
      <c r="F558" s="289"/>
      <c r="G558" s="289"/>
      <c r="H558" s="289"/>
      <c r="I558" s="289"/>
      <c r="J558" s="289"/>
      <c r="K558" s="289"/>
      <c r="L558" s="289"/>
      <c r="M558" s="289"/>
      <c r="N558" s="289"/>
      <c r="O558" s="289"/>
    </row>
    <row r="559" spans="1:15" x14ac:dyDescent="0.2">
      <c r="A559" s="288"/>
      <c r="B559" s="289"/>
      <c r="C559" s="289"/>
      <c r="D559" s="289"/>
      <c r="E559" s="289"/>
      <c r="F559" s="289"/>
      <c r="G559" s="289"/>
      <c r="H559" s="289"/>
      <c r="I559" s="289"/>
      <c r="J559" s="289"/>
      <c r="K559" s="289"/>
      <c r="L559" s="289"/>
      <c r="M559" s="289"/>
      <c r="N559" s="289"/>
      <c r="O559" s="289"/>
    </row>
    <row r="560" spans="1:15" x14ac:dyDescent="0.2">
      <c r="A560" s="288"/>
      <c r="B560" s="289"/>
      <c r="C560" s="289"/>
      <c r="D560" s="289"/>
      <c r="E560" s="289"/>
      <c r="F560" s="289"/>
      <c r="G560" s="289"/>
      <c r="H560" s="289"/>
      <c r="I560" s="289"/>
      <c r="J560" s="289"/>
      <c r="K560" s="289"/>
      <c r="L560" s="289"/>
      <c r="M560" s="289"/>
      <c r="N560" s="289"/>
      <c r="O560" s="289"/>
    </row>
    <row r="561" spans="1:15" x14ac:dyDescent="0.2">
      <c r="A561" s="288"/>
      <c r="B561" s="289"/>
      <c r="C561" s="289"/>
      <c r="D561" s="289"/>
      <c r="E561" s="289"/>
      <c r="F561" s="289"/>
      <c r="G561" s="289"/>
      <c r="H561" s="289"/>
      <c r="I561" s="289"/>
      <c r="J561" s="289"/>
      <c r="K561" s="289"/>
      <c r="L561" s="289"/>
      <c r="M561" s="289"/>
      <c r="N561" s="289"/>
      <c r="O561" s="289"/>
    </row>
    <row r="562" spans="1:15" x14ac:dyDescent="0.2">
      <c r="A562" s="288"/>
      <c r="B562" s="289"/>
      <c r="C562" s="289"/>
      <c r="D562" s="289"/>
      <c r="E562" s="289"/>
      <c r="F562" s="289"/>
      <c r="G562" s="289"/>
      <c r="H562" s="289"/>
      <c r="I562" s="289"/>
      <c r="J562" s="289"/>
      <c r="K562" s="289"/>
      <c r="L562" s="289"/>
      <c r="M562" s="289"/>
      <c r="N562" s="289"/>
      <c r="O562" s="289"/>
    </row>
    <row r="563" spans="1:15" x14ac:dyDescent="0.2">
      <c r="A563" s="288"/>
      <c r="B563" s="289"/>
      <c r="C563" s="289"/>
      <c r="D563" s="289"/>
      <c r="E563" s="289"/>
      <c r="F563" s="289"/>
      <c r="G563" s="289"/>
      <c r="H563" s="289"/>
      <c r="I563" s="289"/>
      <c r="J563" s="289"/>
      <c r="K563" s="289"/>
      <c r="L563" s="289"/>
      <c r="M563" s="289"/>
      <c r="N563" s="289"/>
      <c r="O563" s="289"/>
    </row>
    <row r="564" spans="1:15" x14ac:dyDescent="0.2">
      <c r="A564" s="288"/>
      <c r="B564" s="289"/>
      <c r="C564" s="289"/>
      <c r="D564" s="289"/>
      <c r="E564" s="289"/>
      <c r="F564" s="289"/>
      <c r="G564" s="289"/>
      <c r="H564" s="289"/>
      <c r="I564" s="289"/>
      <c r="J564" s="289"/>
      <c r="K564" s="289"/>
      <c r="L564" s="289"/>
      <c r="M564" s="289"/>
      <c r="N564" s="289"/>
      <c r="O564" s="289"/>
    </row>
    <row r="565" spans="1:15" x14ac:dyDescent="0.2">
      <c r="A565" s="288"/>
      <c r="B565" s="289"/>
      <c r="C565" s="289"/>
      <c r="D565" s="289"/>
      <c r="E565" s="289"/>
      <c r="F565" s="289"/>
      <c r="G565" s="289"/>
      <c r="H565" s="289"/>
      <c r="I565" s="289"/>
      <c r="J565" s="289"/>
      <c r="K565" s="289"/>
      <c r="L565" s="289"/>
      <c r="M565" s="289"/>
      <c r="N565" s="289"/>
      <c r="O565" s="289"/>
    </row>
    <row r="566" spans="1:15" x14ac:dyDescent="0.2">
      <c r="A566" s="288"/>
      <c r="B566" s="289"/>
      <c r="C566" s="289"/>
      <c r="D566" s="289"/>
      <c r="E566" s="289"/>
      <c r="F566" s="289"/>
      <c r="G566" s="289"/>
      <c r="H566" s="289"/>
      <c r="I566" s="289"/>
      <c r="J566" s="289"/>
      <c r="K566" s="289"/>
      <c r="L566" s="289"/>
      <c r="M566" s="289"/>
      <c r="N566" s="289"/>
      <c r="O566" s="289"/>
    </row>
    <row r="567" spans="1:15" x14ac:dyDescent="0.2">
      <c r="A567" s="288"/>
      <c r="B567" s="289"/>
      <c r="C567" s="289"/>
      <c r="D567" s="289"/>
      <c r="E567" s="289"/>
      <c r="F567" s="289"/>
      <c r="G567" s="289"/>
      <c r="H567" s="289"/>
      <c r="I567" s="289"/>
      <c r="J567" s="289"/>
      <c r="K567" s="289"/>
      <c r="L567" s="289"/>
      <c r="M567" s="289"/>
      <c r="N567" s="289"/>
      <c r="O567" s="289"/>
    </row>
    <row r="568" spans="1:15" x14ac:dyDescent="0.2">
      <c r="A568" s="288"/>
      <c r="B568" s="289"/>
      <c r="C568" s="289"/>
      <c r="D568" s="289"/>
      <c r="E568" s="289"/>
      <c r="F568" s="289"/>
      <c r="G568" s="289"/>
      <c r="H568" s="289"/>
      <c r="I568" s="289"/>
      <c r="J568" s="289"/>
      <c r="K568" s="289"/>
      <c r="L568" s="289"/>
      <c r="M568" s="289"/>
      <c r="N568" s="289"/>
      <c r="O568" s="289"/>
    </row>
    <row r="569" spans="1:15" x14ac:dyDescent="0.2">
      <c r="A569" s="288"/>
      <c r="B569" s="289"/>
      <c r="C569" s="289"/>
      <c r="D569" s="289"/>
      <c r="E569" s="289"/>
      <c r="F569" s="289"/>
      <c r="G569" s="289"/>
      <c r="H569" s="289"/>
      <c r="I569" s="289"/>
      <c r="J569" s="289"/>
      <c r="K569" s="289"/>
      <c r="L569" s="289"/>
      <c r="M569" s="289"/>
      <c r="N569" s="289"/>
      <c r="O569" s="289"/>
    </row>
    <row r="570" spans="1:15" x14ac:dyDescent="0.2">
      <c r="A570" s="288"/>
      <c r="B570" s="289"/>
      <c r="C570" s="289"/>
      <c r="D570" s="289"/>
      <c r="E570" s="289"/>
      <c r="F570" s="289"/>
      <c r="G570" s="289"/>
      <c r="H570" s="289"/>
      <c r="I570" s="289"/>
      <c r="J570" s="289"/>
      <c r="K570" s="289"/>
      <c r="L570" s="289"/>
      <c r="M570" s="289"/>
      <c r="N570" s="289"/>
      <c r="O570" s="289"/>
    </row>
    <row r="571" spans="1:15" x14ac:dyDescent="0.2">
      <c r="A571" s="288"/>
      <c r="B571" s="289"/>
      <c r="C571" s="289"/>
      <c r="D571" s="289"/>
      <c r="E571" s="289"/>
      <c r="F571" s="289"/>
      <c r="G571" s="289"/>
      <c r="H571" s="289"/>
      <c r="I571" s="289"/>
      <c r="J571" s="289"/>
      <c r="K571" s="289"/>
      <c r="L571" s="289"/>
      <c r="M571" s="289"/>
      <c r="N571" s="289"/>
      <c r="O571" s="289"/>
    </row>
    <row r="572" spans="1:15" x14ac:dyDescent="0.2">
      <c r="A572" s="288"/>
      <c r="B572" s="289"/>
      <c r="C572" s="289"/>
      <c r="D572" s="289"/>
      <c r="E572" s="289"/>
      <c r="F572" s="289"/>
      <c r="G572" s="289"/>
      <c r="H572" s="289"/>
      <c r="I572" s="289"/>
      <c r="J572" s="289"/>
      <c r="K572" s="289"/>
      <c r="L572" s="289"/>
      <c r="M572" s="289"/>
      <c r="N572" s="289"/>
      <c r="O572" s="289"/>
    </row>
    <row r="573" spans="1:15" x14ac:dyDescent="0.2">
      <c r="A573" s="288"/>
      <c r="B573" s="289"/>
      <c r="C573" s="289"/>
      <c r="D573" s="289"/>
      <c r="E573" s="289"/>
      <c r="F573" s="289"/>
      <c r="G573" s="289"/>
      <c r="H573" s="289"/>
      <c r="I573" s="289"/>
      <c r="J573" s="289"/>
      <c r="K573" s="289"/>
      <c r="L573" s="289"/>
      <c r="M573" s="289"/>
      <c r="N573" s="289"/>
      <c r="O573" s="289"/>
    </row>
    <row r="574" spans="1:15" x14ac:dyDescent="0.2">
      <c r="A574" s="288"/>
      <c r="B574" s="289"/>
      <c r="C574" s="289"/>
      <c r="D574" s="289"/>
      <c r="E574" s="289"/>
      <c r="F574" s="289"/>
      <c r="G574" s="289"/>
      <c r="H574" s="289"/>
      <c r="I574" s="289"/>
      <c r="J574" s="289"/>
      <c r="K574" s="289"/>
      <c r="L574" s="289"/>
      <c r="M574" s="289"/>
      <c r="N574" s="289"/>
      <c r="O574" s="289"/>
    </row>
    <row r="575" spans="1:15" x14ac:dyDescent="0.2">
      <c r="A575" s="288"/>
      <c r="B575" s="289"/>
      <c r="C575" s="289"/>
      <c r="D575" s="289"/>
      <c r="E575" s="289"/>
      <c r="F575" s="289"/>
      <c r="G575" s="289"/>
      <c r="H575" s="289"/>
      <c r="I575" s="289"/>
      <c r="J575" s="289"/>
      <c r="K575" s="289"/>
      <c r="L575" s="289"/>
      <c r="M575" s="289"/>
      <c r="N575" s="289"/>
      <c r="O575" s="289"/>
    </row>
    <row r="576" spans="1:15" x14ac:dyDescent="0.2">
      <c r="A576" s="288"/>
      <c r="B576" s="289"/>
      <c r="C576" s="289"/>
      <c r="D576" s="289"/>
      <c r="E576" s="289"/>
      <c r="F576" s="289"/>
      <c r="G576" s="289"/>
      <c r="H576" s="289"/>
      <c r="I576" s="289"/>
      <c r="J576" s="289"/>
      <c r="K576" s="289"/>
      <c r="L576" s="289"/>
      <c r="M576" s="289"/>
      <c r="N576" s="289"/>
      <c r="O576" s="289"/>
    </row>
    <row r="577" spans="1:15" x14ac:dyDescent="0.2">
      <c r="A577" s="288"/>
      <c r="B577" s="289"/>
      <c r="C577" s="289"/>
      <c r="D577" s="289"/>
      <c r="E577" s="289"/>
      <c r="F577" s="289"/>
      <c r="G577" s="289"/>
      <c r="H577" s="289"/>
      <c r="I577" s="289"/>
      <c r="J577" s="289"/>
      <c r="K577" s="289"/>
      <c r="L577" s="289"/>
      <c r="M577" s="289"/>
      <c r="N577" s="289"/>
      <c r="O577" s="289"/>
    </row>
    <row r="578" spans="1:15" x14ac:dyDescent="0.2">
      <c r="A578" s="288"/>
      <c r="B578" s="289"/>
      <c r="C578" s="289"/>
      <c r="D578" s="289"/>
      <c r="E578" s="289"/>
      <c r="F578" s="289"/>
      <c r="G578" s="289"/>
      <c r="H578" s="289"/>
      <c r="I578" s="289"/>
      <c r="J578" s="289"/>
      <c r="K578" s="289"/>
      <c r="L578" s="289"/>
      <c r="M578" s="289"/>
      <c r="N578" s="289"/>
      <c r="O578" s="289"/>
    </row>
    <row r="579" spans="1:15" x14ac:dyDescent="0.2">
      <c r="A579" s="288"/>
      <c r="B579" s="289"/>
      <c r="C579" s="289"/>
      <c r="D579" s="289"/>
      <c r="E579" s="289"/>
      <c r="F579" s="289"/>
      <c r="G579" s="289"/>
      <c r="H579" s="289"/>
      <c r="I579" s="289"/>
      <c r="J579" s="289"/>
      <c r="K579" s="289"/>
      <c r="L579" s="289"/>
      <c r="M579" s="289"/>
      <c r="N579" s="289"/>
      <c r="O579" s="289"/>
    </row>
    <row r="580" spans="1:15" x14ac:dyDescent="0.2">
      <c r="A580" s="288"/>
      <c r="B580" s="289"/>
      <c r="C580" s="289"/>
      <c r="D580" s="289"/>
      <c r="E580" s="289"/>
      <c r="F580" s="289"/>
      <c r="G580" s="289"/>
      <c r="H580" s="289"/>
      <c r="I580" s="289"/>
      <c r="J580" s="289"/>
      <c r="K580" s="289"/>
      <c r="L580" s="289"/>
      <c r="M580" s="289"/>
      <c r="N580" s="289"/>
      <c r="O580" s="289"/>
    </row>
    <row r="581" spans="1:15" x14ac:dyDescent="0.2">
      <c r="A581" s="288"/>
      <c r="B581" s="289"/>
      <c r="C581" s="289"/>
      <c r="D581" s="289"/>
      <c r="E581" s="289"/>
      <c r="F581" s="289"/>
      <c r="G581" s="289"/>
      <c r="H581" s="289"/>
      <c r="I581" s="289"/>
      <c r="J581" s="289"/>
      <c r="K581" s="289"/>
      <c r="L581" s="289"/>
      <c r="M581" s="289"/>
      <c r="N581" s="289"/>
      <c r="O581" s="289"/>
    </row>
    <row r="582" spans="1:15" x14ac:dyDescent="0.2">
      <c r="A582" s="288"/>
      <c r="B582" s="289"/>
      <c r="C582" s="289"/>
      <c r="D582" s="289"/>
      <c r="E582" s="289"/>
      <c r="F582" s="289"/>
      <c r="G582" s="289"/>
      <c r="H582" s="289"/>
      <c r="I582" s="289"/>
      <c r="J582" s="289"/>
      <c r="K582" s="289"/>
      <c r="L582" s="289"/>
      <c r="M582" s="289"/>
      <c r="N582" s="289"/>
      <c r="O582" s="289"/>
    </row>
    <row r="583" spans="1:15" x14ac:dyDescent="0.2">
      <c r="A583" s="288"/>
      <c r="B583" s="289"/>
      <c r="C583" s="289"/>
      <c r="D583" s="289"/>
      <c r="E583" s="289"/>
      <c r="F583" s="289"/>
      <c r="G583" s="289"/>
      <c r="H583" s="289"/>
      <c r="I583" s="289"/>
      <c r="J583" s="289"/>
      <c r="K583" s="289"/>
      <c r="L583" s="289"/>
      <c r="M583" s="289"/>
      <c r="N583" s="289"/>
      <c r="O583" s="289"/>
    </row>
    <row r="584" spans="1:15" x14ac:dyDescent="0.2">
      <c r="A584" s="288"/>
      <c r="B584" s="289"/>
      <c r="C584" s="289"/>
      <c r="D584" s="289"/>
      <c r="E584" s="289"/>
      <c r="F584" s="289"/>
      <c r="G584" s="289"/>
      <c r="H584" s="289"/>
      <c r="I584" s="289"/>
      <c r="J584" s="289"/>
      <c r="K584" s="289"/>
      <c r="L584" s="289"/>
      <c r="M584" s="289"/>
      <c r="N584" s="289"/>
      <c r="O584" s="289"/>
    </row>
    <row r="585" spans="1:15" x14ac:dyDescent="0.2">
      <c r="A585" s="288"/>
      <c r="B585" s="289"/>
      <c r="C585" s="289"/>
      <c r="D585" s="289"/>
      <c r="E585" s="289"/>
      <c r="F585" s="289"/>
      <c r="G585" s="289"/>
      <c r="H585" s="289"/>
      <c r="I585" s="289"/>
      <c r="J585" s="289"/>
      <c r="K585" s="289"/>
      <c r="L585" s="289"/>
      <c r="M585" s="289"/>
      <c r="N585" s="289"/>
      <c r="O585" s="289"/>
    </row>
    <row r="586" spans="1:15" x14ac:dyDescent="0.2">
      <c r="A586" s="288"/>
      <c r="B586" s="289"/>
      <c r="C586" s="289"/>
      <c r="D586" s="289"/>
      <c r="E586" s="289"/>
      <c r="F586" s="289"/>
      <c r="G586" s="289"/>
      <c r="H586" s="289"/>
      <c r="I586" s="289"/>
      <c r="J586" s="289"/>
      <c r="K586" s="289"/>
      <c r="L586" s="289"/>
      <c r="M586" s="289"/>
      <c r="N586" s="289"/>
      <c r="O586" s="289"/>
    </row>
    <row r="587" spans="1:15" x14ac:dyDescent="0.2">
      <c r="A587" s="288"/>
      <c r="B587" s="289"/>
      <c r="C587" s="289"/>
      <c r="D587" s="289"/>
      <c r="E587" s="289"/>
      <c r="F587" s="289"/>
      <c r="G587" s="289"/>
      <c r="H587" s="289"/>
      <c r="I587" s="289"/>
      <c r="J587" s="289"/>
      <c r="K587" s="289"/>
      <c r="L587" s="289"/>
      <c r="M587" s="289"/>
      <c r="N587" s="289"/>
      <c r="O587" s="289"/>
    </row>
    <row r="588" spans="1:15" x14ac:dyDescent="0.2">
      <c r="A588" s="288"/>
      <c r="B588" s="289"/>
      <c r="C588" s="289"/>
      <c r="D588" s="289"/>
      <c r="E588" s="289"/>
      <c r="F588" s="289"/>
      <c r="G588" s="289"/>
      <c r="H588" s="289"/>
      <c r="I588" s="289"/>
      <c r="J588" s="289"/>
      <c r="K588" s="289"/>
      <c r="L588" s="289"/>
      <c r="M588" s="289"/>
      <c r="N588" s="289"/>
      <c r="O588" s="289"/>
    </row>
    <row r="589" spans="1:15" x14ac:dyDescent="0.2">
      <c r="A589" s="288"/>
      <c r="B589" s="289"/>
      <c r="C589" s="289"/>
      <c r="D589" s="289"/>
      <c r="E589" s="289"/>
      <c r="F589" s="289"/>
      <c r="G589" s="289"/>
      <c r="H589" s="289"/>
      <c r="I589" s="289"/>
      <c r="J589" s="289"/>
      <c r="K589" s="289"/>
      <c r="L589" s="289"/>
      <c r="M589" s="289"/>
      <c r="N589" s="289"/>
      <c r="O589" s="289"/>
    </row>
    <row r="590" spans="1:15" x14ac:dyDescent="0.2">
      <c r="A590" s="288"/>
      <c r="B590" s="289"/>
      <c r="C590" s="289"/>
      <c r="D590" s="289"/>
      <c r="E590" s="289"/>
      <c r="F590" s="289"/>
      <c r="G590" s="289"/>
      <c r="H590" s="289"/>
      <c r="I590" s="289"/>
      <c r="J590" s="289"/>
      <c r="K590" s="289"/>
      <c r="L590" s="289"/>
      <c r="M590" s="289"/>
      <c r="N590" s="289"/>
      <c r="O590" s="289"/>
    </row>
    <row r="591" spans="1:15" x14ac:dyDescent="0.2">
      <c r="A591" s="288"/>
      <c r="B591" s="289"/>
      <c r="C591" s="289"/>
      <c r="D591" s="289"/>
      <c r="E591" s="289"/>
      <c r="F591" s="289"/>
      <c r="G591" s="289"/>
      <c r="H591" s="289"/>
      <c r="I591" s="289"/>
      <c r="J591" s="289"/>
      <c r="K591" s="289"/>
      <c r="L591" s="289"/>
      <c r="M591" s="289"/>
      <c r="N591" s="289"/>
      <c r="O591" s="289"/>
    </row>
    <row r="592" spans="1:15" x14ac:dyDescent="0.2">
      <c r="A592" s="288"/>
      <c r="B592" s="289"/>
      <c r="C592" s="289"/>
      <c r="D592" s="289"/>
      <c r="E592" s="289"/>
      <c r="F592" s="289"/>
      <c r="G592" s="289"/>
      <c r="H592" s="289"/>
      <c r="I592" s="289"/>
      <c r="J592" s="289"/>
      <c r="K592" s="289"/>
      <c r="L592" s="289"/>
      <c r="M592" s="289"/>
      <c r="N592" s="289"/>
      <c r="O592" s="289"/>
    </row>
    <row r="593" spans="1:15" x14ac:dyDescent="0.2">
      <c r="A593" s="288"/>
      <c r="B593" s="289"/>
      <c r="C593" s="289"/>
      <c r="D593" s="289"/>
      <c r="E593" s="289"/>
      <c r="F593" s="289"/>
      <c r="G593" s="289"/>
      <c r="H593" s="289"/>
      <c r="I593" s="289"/>
      <c r="J593" s="289"/>
      <c r="K593" s="289"/>
      <c r="L593" s="289"/>
      <c r="M593" s="289"/>
      <c r="N593" s="289"/>
      <c r="O593" s="289"/>
    </row>
    <row r="594" spans="1:15" x14ac:dyDescent="0.2">
      <c r="A594" s="288"/>
      <c r="B594" s="289"/>
      <c r="C594" s="289"/>
      <c r="D594" s="289"/>
      <c r="E594" s="289"/>
      <c r="F594" s="289"/>
      <c r="G594" s="289"/>
      <c r="H594" s="289"/>
      <c r="I594" s="289"/>
      <c r="J594" s="289"/>
      <c r="K594" s="289"/>
      <c r="L594" s="289"/>
      <c r="M594" s="289"/>
      <c r="N594" s="289"/>
      <c r="O594" s="289"/>
    </row>
    <row r="595" spans="1:15" x14ac:dyDescent="0.2">
      <c r="A595" s="288"/>
      <c r="B595" s="289"/>
      <c r="C595" s="289"/>
      <c r="D595" s="289"/>
      <c r="E595" s="289"/>
      <c r="F595" s="289"/>
      <c r="G595" s="289"/>
      <c r="H595" s="289"/>
      <c r="I595" s="289"/>
      <c r="J595" s="289"/>
      <c r="K595" s="289"/>
      <c r="L595" s="289"/>
      <c r="M595" s="289"/>
      <c r="N595" s="289"/>
      <c r="O595" s="289"/>
    </row>
    <row r="596" spans="1:15" x14ac:dyDescent="0.2">
      <c r="A596" s="288"/>
      <c r="B596" s="289"/>
      <c r="C596" s="289"/>
      <c r="D596" s="289"/>
      <c r="E596" s="289"/>
      <c r="F596" s="289"/>
      <c r="G596" s="289"/>
      <c r="H596" s="289"/>
      <c r="I596" s="289"/>
      <c r="J596" s="289"/>
      <c r="K596" s="289"/>
      <c r="L596" s="289"/>
      <c r="M596" s="289"/>
      <c r="N596" s="289"/>
      <c r="O596" s="289"/>
    </row>
    <row r="597" spans="1:15" x14ac:dyDescent="0.2">
      <c r="A597" s="288"/>
      <c r="B597" s="289"/>
      <c r="C597" s="289"/>
      <c r="D597" s="289"/>
      <c r="E597" s="289"/>
      <c r="F597" s="289"/>
      <c r="G597" s="289"/>
      <c r="H597" s="289"/>
      <c r="I597" s="289"/>
      <c r="J597" s="289"/>
      <c r="K597" s="289"/>
      <c r="L597" s="289"/>
      <c r="M597" s="289"/>
      <c r="N597" s="289"/>
      <c r="O597" s="289"/>
    </row>
    <row r="598" spans="1:15" x14ac:dyDescent="0.2">
      <c r="A598" s="288"/>
      <c r="B598" s="289"/>
      <c r="C598" s="289"/>
      <c r="D598" s="289"/>
      <c r="E598" s="289"/>
      <c r="F598" s="289"/>
      <c r="G598" s="289"/>
      <c r="H598" s="289"/>
      <c r="I598" s="289"/>
      <c r="J598" s="289"/>
      <c r="K598" s="289"/>
      <c r="L598" s="289"/>
      <c r="M598" s="289"/>
      <c r="N598" s="289"/>
      <c r="O598" s="289"/>
    </row>
    <row r="599" spans="1:15" x14ac:dyDescent="0.2">
      <c r="A599" s="288"/>
      <c r="B599" s="289"/>
      <c r="C599" s="289"/>
      <c r="D599" s="289"/>
      <c r="E599" s="289"/>
      <c r="F599" s="289"/>
      <c r="G599" s="289"/>
      <c r="H599" s="289"/>
      <c r="I599" s="289"/>
      <c r="J599" s="289"/>
      <c r="K599" s="289"/>
      <c r="L599" s="289"/>
      <c r="M599" s="289"/>
      <c r="N599" s="289"/>
      <c r="O599" s="289"/>
    </row>
    <row r="600" spans="1:15" x14ac:dyDescent="0.2">
      <c r="A600" s="288"/>
      <c r="B600" s="289"/>
      <c r="C600" s="289"/>
      <c r="D600" s="289"/>
      <c r="E600" s="289"/>
      <c r="F600" s="289"/>
      <c r="G600" s="289"/>
      <c r="H600" s="289"/>
      <c r="I600" s="289"/>
      <c r="J600" s="289"/>
      <c r="K600" s="289"/>
      <c r="L600" s="289"/>
      <c r="M600" s="289"/>
      <c r="N600" s="289"/>
      <c r="O600" s="289"/>
    </row>
    <row r="601" spans="1:15" x14ac:dyDescent="0.2">
      <c r="A601" s="288"/>
      <c r="B601" s="289"/>
      <c r="C601" s="289"/>
      <c r="D601" s="289"/>
      <c r="E601" s="289"/>
      <c r="F601" s="289"/>
      <c r="G601" s="289"/>
      <c r="H601" s="289"/>
      <c r="I601" s="289"/>
      <c r="J601" s="289"/>
      <c r="K601" s="289"/>
      <c r="L601" s="289"/>
      <c r="M601" s="289"/>
      <c r="N601" s="289"/>
      <c r="O601" s="289"/>
    </row>
    <row r="602" spans="1:15" x14ac:dyDescent="0.2">
      <c r="A602" s="288"/>
      <c r="B602" s="289"/>
      <c r="C602" s="289"/>
      <c r="D602" s="289"/>
      <c r="E602" s="289"/>
      <c r="F602" s="289"/>
      <c r="G602" s="289"/>
      <c r="H602" s="289"/>
      <c r="I602" s="289"/>
      <c r="J602" s="289"/>
      <c r="K602" s="289"/>
      <c r="L602" s="289"/>
      <c r="M602" s="289"/>
      <c r="N602" s="289"/>
      <c r="O602" s="289"/>
    </row>
    <row r="603" spans="1:15" x14ac:dyDescent="0.2">
      <c r="A603" s="288"/>
      <c r="B603" s="289"/>
      <c r="C603" s="289"/>
      <c r="D603" s="289"/>
      <c r="E603" s="289"/>
      <c r="F603" s="289"/>
      <c r="G603" s="289"/>
      <c r="H603" s="289"/>
      <c r="I603" s="289"/>
      <c r="J603" s="289"/>
      <c r="K603" s="289"/>
      <c r="L603" s="289"/>
      <c r="M603" s="289"/>
      <c r="N603" s="289"/>
      <c r="O603" s="289"/>
    </row>
    <row r="604" spans="1:15" x14ac:dyDescent="0.2">
      <c r="A604" s="288"/>
      <c r="B604" s="289"/>
      <c r="C604" s="289"/>
      <c r="D604" s="289"/>
      <c r="E604" s="289"/>
      <c r="F604" s="289"/>
      <c r="G604" s="289"/>
      <c r="H604" s="289"/>
      <c r="I604" s="289"/>
      <c r="J604" s="289"/>
      <c r="K604" s="289"/>
      <c r="L604" s="289"/>
      <c r="M604" s="289"/>
      <c r="N604" s="289"/>
      <c r="O604" s="289"/>
    </row>
    <row r="605" spans="1:15" x14ac:dyDescent="0.2">
      <c r="A605" s="288"/>
      <c r="B605" s="289"/>
      <c r="C605" s="289"/>
      <c r="D605" s="289"/>
      <c r="E605" s="289"/>
      <c r="F605" s="289"/>
      <c r="G605" s="289"/>
      <c r="H605" s="289"/>
      <c r="I605" s="289"/>
      <c r="J605" s="289"/>
      <c r="K605" s="289"/>
      <c r="L605" s="289"/>
      <c r="M605" s="289"/>
      <c r="N605" s="289"/>
      <c r="O605" s="289"/>
    </row>
    <row r="606" spans="1:15" x14ac:dyDescent="0.2">
      <c r="A606" s="288"/>
      <c r="B606" s="289"/>
      <c r="C606" s="289"/>
      <c r="D606" s="289"/>
      <c r="E606" s="289"/>
      <c r="F606" s="289"/>
      <c r="G606" s="289"/>
      <c r="H606" s="289"/>
      <c r="I606" s="289"/>
      <c r="J606" s="289"/>
      <c r="K606" s="289"/>
      <c r="L606" s="289"/>
      <c r="M606" s="289"/>
      <c r="N606" s="289"/>
      <c r="O606" s="289"/>
    </row>
    <row r="607" spans="1:15" x14ac:dyDescent="0.2">
      <c r="A607" s="288"/>
      <c r="B607" s="289"/>
      <c r="C607" s="289"/>
      <c r="D607" s="289"/>
      <c r="E607" s="289"/>
      <c r="F607" s="289"/>
      <c r="G607" s="289"/>
      <c r="H607" s="289"/>
      <c r="I607" s="289"/>
      <c r="J607" s="289"/>
      <c r="K607" s="289"/>
      <c r="L607" s="289"/>
      <c r="M607" s="289"/>
      <c r="N607" s="289"/>
      <c r="O607" s="289"/>
    </row>
    <row r="608" spans="1:15" x14ac:dyDescent="0.2">
      <c r="A608" s="288"/>
      <c r="B608" s="289"/>
      <c r="C608" s="289"/>
      <c r="D608" s="289"/>
      <c r="E608" s="289"/>
      <c r="F608" s="289"/>
      <c r="G608" s="289"/>
      <c r="H608" s="289"/>
      <c r="I608" s="289"/>
      <c r="J608" s="289"/>
      <c r="K608" s="289"/>
      <c r="L608" s="289"/>
      <c r="M608" s="289"/>
      <c r="N608" s="289"/>
      <c r="O608" s="289"/>
    </row>
    <row r="609" spans="1:15" x14ac:dyDescent="0.2">
      <c r="A609" s="288"/>
      <c r="B609" s="289"/>
      <c r="C609" s="289"/>
      <c r="D609" s="289"/>
      <c r="E609" s="289"/>
      <c r="F609" s="289"/>
      <c r="G609" s="289"/>
      <c r="H609" s="289"/>
      <c r="I609" s="289"/>
      <c r="J609" s="289"/>
      <c r="K609" s="289"/>
      <c r="L609" s="289"/>
      <c r="M609" s="289"/>
      <c r="N609" s="289"/>
      <c r="O609" s="289"/>
    </row>
    <row r="610" spans="1:15" x14ac:dyDescent="0.2">
      <c r="A610" s="288"/>
      <c r="B610" s="289"/>
      <c r="C610" s="289"/>
      <c r="D610" s="289"/>
      <c r="E610" s="289"/>
      <c r="F610" s="289"/>
      <c r="G610" s="289"/>
      <c r="H610" s="289"/>
      <c r="I610" s="289"/>
      <c r="J610" s="289"/>
      <c r="K610" s="289"/>
      <c r="L610" s="289"/>
      <c r="M610" s="289"/>
      <c r="N610" s="289"/>
      <c r="O610" s="289"/>
    </row>
    <row r="611" spans="1:15" x14ac:dyDescent="0.2">
      <c r="A611" s="288"/>
      <c r="B611" s="289"/>
      <c r="C611" s="289"/>
      <c r="D611" s="289"/>
      <c r="E611" s="289"/>
      <c r="F611" s="289"/>
      <c r="G611" s="289"/>
      <c r="H611" s="289"/>
      <c r="I611" s="289"/>
      <c r="J611" s="289"/>
      <c r="K611" s="289"/>
      <c r="L611" s="289"/>
      <c r="M611" s="289"/>
      <c r="N611" s="289"/>
      <c r="O611" s="289"/>
    </row>
    <row r="612" spans="1:15" x14ac:dyDescent="0.2">
      <c r="A612" s="288"/>
      <c r="B612" s="289"/>
      <c r="C612" s="289"/>
      <c r="D612" s="289"/>
      <c r="E612" s="289"/>
      <c r="F612" s="289"/>
      <c r="G612" s="289"/>
      <c r="H612" s="289"/>
      <c r="I612" s="289"/>
      <c r="J612" s="289"/>
      <c r="K612" s="289"/>
      <c r="L612" s="289"/>
      <c r="M612" s="289"/>
      <c r="N612" s="289"/>
      <c r="O612" s="289"/>
    </row>
    <row r="613" spans="1:15" x14ac:dyDescent="0.2">
      <c r="A613" s="288"/>
      <c r="B613" s="289"/>
      <c r="C613" s="289"/>
      <c r="D613" s="289"/>
      <c r="E613" s="289"/>
      <c r="F613" s="289"/>
      <c r="G613" s="289"/>
      <c r="H613" s="289"/>
      <c r="I613" s="289"/>
      <c r="J613" s="289"/>
      <c r="K613" s="289"/>
      <c r="L613" s="289"/>
      <c r="M613" s="289"/>
      <c r="N613" s="289"/>
      <c r="O613" s="289"/>
    </row>
    <row r="614" spans="1:15" x14ac:dyDescent="0.2">
      <c r="A614" s="288"/>
      <c r="B614" s="289"/>
      <c r="C614" s="289"/>
      <c r="D614" s="289"/>
      <c r="E614" s="289"/>
      <c r="F614" s="289"/>
      <c r="G614" s="289"/>
      <c r="H614" s="289"/>
      <c r="I614" s="289"/>
      <c r="J614" s="289"/>
      <c r="K614" s="289"/>
      <c r="L614" s="289"/>
      <c r="M614" s="289"/>
      <c r="N614" s="289"/>
      <c r="O614" s="289"/>
    </row>
    <row r="615" spans="1:15" x14ac:dyDescent="0.2">
      <c r="A615" s="288"/>
      <c r="B615" s="289"/>
      <c r="C615" s="289"/>
      <c r="D615" s="289"/>
      <c r="E615" s="289"/>
      <c r="F615" s="289"/>
      <c r="G615" s="289"/>
      <c r="H615" s="289"/>
      <c r="I615" s="289"/>
      <c r="J615" s="289"/>
      <c r="K615" s="289"/>
      <c r="L615" s="289"/>
      <c r="M615" s="289"/>
      <c r="N615" s="289"/>
      <c r="O615" s="289"/>
    </row>
    <row r="616" spans="1:15" x14ac:dyDescent="0.2">
      <c r="A616" s="288"/>
      <c r="B616" s="289"/>
      <c r="C616" s="289"/>
      <c r="D616" s="289"/>
      <c r="E616" s="289"/>
      <c r="F616" s="289"/>
      <c r="G616" s="289"/>
      <c r="H616" s="289"/>
      <c r="I616" s="289"/>
      <c r="J616" s="289"/>
      <c r="K616" s="289"/>
      <c r="L616" s="289"/>
      <c r="M616" s="289"/>
      <c r="N616" s="289"/>
      <c r="O616" s="289"/>
    </row>
    <row r="617" spans="1:15" x14ac:dyDescent="0.2">
      <c r="A617" s="288"/>
      <c r="B617" s="289"/>
      <c r="C617" s="289"/>
      <c r="D617" s="289"/>
      <c r="E617" s="289"/>
      <c r="F617" s="289"/>
      <c r="G617" s="289"/>
      <c r="H617" s="289"/>
      <c r="I617" s="289"/>
      <c r="J617" s="289"/>
      <c r="K617" s="289"/>
      <c r="L617" s="289"/>
      <c r="M617" s="289"/>
      <c r="N617" s="289"/>
      <c r="O617" s="289"/>
    </row>
    <row r="618" spans="1:15" x14ac:dyDescent="0.2">
      <c r="A618" s="288"/>
      <c r="B618" s="289"/>
      <c r="C618" s="289"/>
      <c r="D618" s="289"/>
      <c r="E618" s="289"/>
      <c r="F618" s="289"/>
      <c r="G618" s="289"/>
      <c r="H618" s="289"/>
      <c r="I618" s="289"/>
      <c r="J618" s="289"/>
      <c r="K618" s="289"/>
      <c r="L618" s="289"/>
      <c r="M618" s="289"/>
      <c r="N618" s="289"/>
      <c r="O618" s="289"/>
    </row>
    <row r="619" spans="1:15" x14ac:dyDescent="0.2">
      <c r="A619" s="288"/>
      <c r="B619" s="289"/>
      <c r="C619" s="289"/>
      <c r="D619" s="289"/>
      <c r="E619" s="289"/>
      <c r="F619" s="289"/>
      <c r="G619" s="289"/>
      <c r="H619" s="289"/>
      <c r="I619" s="289"/>
      <c r="J619" s="289"/>
      <c r="K619" s="289"/>
      <c r="L619" s="289"/>
      <c r="M619" s="289"/>
      <c r="N619" s="289"/>
      <c r="O619" s="289"/>
    </row>
    <row r="620" spans="1:15" x14ac:dyDescent="0.2">
      <c r="A620" s="288"/>
      <c r="B620" s="289"/>
      <c r="C620" s="289"/>
      <c r="D620" s="289"/>
      <c r="E620" s="289"/>
      <c r="F620" s="289"/>
      <c r="G620" s="289"/>
      <c r="H620" s="289"/>
      <c r="I620" s="289"/>
      <c r="J620" s="289"/>
      <c r="K620" s="289"/>
      <c r="L620" s="289"/>
      <c r="M620" s="289"/>
      <c r="N620" s="289"/>
      <c r="O620" s="289"/>
    </row>
    <row r="621" spans="1:15" x14ac:dyDescent="0.2">
      <c r="A621" s="288"/>
      <c r="B621" s="289"/>
      <c r="C621" s="289"/>
      <c r="D621" s="289"/>
      <c r="E621" s="289"/>
      <c r="F621" s="289"/>
      <c r="G621" s="289"/>
      <c r="H621" s="289"/>
      <c r="I621" s="289"/>
      <c r="J621" s="289"/>
      <c r="K621" s="289"/>
      <c r="L621" s="289"/>
      <c r="M621" s="289"/>
      <c r="N621" s="289"/>
      <c r="O621" s="289"/>
    </row>
    <row r="622" spans="1:15" x14ac:dyDescent="0.2">
      <c r="A622" s="288"/>
      <c r="B622" s="289"/>
      <c r="C622" s="289"/>
      <c r="D622" s="289"/>
      <c r="E622" s="289"/>
      <c r="F622" s="289"/>
      <c r="G622" s="289"/>
      <c r="H622" s="289"/>
      <c r="I622" s="289"/>
      <c r="J622" s="289"/>
      <c r="K622" s="289"/>
      <c r="L622" s="289"/>
      <c r="M622" s="289"/>
      <c r="N622" s="289"/>
      <c r="O622" s="289"/>
    </row>
    <row r="623" spans="1:15" x14ac:dyDescent="0.2">
      <c r="A623" s="288"/>
      <c r="B623" s="289"/>
      <c r="C623" s="289"/>
      <c r="D623" s="289"/>
      <c r="E623" s="289"/>
      <c r="F623" s="289"/>
      <c r="G623" s="289"/>
      <c r="H623" s="289"/>
      <c r="I623" s="289"/>
      <c r="J623" s="289"/>
      <c r="K623" s="289"/>
      <c r="L623" s="289"/>
      <c r="M623" s="289"/>
      <c r="N623" s="289"/>
      <c r="O623" s="289"/>
    </row>
    <row r="624" spans="1:15" x14ac:dyDescent="0.2">
      <c r="A624" s="288"/>
      <c r="B624" s="289"/>
      <c r="C624" s="289"/>
      <c r="D624" s="289"/>
      <c r="E624" s="289"/>
      <c r="F624" s="289"/>
      <c r="G624" s="289"/>
      <c r="H624" s="289"/>
      <c r="I624" s="289"/>
      <c r="J624" s="289"/>
      <c r="K624" s="289"/>
      <c r="L624" s="289"/>
      <c r="M624" s="289"/>
      <c r="N624" s="289"/>
      <c r="O624" s="289"/>
    </row>
    <row r="625" spans="1:15" x14ac:dyDescent="0.2">
      <c r="A625" s="288"/>
      <c r="B625" s="289"/>
      <c r="C625" s="289"/>
      <c r="D625" s="289"/>
      <c r="E625" s="289"/>
      <c r="F625" s="289"/>
      <c r="G625" s="289"/>
      <c r="H625" s="289"/>
      <c r="I625" s="289"/>
      <c r="J625" s="289"/>
      <c r="K625" s="289"/>
      <c r="L625" s="289"/>
      <c r="M625" s="289"/>
      <c r="N625" s="289"/>
      <c r="O625" s="289"/>
    </row>
    <row r="626" spans="1:15" x14ac:dyDescent="0.2">
      <c r="A626" s="288"/>
      <c r="B626" s="289"/>
      <c r="C626" s="289"/>
      <c r="D626" s="289"/>
      <c r="E626" s="289"/>
      <c r="F626" s="289"/>
      <c r="G626" s="289"/>
      <c r="H626" s="289"/>
      <c r="I626" s="289"/>
      <c r="J626" s="289"/>
      <c r="K626" s="289"/>
      <c r="L626" s="289"/>
      <c r="M626" s="289"/>
      <c r="N626" s="289"/>
      <c r="O626" s="289"/>
    </row>
    <row r="627" spans="1:15" x14ac:dyDescent="0.2">
      <c r="A627" s="288"/>
      <c r="B627" s="289"/>
      <c r="C627" s="289"/>
      <c r="D627" s="289"/>
      <c r="E627" s="289"/>
      <c r="F627" s="289"/>
      <c r="G627" s="289"/>
      <c r="H627" s="289"/>
      <c r="I627" s="289"/>
      <c r="J627" s="289"/>
      <c r="K627" s="289"/>
      <c r="L627" s="289"/>
      <c r="M627" s="289"/>
      <c r="N627" s="289"/>
      <c r="O627" s="289"/>
    </row>
    <row r="628" spans="1:15" x14ac:dyDescent="0.2">
      <c r="A628" s="288"/>
      <c r="B628" s="289"/>
      <c r="C628" s="289"/>
      <c r="D628" s="289"/>
      <c r="E628" s="289"/>
      <c r="F628" s="289"/>
      <c r="G628" s="289"/>
      <c r="H628" s="289"/>
      <c r="I628" s="289"/>
      <c r="J628" s="289"/>
      <c r="K628" s="289"/>
      <c r="L628" s="289"/>
      <c r="M628" s="289"/>
      <c r="N628" s="289"/>
      <c r="O628" s="289"/>
    </row>
    <row r="629" spans="1:15" x14ac:dyDescent="0.2">
      <c r="A629" s="288"/>
      <c r="B629" s="289"/>
      <c r="C629" s="289"/>
      <c r="D629" s="289"/>
      <c r="E629" s="289"/>
      <c r="F629" s="289"/>
      <c r="G629" s="289"/>
      <c r="H629" s="289"/>
      <c r="I629" s="289"/>
      <c r="J629" s="289"/>
      <c r="K629" s="289"/>
      <c r="L629" s="289"/>
      <c r="M629" s="289"/>
      <c r="N629" s="289"/>
      <c r="O629" s="289"/>
    </row>
    <row r="630" spans="1:15" x14ac:dyDescent="0.2">
      <c r="A630" s="288"/>
      <c r="B630" s="289"/>
      <c r="C630" s="289"/>
      <c r="D630" s="289"/>
      <c r="E630" s="289"/>
      <c r="F630" s="289"/>
      <c r="G630" s="289"/>
      <c r="H630" s="289"/>
      <c r="I630" s="289"/>
      <c r="J630" s="289"/>
      <c r="K630" s="289"/>
      <c r="L630" s="289"/>
      <c r="M630" s="289"/>
      <c r="N630" s="289"/>
      <c r="O630" s="289"/>
    </row>
    <row r="631" spans="1:15" x14ac:dyDescent="0.2">
      <c r="A631" s="288"/>
      <c r="B631" s="289"/>
      <c r="C631" s="289"/>
      <c r="D631" s="289"/>
      <c r="E631" s="289"/>
      <c r="F631" s="289"/>
      <c r="G631" s="289"/>
      <c r="H631" s="289"/>
      <c r="I631" s="289"/>
      <c r="J631" s="289"/>
      <c r="K631" s="289"/>
      <c r="L631" s="289"/>
      <c r="M631" s="289"/>
      <c r="N631" s="289"/>
      <c r="O631" s="289"/>
    </row>
    <row r="632" spans="1:15" x14ac:dyDescent="0.2">
      <c r="A632" s="228"/>
      <c r="B632" s="229"/>
      <c r="C632" s="229"/>
      <c r="D632" s="229"/>
      <c r="E632" s="229"/>
      <c r="F632" s="229"/>
      <c r="G632" s="229"/>
      <c r="H632" s="229"/>
      <c r="I632" s="229"/>
      <c r="J632" s="229"/>
      <c r="K632" s="229"/>
      <c r="L632" s="229"/>
      <c r="M632" s="229"/>
      <c r="N632" s="229"/>
      <c r="O632" s="51"/>
    </row>
    <row r="633" spans="1:15" x14ac:dyDescent="0.2">
      <c r="A633" s="228"/>
      <c r="B633" s="229"/>
      <c r="C633" s="229"/>
      <c r="D633" s="229"/>
      <c r="E633" s="229"/>
      <c r="F633" s="229"/>
      <c r="G633" s="229"/>
      <c r="H633" s="229"/>
      <c r="I633" s="229"/>
      <c r="J633" s="229"/>
      <c r="K633" s="229"/>
      <c r="L633" s="229"/>
      <c r="M633" s="229"/>
      <c r="N633" s="229"/>
      <c r="O633" s="51"/>
    </row>
    <row r="634" spans="1:15" x14ac:dyDescent="0.2">
      <c r="A634" s="228"/>
      <c r="B634" s="229"/>
      <c r="C634" s="229"/>
      <c r="D634" s="229"/>
      <c r="E634" s="229"/>
      <c r="F634" s="229"/>
      <c r="G634" s="229"/>
      <c r="H634" s="229"/>
      <c r="I634" s="229"/>
      <c r="J634" s="229"/>
      <c r="K634" s="229"/>
      <c r="L634" s="229"/>
      <c r="M634" s="229"/>
      <c r="N634" s="229"/>
      <c r="O634" s="51"/>
    </row>
    <row r="635" spans="1:15" x14ac:dyDescent="0.2">
      <c r="A635" s="228"/>
      <c r="B635" s="229"/>
      <c r="C635" s="229"/>
      <c r="D635" s="229"/>
      <c r="E635" s="229"/>
      <c r="F635" s="229"/>
      <c r="G635" s="229"/>
      <c r="H635" s="229"/>
      <c r="I635" s="229"/>
      <c r="J635" s="229"/>
      <c r="K635" s="229"/>
      <c r="L635" s="229"/>
      <c r="M635" s="229"/>
      <c r="N635" s="229"/>
      <c r="O635" s="51"/>
    </row>
    <row r="636" spans="1:15" x14ac:dyDescent="0.2">
      <c r="A636" s="228"/>
      <c r="B636" s="229"/>
      <c r="C636" s="229"/>
      <c r="D636" s="229"/>
      <c r="E636" s="229"/>
      <c r="F636" s="229"/>
      <c r="G636" s="229"/>
      <c r="H636" s="229"/>
      <c r="I636" s="229"/>
      <c r="J636" s="229"/>
      <c r="K636" s="229"/>
      <c r="L636" s="229"/>
      <c r="M636" s="229"/>
      <c r="N636" s="229"/>
      <c r="O636" s="51"/>
    </row>
    <row r="637" spans="1:15" x14ac:dyDescent="0.2">
      <c r="A637" s="228"/>
      <c r="B637" s="229"/>
      <c r="C637" s="229"/>
      <c r="D637" s="229"/>
      <c r="E637" s="229"/>
      <c r="F637" s="229"/>
      <c r="G637" s="229"/>
      <c r="H637" s="229"/>
      <c r="I637" s="229"/>
      <c r="J637" s="229"/>
      <c r="K637" s="229"/>
      <c r="L637" s="229"/>
      <c r="M637" s="229"/>
      <c r="N637" s="229"/>
      <c r="O637" s="51"/>
    </row>
    <row r="638" spans="1:15" x14ac:dyDescent="0.2">
      <c r="A638" s="228"/>
      <c r="B638" s="229"/>
      <c r="C638" s="229"/>
      <c r="D638" s="229"/>
      <c r="E638" s="229"/>
      <c r="F638" s="229"/>
      <c r="G638" s="229"/>
      <c r="H638" s="229"/>
      <c r="I638" s="229"/>
      <c r="J638" s="229"/>
      <c r="K638" s="229"/>
      <c r="L638" s="229"/>
      <c r="M638" s="229"/>
      <c r="N638" s="229"/>
      <c r="O638" s="51"/>
    </row>
    <row r="639" spans="1:15" x14ac:dyDescent="0.2">
      <c r="A639" s="228"/>
      <c r="B639" s="229"/>
      <c r="C639" s="229"/>
      <c r="D639" s="229"/>
      <c r="E639" s="229"/>
      <c r="F639" s="229"/>
      <c r="G639" s="229"/>
      <c r="H639" s="229"/>
      <c r="I639" s="229"/>
      <c r="J639" s="229"/>
      <c r="K639" s="229"/>
      <c r="L639" s="229"/>
      <c r="M639" s="229"/>
      <c r="N639" s="229"/>
      <c r="O639" s="51"/>
    </row>
    <row r="640" spans="1:15" x14ac:dyDescent="0.2">
      <c r="A640" s="228"/>
      <c r="B640" s="229"/>
      <c r="C640" s="229"/>
      <c r="D640" s="229"/>
      <c r="E640" s="229"/>
      <c r="F640" s="229"/>
      <c r="G640" s="229"/>
      <c r="H640" s="229"/>
      <c r="I640" s="229"/>
      <c r="J640" s="229"/>
      <c r="K640" s="229"/>
      <c r="L640" s="229"/>
      <c r="M640" s="229"/>
      <c r="N640" s="229"/>
      <c r="O640" s="51"/>
    </row>
    <row r="641" spans="1:15" x14ac:dyDescent="0.2">
      <c r="A641" s="228"/>
      <c r="B641" s="229"/>
      <c r="C641" s="229"/>
      <c r="D641" s="229"/>
      <c r="E641" s="229"/>
      <c r="F641" s="229"/>
      <c r="G641" s="229"/>
      <c r="H641" s="229"/>
      <c r="I641" s="229"/>
      <c r="J641" s="229"/>
      <c r="K641" s="229"/>
      <c r="L641" s="229"/>
      <c r="M641" s="229"/>
      <c r="N641" s="229"/>
      <c r="O641" s="51"/>
    </row>
    <row r="642" spans="1:15" x14ac:dyDescent="0.2">
      <c r="A642" s="228"/>
      <c r="B642" s="229"/>
      <c r="C642" s="229"/>
      <c r="D642" s="229"/>
      <c r="E642" s="229"/>
      <c r="F642" s="229"/>
      <c r="G642" s="229"/>
      <c r="H642" s="229"/>
      <c r="I642" s="229"/>
      <c r="J642" s="229"/>
      <c r="K642" s="229"/>
      <c r="L642" s="229"/>
      <c r="M642" s="229"/>
      <c r="N642" s="229"/>
      <c r="O642" s="51"/>
    </row>
    <row r="643" spans="1:15" x14ac:dyDescent="0.2">
      <c r="A643" s="228"/>
      <c r="B643" s="229"/>
      <c r="C643" s="229"/>
      <c r="D643" s="229"/>
      <c r="E643" s="229"/>
      <c r="F643" s="229"/>
      <c r="G643" s="229"/>
      <c r="H643" s="229"/>
      <c r="I643" s="229"/>
      <c r="J643" s="229"/>
      <c r="K643" s="229"/>
      <c r="L643" s="229"/>
      <c r="M643" s="229"/>
      <c r="N643" s="229"/>
      <c r="O643" s="51"/>
    </row>
    <row r="644" spans="1:15" x14ac:dyDescent="0.2">
      <c r="A644" s="228"/>
      <c r="B644" s="229"/>
      <c r="C644" s="229"/>
      <c r="D644" s="229"/>
      <c r="E644" s="229"/>
      <c r="F644" s="229"/>
      <c r="G644" s="229"/>
      <c r="H644" s="229"/>
      <c r="I644" s="229"/>
      <c r="J644" s="229"/>
      <c r="K644" s="229"/>
      <c r="L644" s="229"/>
      <c r="M644" s="229"/>
      <c r="N644" s="229"/>
      <c r="O644" s="51"/>
    </row>
    <row r="645" spans="1:15" x14ac:dyDescent="0.2">
      <c r="A645" s="228"/>
      <c r="B645" s="229"/>
      <c r="C645" s="229"/>
      <c r="D645" s="229"/>
      <c r="E645" s="229"/>
      <c r="F645" s="229"/>
      <c r="G645" s="229"/>
      <c r="H645" s="229"/>
      <c r="I645" s="229"/>
      <c r="J645" s="229"/>
      <c r="K645" s="229"/>
      <c r="L645" s="229"/>
      <c r="M645" s="229"/>
      <c r="N645" s="229"/>
      <c r="O645" s="51"/>
    </row>
    <row r="646" spans="1:15" x14ac:dyDescent="0.2">
      <c r="A646" s="228"/>
      <c r="B646" s="229"/>
      <c r="C646" s="229"/>
      <c r="D646" s="229"/>
      <c r="E646" s="229"/>
      <c r="F646" s="229"/>
      <c r="G646" s="229"/>
      <c r="H646" s="229"/>
      <c r="I646" s="229"/>
      <c r="J646" s="229"/>
      <c r="K646" s="229"/>
      <c r="L646" s="229"/>
      <c r="M646" s="229"/>
      <c r="N646" s="229"/>
      <c r="O646" s="51"/>
    </row>
    <row r="647" spans="1:15" x14ac:dyDescent="0.2">
      <c r="A647" s="228"/>
      <c r="B647" s="229"/>
      <c r="C647" s="229"/>
      <c r="D647" s="229"/>
      <c r="E647" s="229"/>
      <c r="F647" s="229"/>
      <c r="G647" s="229"/>
      <c r="H647" s="229"/>
      <c r="I647" s="229"/>
      <c r="J647" s="229"/>
      <c r="K647" s="229"/>
      <c r="L647" s="229"/>
      <c r="M647" s="229"/>
      <c r="N647" s="229"/>
      <c r="O647" s="51"/>
    </row>
    <row r="648" spans="1:15" x14ac:dyDescent="0.2">
      <c r="A648" s="228"/>
      <c r="B648" s="229"/>
      <c r="C648" s="229"/>
      <c r="D648" s="229"/>
      <c r="E648" s="229"/>
      <c r="F648" s="229"/>
      <c r="G648" s="229"/>
      <c r="H648" s="229"/>
      <c r="I648" s="229"/>
      <c r="J648" s="229"/>
      <c r="K648" s="229"/>
      <c r="L648" s="229"/>
      <c r="M648" s="229"/>
      <c r="N648" s="229"/>
      <c r="O648" s="51"/>
    </row>
    <row r="649" spans="1:15" x14ac:dyDescent="0.2">
      <c r="A649" s="228"/>
      <c r="B649" s="229"/>
      <c r="C649" s="229"/>
      <c r="D649" s="229"/>
      <c r="E649" s="229"/>
      <c r="F649" s="229"/>
      <c r="G649" s="229"/>
      <c r="H649" s="229"/>
      <c r="I649" s="229"/>
      <c r="J649" s="229"/>
      <c r="K649" s="229"/>
      <c r="L649" s="229"/>
      <c r="M649" s="229"/>
      <c r="N649" s="229"/>
      <c r="O649" s="51"/>
    </row>
    <row r="650" spans="1:15" x14ac:dyDescent="0.2">
      <c r="A650" s="228"/>
      <c r="B650" s="229"/>
      <c r="C650" s="229"/>
      <c r="D650" s="229"/>
      <c r="E650" s="229"/>
      <c r="F650" s="229"/>
      <c r="G650" s="229"/>
      <c r="H650" s="229"/>
      <c r="I650" s="229"/>
      <c r="J650" s="229"/>
      <c r="K650" s="229"/>
      <c r="L650" s="229"/>
      <c r="M650" s="229"/>
      <c r="N650" s="229"/>
      <c r="O650" s="51"/>
    </row>
    <row r="651" spans="1:15" x14ac:dyDescent="0.2">
      <c r="A651" s="228"/>
      <c r="B651" s="229"/>
      <c r="C651" s="229"/>
      <c r="D651" s="229"/>
      <c r="E651" s="229"/>
      <c r="F651" s="229"/>
      <c r="G651" s="229"/>
      <c r="H651" s="229"/>
      <c r="I651" s="229"/>
      <c r="J651" s="229"/>
      <c r="K651" s="229"/>
      <c r="L651" s="229"/>
      <c r="M651" s="229"/>
      <c r="N651" s="229"/>
      <c r="O651" s="51"/>
    </row>
    <row r="652" spans="1:15" x14ac:dyDescent="0.2">
      <c r="A652" s="228"/>
      <c r="B652" s="229"/>
      <c r="C652" s="229"/>
      <c r="D652" s="229"/>
      <c r="E652" s="229"/>
      <c r="F652" s="229"/>
      <c r="G652" s="229"/>
      <c r="H652" s="229"/>
      <c r="I652" s="229"/>
      <c r="J652" s="229"/>
      <c r="K652" s="229"/>
      <c r="L652" s="229"/>
      <c r="M652" s="229"/>
      <c r="N652" s="229"/>
      <c r="O652" s="51"/>
    </row>
    <row r="653" spans="1:15" x14ac:dyDescent="0.2">
      <c r="A653" s="228"/>
      <c r="B653" s="229"/>
      <c r="C653" s="229"/>
      <c r="D653" s="229"/>
      <c r="E653" s="229"/>
      <c r="F653" s="229"/>
      <c r="G653" s="229"/>
      <c r="H653" s="229"/>
      <c r="I653" s="229"/>
      <c r="J653" s="229"/>
      <c r="K653" s="229"/>
      <c r="L653" s="229"/>
      <c r="M653" s="229"/>
      <c r="N653" s="229"/>
      <c r="O653" s="51"/>
    </row>
    <row r="654" spans="1:15" x14ac:dyDescent="0.2">
      <c r="A654" s="228"/>
      <c r="B654" s="229"/>
      <c r="C654" s="229"/>
      <c r="D654" s="229"/>
      <c r="E654" s="229"/>
      <c r="F654" s="229"/>
      <c r="G654" s="229"/>
      <c r="H654" s="229"/>
      <c r="I654" s="229"/>
      <c r="J654" s="229"/>
      <c r="K654" s="229"/>
      <c r="L654" s="229"/>
      <c r="M654" s="229"/>
      <c r="N654" s="229"/>
      <c r="O654" s="51"/>
    </row>
    <row r="655" spans="1:15" x14ac:dyDescent="0.2">
      <c r="A655" s="228"/>
      <c r="B655" s="229"/>
      <c r="C655" s="229"/>
      <c r="D655" s="229"/>
      <c r="E655" s="229"/>
      <c r="F655" s="229"/>
      <c r="G655" s="229"/>
      <c r="H655" s="229"/>
      <c r="I655" s="229"/>
      <c r="J655" s="229"/>
      <c r="K655" s="229"/>
      <c r="L655" s="229"/>
      <c r="M655" s="229"/>
      <c r="N655" s="229"/>
      <c r="O655" s="51"/>
    </row>
    <row r="656" spans="1:15" x14ac:dyDescent="0.2">
      <c r="A656" s="228"/>
      <c r="B656" s="229"/>
      <c r="C656" s="229"/>
      <c r="D656" s="229"/>
      <c r="E656" s="229"/>
      <c r="F656" s="229"/>
      <c r="G656" s="229"/>
      <c r="H656" s="229"/>
      <c r="I656" s="229"/>
      <c r="J656" s="229"/>
      <c r="K656" s="229"/>
      <c r="L656" s="229"/>
      <c r="M656" s="229"/>
      <c r="N656" s="229"/>
      <c r="O656" s="51"/>
    </row>
    <row r="657" spans="1:15" x14ac:dyDescent="0.2">
      <c r="A657" s="228"/>
      <c r="B657" s="229"/>
      <c r="C657" s="229"/>
      <c r="D657" s="229"/>
      <c r="E657" s="229"/>
      <c r="F657" s="229"/>
      <c r="G657" s="229"/>
      <c r="H657" s="229"/>
      <c r="I657" s="229"/>
      <c r="J657" s="229"/>
      <c r="K657" s="229"/>
      <c r="L657" s="229"/>
      <c r="M657" s="229"/>
      <c r="N657" s="229"/>
      <c r="O657" s="51"/>
    </row>
    <row r="658" spans="1:15" x14ac:dyDescent="0.2">
      <c r="A658" s="228"/>
      <c r="B658" s="229"/>
      <c r="C658" s="229"/>
      <c r="D658" s="229"/>
      <c r="E658" s="229"/>
      <c r="F658" s="229"/>
      <c r="G658" s="229"/>
      <c r="H658" s="229"/>
      <c r="I658" s="229"/>
      <c r="J658" s="229"/>
      <c r="K658" s="229"/>
      <c r="L658" s="229"/>
      <c r="M658" s="229"/>
      <c r="N658" s="229"/>
      <c r="O658" s="51"/>
    </row>
    <row r="659" spans="1:15" x14ac:dyDescent="0.2">
      <c r="A659" s="228"/>
      <c r="B659" s="229"/>
      <c r="C659" s="229"/>
      <c r="D659" s="229"/>
      <c r="E659" s="229"/>
      <c r="F659" s="229"/>
      <c r="G659" s="229"/>
      <c r="H659" s="229"/>
      <c r="I659" s="229"/>
      <c r="J659" s="229"/>
      <c r="K659" s="229"/>
      <c r="L659" s="229"/>
      <c r="M659" s="229"/>
      <c r="N659" s="229"/>
      <c r="O659" s="51"/>
    </row>
    <row r="660" spans="1:15" x14ac:dyDescent="0.2">
      <c r="A660" s="228"/>
      <c r="B660" s="229"/>
      <c r="C660" s="229"/>
      <c r="D660" s="229"/>
      <c r="E660" s="229"/>
      <c r="F660" s="229"/>
      <c r="G660" s="229"/>
      <c r="H660" s="229"/>
      <c r="I660" s="229"/>
      <c r="J660" s="229"/>
      <c r="K660" s="229"/>
      <c r="L660" s="229"/>
      <c r="M660" s="229"/>
      <c r="N660" s="229"/>
      <c r="O660" s="51"/>
    </row>
    <row r="661" spans="1:15" x14ac:dyDescent="0.2">
      <c r="A661" s="228"/>
      <c r="B661" s="229"/>
      <c r="C661" s="229"/>
      <c r="D661" s="229"/>
      <c r="E661" s="229"/>
      <c r="F661" s="229"/>
      <c r="G661" s="229"/>
      <c r="H661" s="229"/>
      <c r="I661" s="229"/>
      <c r="J661" s="229"/>
      <c r="K661" s="229"/>
      <c r="L661" s="229"/>
      <c r="M661" s="229"/>
      <c r="N661" s="229"/>
      <c r="O661" s="51"/>
    </row>
    <row r="662" spans="1:15" x14ac:dyDescent="0.2">
      <c r="A662" s="228"/>
      <c r="B662" s="229"/>
      <c r="C662" s="229"/>
      <c r="D662" s="229"/>
      <c r="E662" s="229"/>
      <c r="F662" s="229"/>
      <c r="G662" s="229"/>
      <c r="H662" s="229"/>
      <c r="I662" s="229"/>
      <c r="J662" s="229"/>
      <c r="K662" s="229"/>
      <c r="L662" s="229"/>
      <c r="M662" s="229"/>
      <c r="N662" s="229"/>
      <c r="O662" s="51"/>
    </row>
    <row r="663" spans="1:15" x14ac:dyDescent="0.2">
      <c r="A663" s="228"/>
      <c r="B663" s="229"/>
      <c r="C663" s="229"/>
      <c r="D663" s="229"/>
      <c r="E663" s="229"/>
      <c r="F663" s="229"/>
      <c r="G663" s="229"/>
      <c r="H663" s="229"/>
      <c r="I663" s="229"/>
      <c r="J663" s="229"/>
      <c r="K663" s="229"/>
      <c r="L663" s="229"/>
      <c r="M663" s="229"/>
      <c r="N663" s="229"/>
      <c r="O663" s="51"/>
    </row>
    <row r="664" spans="1:15" x14ac:dyDescent="0.2">
      <c r="A664" s="228"/>
      <c r="B664" s="229"/>
      <c r="C664" s="229"/>
      <c r="D664" s="229"/>
      <c r="E664" s="229"/>
      <c r="F664" s="229"/>
      <c r="G664" s="229"/>
      <c r="H664" s="229"/>
      <c r="I664" s="229"/>
      <c r="J664" s="229"/>
      <c r="K664" s="229"/>
      <c r="L664" s="229"/>
      <c r="M664" s="229"/>
      <c r="N664" s="229"/>
      <c r="O664" s="51"/>
    </row>
    <row r="665" spans="1:15" x14ac:dyDescent="0.2">
      <c r="A665" s="228"/>
      <c r="B665" s="229"/>
      <c r="C665" s="229"/>
      <c r="D665" s="229"/>
      <c r="E665" s="229"/>
      <c r="F665" s="229"/>
      <c r="G665" s="229"/>
      <c r="H665" s="229"/>
      <c r="I665" s="229"/>
      <c r="J665" s="229"/>
      <c r="K665" s="229"/>
      <c r="L665" s="229"/>
      <c r="M665" s="229"/>
      <c r="N665" s="229"/>
      <c r="O665" s="51"/>
    </row>
    <row r="666" spans="1:15" x14ac:dyDescent="0.2">
      <c r="A666" s="228"/>
      <c r="B666" s="229"/>
      <c r="C666" s="229"/>
      <c r="D666" s="229"/>
      <c r="E666" s="229"/>
      <c r="F666" s="229"/>
      <c r="G666" s="229"/>
      <c r="H666" s="229"/>
      <c r="I666" s="229"/>
      <c r="J666" s="229"/>
      <c r="K666" s="229"/>
      <c r="L666" s="229"/>
      <c r="M666" s="229"/>
      <c r="N666" s="229"/>
      <c r="O666" s="51"/>
    </row>
    <row r="667" spans="1:15" x14ac:dyDescent="0.2">
      <c r="A667" s="228"/>
      <c r="B667" s="229"/>
      <c r="C667" s="229"/>
      <c r="D667" s="229"/>
      <c r="E667" s="229"/>
      <c r="F667" s="229"/>
      <c r="G667" s="229"/>
      <c r="H667" s="229"/>
      <c r="I667" s="229"/>
      <c r="J667" s="229"/>
      <c r="K667" s="229"/>
      <c r="L667" s="229"/>
      <c r="M667" s="229"/>
      <c r="N667" s="229"/>
      <c r="O667" s="51"/>
    </row>
    <row r="668" spans="1:15" x14ac:dyDescent="0.2">
      <c r="A668" s="228"/>
      <c r="B668" s="229"/>
      <c r="C668" s="229"/>
      <c r="D668" s="229"/>
      <c r="E668" s="229"/>
      <c r="F668" s="229"/>
      <c r="G668" s="229"/>
      <c r="H668" s="229"/>
      <c r="I668" s="229"/>
      <c r="J668" s="229"/>
      <c r="K668" s="229"/>
      <c r="L668" s="229"/>
      <c r="M668" s="229"/>
      <c r="N668" s="229"/>
      <c r="O668" s="51"/>
    </row>
    <row r="669" spans="1:15" x14ac:dyDescent="0.2">
      <c r="A669" s="228"/>
      <c r="B669" s="229"/>
      <c r="C669" s="229"/>
      <c r="D669" s="229"/>
      <c r="E669" s="229"/>
      <c r="F669" s="229"/>
      <c r="G669" s="229"/>
      <c r="H669" s="229"/>
      <c r="I669" s="229"/>
      <c r="J669" s="229"/>
      <c r="K669" s="229"/>
      <c r="L669" s="229"/>
      <c r="M669" s="229"/>
      <c r="N669" s="229"/>
      <c r="O669" s="51"/>
    </row>
    <row r="670" spans="1:15" x14ac:dyDescent="0.2">
      <c r="A670" s="228"/>
      <c r="B670" s="229"/>
      <c r="C670" s="229"/>
      <c r="D670" s="229"/>
      <c r="E670" s="229"/>
      <c r="F670" s="229"/>
      <c r="G670" s="229"/>
      <c r="H670" s="229"/>
      <c r="I670" s="229"/>
      <c r="J670" s="229"/>
      <c r="K670" s="229"/>
      <c r="L670" s="229"/>
      <c r="M670" s="229"/>
      <c r="N670" s="229"/>
      <c r="O670" s="51"/>
    </row>
    <row r="671" spans="1:15" x14ac:dyDescent="0.2">
      <c r="A671" s="228"/>
      <c r="B671" s="229"/>
      <c r="C671" s="229"/>
      <c r="D671" s="229"/>
      <c r="E671" s="229"/>
      <c r="F671" s="229"/>
      <c r="G671" s="229"/>
      <c r="H671" s="229"/>
      <c r="I671" s="229"/>
      <c r="J671" s="229"/>
      <c r="K671" s="229"/>
      <c r="L671" s="229"/>
      <c r="M671" s="229"/>
      <c r="N671" s="229"/>
      <c r="O671" s="51"/>
    </row>
    <row r="672" spans="1:15" x14ac:dyDescent="0.2">
      <c r="A672" s="228"/>
      <c r="B672" s="229"/>
      <c r="C672" s="229"/>
      <c r="D672" s="229"/>
      <c r="E672" s="229"/>
      <c r="F672" s="229"/>
      <c r="G672" s="229"/>
      <c r="H672" s="229"/>
      <c r="I672" s="229"/>
      <c r="J672" s="229"/>
      <c r="K672" s="229"/>
      <c r="L672" s="229"/>
      <c r="M672" s="229"/>
      <c r="N672" s="229"/>
      <c r="O672" s="51"/>
    </row>
    <row r="673" spans="1:15" x14ac:dyDescent="0.2">
      <c r="A673" s="228"/>
      <c r="B673" s="229"/>
      <c r="C673" s="229"/>
      <c r="D673" s="229"/>
      <c r="E673" s="229"/>
      <c r="F673" s="229"/>
      <c r="G673" s="229"/>
      <c r="H673" s="229"/>
      <c r="I673" s="229"/>
      <c r="J673" s="229"/>
      <c r="K673" s="229"/>
      <c r="L673" s="229"/>
      <c r="M673" s="229"/>
      <c r="N673" s="229"/>
      <c r="O673" s="51"/>
    </row>
    <row r="674" spans="1:15" x14ac:dyDescent="0.2">
      <c r="A674" s="228"/>
      <c r="B674" s="229"/>
      <c r="C674" s="229"/>
      <c r="D674" s="229"/>
      <c r="E674" s="229"/>
      <c r="F674" s="229"/>
      <c r="G674" s="229"/>
      <c r="H674" s="229"/>
      <c r="I674" s="229"/>
      <c r="J674" s="229"/>
      <c r="K674" s="229"/>
      <c r="L674" s="229"/>
      <c r="M674" s="229"/>
      <c r="N674" s="229"/>
      <c r="O674" s="51"/>
    </row>
    <row r="675" spans="1:15" x14ac:dyDescent="0.2">
      <c r="A675" s="228"/>
      <c r="B675" s="229"/>
      <c r="C675" s="229"/>
      <c r="D675" s="229"/>
      <c r="E675" s="229"/>
      <c r="F675" s="229"/>
      <c r="G675" s="229"/>
      <c r="H675" s="229"/>
      <c r="I675" s="229"/>
      <c r="J675" s="229"/>
      <c r="K675" s="229"/>
      <c r="L675" s="229"/>
      <c r="M675" s="229"/>
      <c r="N675" s="229"/>
      <c r="O675" s="51"/>
    </row>
    <row r="676" spans="1:15" x14ac:dyDescent="0.2">
      <c r="A676" s="228"/>
      <c r="B676" s="229"/>
      <c r="C676" s="229"/>
      <c r="D676" s="229"/>
      <c r="E676" s="229"/>
      <c r="F676" s="229"/>
      <c r="G676" s="229"/>
      <c r="H676" s="229"/>
      <c r="I676" s="229"/>
      <c r="J676" s="229"/>
      <c r="K676" s="229"/>
      <c r="L676" s="229"/>
      <c r="M676" s="229"/>
      <c r="N676" s="229"/>
      <c r="O676" s="51"/>
    </row>
    <row r="677" spans="1:15" x14ac:dyDescent="0.2">
      <c r="A677" s="228"/>
      <c r="B677" s="229"/>
      <c r="C677" s="229"/>
      <c r="D677" s="229"/>
      <c r="E677" s="229"/>
      <c r="F677" s="229"/>
      <c r="G677" s="229"/>
      <c r="H677" s="229"/>
      <c r="I677" s="229"/>
      <c r="J677" s="229"/>
      <c r="K677" s="229"/>
      <c r="L677" s="229"/>
      <c r="M677" s="229"/>
      <c r="N677" s="229"/>
      <c r="O677" s="51"/>
    </row>
    <row r="678" spans="1:15" x14ac:dyDescent="0.2">
      <c r="A678" s="228"/>
      <c r="B678" s="229"/>
      <c r="C678" s="229"/>
      <c r="D678" s="229"/>
      <c r="E678" s="229"/>
      <c r="F678" s="229"/>
      <c r="G678" s="229"/>
      <c r="H678" s="229"/>
      <c r="I678" s="229"/>
      <c r="J678" s="229"/>
      <c r="K678" s="229"/>
      <c r="L678" s="229"/>
      <c r="M678" s="229"/>
      <c r="N678" s="229"/>
      <c r="O678" s="51"/>
    </row>
    <row r="679" spans="1:15" x14ac:dyDescent="0.2">
      <c r="A679" s="228"/>
      <c r="B679" s="229"/>
      <c r="C679" s="229"/>
      <c r="D679" s="229"/>
      <c r="E679" s="229"/>
      <c r="F679" s="229"/>
      <c r="G679" s="229"/>
      <c r="H679" s="229"/>
      <c r="I679" s="229"/>
      <c r="J679" s="229"/>
      <c r="K679" s="229"/>
      <c r="L679" s="229"/>
      <c r="M679" s="229"/>
      <c r="N679" s="229"/>
      <c r="O679" s="51"/>
    </row>
    <row r="680" spans="1:15" x14ac:dyDescent="0.2">
      <c r="A680" s="228"/>
      <c r="B680" s="229"/>
      <c r="C680" s="229"/>
      <c r="D680" s="229"/>
      <c r="E680" s="229"/>
      <c r="F680" s="229"/>
      <c r="G680" s="229"/>
      <c r="H680" s="229"/>
      <c r="I680" s="229"/>
      <c r="J680" s="229"/>
      <c r="K680" s="229"/>
      <c r="L680" s="229"/>
      <c r="M680" s="229"/>
      <c r="N680" s="229"/>
      <c r="O680" s="51"/>
    </row>
    <row r="681" spans="1:15" x14ac:dyDescent="0.2">
      <c r="A681" s="228"/>
      <c r="B681" s="229"/>
      <c r="C681" s="229"/>
      <c r="D681" s="229"/>
      <c r="E681" s="229"/>
      <c r="F681" s="229"/>
      <c r="G681" s="229"/>
      <c r="H681" s="229"/>
      <c r="I681" s="229"/>
      <c r="J681" s="229"/>
      <c r="K681" s="229"/>
      <c r="L681" s="229"/>
      <c r="M681" s="229"/>
      <c r="N681" s="229"/>
      <c r="O681" s="51"/>
    </row>
    <row r="682" spans="1:15" x14ac:dyDescent="0.2">
      <c r="A682" s="228"/>
      <c r="B682" s="229"/>
      <c r="C682" s="229"/>
      <c r="D682" s="229"/>
      <c r="E682" s="229"/>
      <c r="F682" s="229"/>
      <c r="G682" s="229"/>
      <c r="H682" s="229"/>
      <c r="I682" s="229"/>
      <c r="J682" s="229"/>
      <c r="K682" s="229"/>
      <c r="L682" s="229"/>
      <c r="M682" s="229"/>
      <c r="N682" s="229"/>
      <c r="O682" s="51"/>
    </row>
    <row r="683" spans="1:15" x14ac:dyDescent="0.2">
      <c r="A683" s="228"/>
      <c r="B683" s="229"/>
      <c r="C683" s="229"/>
      <c r="D683" s="229"/>
      <c r="E683" s="229"/>
      <c r="F683" s="229"/>
      <c r="G683" s="229"/>
      <c r="H683" s="229"/>
      <c r="I683" s="229"/>
      <c r="J683" s="229"/>
      <c r="K683" s="229"/>
      <c r="L683" s="229"/>
      <c r="M683" s="229"/>
      <c r="N683" s="229"/>
      <c r="O683" s="51"/>
    </row>
    <row r="684" spans="1:15" x14ac:dyDescent="0.2">
      <c r="A684" s="228"/>
      <c r="B684" s="229"/>
      <c r="C684" s="229"/>
      <c r="D684" s="229"/>
      <c r="E684" s="229"/>
      <c r="F684" s="229"/>
      <c r="G684" s="229"/>
      <c r="H684" s="229"/>
      <c r="I684" s="229"/>
      <c r="J684" s="229"/>
      <c r="K684" s="229"/>
      <c r="L684" s="229"/>
      <c r="M684" s="229"/>
      <c r="N684" s="229"/>
      <c r="O684" s="51"/>
    </row>
    <row r="685" spans="1:15" x14ac:dyDescent="0.2">
      <c r="A685" s="228"/>
      <c r="B685" s="229"/>
      <c r="C685" s="229"/>
      <c r="D685" s="229"/>
      <c r="E685" s="229"/>
      <c r="F685" s="229"/>
      <c r="G685" s="229"/>
      <c r="H685" s="229"/>
      <c r="I685" s="229"/>
      <c r="J685" s="229"/>
      <c r="K685" s="229"/>
      <c r="L685" s="229"/>
      <c r="M685" s="229"/>
      <c r="N685" s="229"/>
      <c r="O685" s="51"/>
    </row>
    <row r="686" spans="1:15" x14ac:dyDescent="0.2">
      <c r="A686" s="228"/>
      <c r="B686" s="229"/>
      <c r="C686" s="229"/>
      <c r="D686" s="229"/>
      <c r="E686" s="229"/>
      <c r="F686" s="229"/>
      <c r="G686" s="229"/>
      <c r="H686" s="229"/>
      <c r="I686" s="229"/>
      <c r="J686" s="229"/>
      <c r="K686" s="229"/>
      <c r="L686" s="229"/>
      <c r="M686" s="229"/>
      <c r="N686" s="229"/>
      <c r="O686" s="51"/>
    </row>
    <row r="687" spans="1:15" x14ac:dyDescent="0.2">
      <c r="A687" s="228"/>
      <c r="B687" s="229"/>
      <c r="C687" s="229"/>
      <c r="D687" s="229"/>
      <c r="E687" s="229"/>
      <c r="F687" s="229"/>
      <c r="G687" s="229"/>
      <c r="H687" s="229"/>
      <c r="I687" s="229"/>
      <c r="J687" s="229"/>
      <c r="K687" s="229"/>
      <c r="L687" s="229"/>
      <c r="M687" s="229"/>
      <c r="N687" s="229"/>
      <c r="O687" s="51"/>
    </row>
    <row r="688" spans="1:15" x14ac:dyDescent="0.2">
      <c r="A688" s="228"/>
      <c r="B688" s="229"/>
      <c r="C688" s="229"/>
      <c r="D688" s="229"/>
      <c r="E688" s="229"/>
      <c r="F688" s="229"/>
      <c r="G688" s="229"/>
      <c r="H688" s="229"/>
      <c r="I688" s="229"/>
      <c r="J688" s="229"/>
      <c r="K688" s="229"/>
      <c r="L688" s="229"/>
      <c r="M688" s="229"/>
      <c r="N688" s="229"/>
      <c r="O688" s="51"/>
    </row>
    <row r="689" spans="1:15" x14ac:dyDescent="0.2">
      <c r="A689" s="228"/>
      <c r="B689" s="229"/>
      <c r="C689" s="229"/>
      <c r="D689" s="229"/>
      <c r="E689" s="229"/>
      <c r="F689" s="229"/>
      <c r="G689" s="229"/>
      <c r="H689" s="229"/>
      <c r="I689" s="229"/>
      <c r="J689" s="229"/>
      <c r="K689" s="229"/>
      <c r="L689" s="229"/>
      <c r="M689" s="229"/>
      <c r="N689" s="229"/>
      <c r="O689" s="51"/>
    </row>
    <row r="690" spans="1:15" x14ac:dyDescent="0.2">
      <c r="A690" s="228"/>
      <c r="B690" s="229"/>
      <c r="C690" s="229"/>
      <c r="D690" s="229"/>
      <c r="E690" s="229"/>
      <c r="F690" s="229"/>
      <c r="G690" s="229"/>
      <c r="H690" s="229"/>
      <c r="I690" s="229"/>
      <c r="J690" s="229"/>
      <c r="K690" s="229"/>
      <c r="L690" s="229"/>
      <c r="M690" s="229"/>
      <c r="N690" s="229"/>
      <c r="O690" s="51"/>
    </row>
    <row r="691" spans="1:15" x14ac:dyDescent="0.2">
      <c r="A691" s="228"/>
      <c r="B691" s="229"/>
      <c r="C691" s="229"/>
      <c r="D691" s="229"/>
      <c r="E691" s="229"/>
      <c r="F691" s="229"/>
      <c r="G691" s="229"/>
      <c r="H691" s="229"/>
      <c r="I691" s="229"/>
      <c r="J691" s="229"/>
      <c r="K691" s="229"/>
      <c r="L691" s="229"/>
      <c r="M691" s="229"/>
      <c r="N691" s="229"/>
      <c r="O691" s="51"/>
    </row>
    <row r="692" spans="1:15" x14ac:dyDescent="0.2">
      <c r="A692" s="228"/>
      <c r="B692" s="229"/>
      <c r="C692" s="229"/>
      <c r="D692" s="229"/>
      <c r="E692" s="229"/>
      <c r="F692" s="229"/>
      <c r="G692" s="229"/>
      <c r="H692" s="229"/>
      <c r="I692" s="229"/>
      <c r="J692" s="229"/>
      <c r="K692" s="229"/>
      <c r="L692" s="229"/>
      <c r="M692" s="229"/>
      <c r="N692" s="229"/>
      <c r="O692" s="51"/>
    </row>
    <row r="693" spans="1:15" x14ac:dyDescent="0.2">
      <c r="A693" s="228"/>
      <c r="B693" s="229"/>
      <c r="C693" s="229"/>
      <c r="D693" s="229"/>
      <c r="E693" s="229"/>
      <c r="F693" s="229"/>
      <c r="G693" s="229"/>
      <c r="H693" s="229"/>
      <c r="I693" s="229"/>
      <c r="J693" s="229"/>
      <c r="K693" s="229"/>
      <c r="L693" s="229"/>
      <c r="M693" s="229"/>
      <c r="N693" s="229"/>
      <c r="O693" s="51"/>
    </row>
    <row r="694" spans="1:15" x14ac:dyDescent="0.2">
      <c r="A694" s="228"/>
      <c r="B694" s="229"/>
      <c r="C694" s="229"/>
      <c r="D694" s="229"/>
      <c r="E694" s="229"/>
      <c r="F694" s="229"/>
      <c r="G694" s="229"/>
      <c r="H694" s="229"/>
      <c r="I694" s="229"/>
      <c r="J694" s="229"/>
      <c r="K694" s="229"/>
      <c r="L694" s="229"/>
      <c r="M694" s="229"/>
      <c r="N694" s="229"/>
      <c r="O694" s="51"/>
    </row>
    <row r="695" spans="1:15" x14ac:dyDescent="0.2">
      <c r="A695" s="228"/>
      <c r="B695" s="229"/>
      <c r="C695" s="229"/>
      <c r="D695" s="229"/>
      <c r="E695" s="229"/>
      <c r="F695" s="229"/>
      <c r="G695" s="229"/>
      <c r="H695" s="229"/>
      <c r="I695" s="229"/>
      <c r="J695" s="229"/>
      <c r="K695" s="229"/>
      <c r="L695" s="229"/>
      <c r="M695" s="229"/>
      <c r="N695" s="229"/>
      <c r="O695" s="51"/>
    </row>
    <row r="696" spans="1:15" x14ac:dyDescent="0.2">
      <c r="A696" s="228"/>
      <c r="B696" s="229"/>
      <c r="C696" s="229"/>
      <c r="D696" s="229"/>
      <c r="E696" s="229"/>
      <c r="F696" s="229"/>
      <c r="G696" s="229"/>
      <c r="H696" s="229"/>
      <c r="I696" s="229"/>
      <c r="J696" s="229"/>
      <c r="K696" s="229"/>
      <c r="L696" s="229"/>
      <c r="M696" s="229"/>
      <c r="N696" s="229"/>
      <c r="O696" s="51"/>
    </row>
    <row r="697" spans="1:15" x14ac:dyDescent="0.2">
      <c r="A697" s="228"/>
      <c r="B697" s="229"/>
      <c r="C697" s="229"/>
      <c r="D697" s="229"/>
      <c r="E697" s="229"/>
      <c r="F697" s="229"/>
      <c r="G697" s="229"/>
      <c r="H697" s="229"/>
      <c r="I697" s="229"/>
      <c r="J697" s="229"/>
      <c r="K697" s="229"/>
      <c r="L697" s="229"/>
      <c r="M697" s="229"/>
      <c r="N697" s="229"/>
      <c r="O697" s="51"/>
    </row>
    <row r="698" spans="1:15" x14ac:dyDescent="0.2">
      <c r="A698" s="228"/>
      <c r="B698" s="229"/>
      <c r="C698" s="229"/>
      <c r="D698" s="229"/>
      <c r="E698" s="229"/>
      <c r="F698" s="229"/>
      <c r="G698" s="229"/>
      <c r="H698" s="229"/>
      <c r="I698" s="229"/>
      <c r="J698" s="229"/>
      <c r="K698" s="229"/>
      <c r="L698" s="229"/>
      <c r="M698" s="229"/>
      <c r="N698" s="229"/>
      <c r="O698" s="51"/>
    </row>
    <row r="699" spans="1:15" x14ac:dyDescent="0.2">
      <c r="A699" s="228"/>
      <c r="B699" s="229"/>
      <c r="C699" s="229"/>
      <c r="D699" s="229"/>
      <c r="E699" s="229"/>
      <c r="F699" s="229"/>
      <c r="G699" s="229"/>
      <c r="H699" s="229"/>
      <c r="I699" s="229"/>
      <c r="J699" s="229"/>
      <c r="K699" s="229"/>
      <c r="L699" s="229"/>
      <c r="M699" s="229"/>
      <c r="N699" s="229"/>
      <c r="O699" s="51"/>
    </row>
    <row r="700" spans="1:15" x14ac:dyDescent="0.2">
      <c r="A700" s="228"/>
      <c r="B700" s="229"/>
      <c r="C700" s="229"/>
      <c r="D700" s="229"/>
      <c r="E700" s="229"/>
      <c r="F700" s="229"/>
      <c r="G700" s="229"/>
      <c r="H700" s="229"/>
      <c r="I700" s="229"/>
      <c r="J700" s="229"/>
      <c r="K700" s="229"/>
      <c r="L700" s="229"/>
      <c r="M700" s="229"/>
      <c r="N700" s="229"/>
      <c r="O700" s="51"/>
    </row>
    <row r="701" spans="1:15" x14ac:dyDescent="0.2">
      <c r="A701" s="228"/>
      <c r="B701" s="229"/>
      <c r="C701" s="229"/>
      <c r="D701" s="229"/>
      <c r="E701" s="229"/>
      <c r="F701" s="229"/>
      <c r="G701" s="229"/>
      <c r="H701" s="229"/>
      <c r="I701" s="229"/>
      <c r="J701" s="229"/>
      <c r="K701" s="229"/>
      <c r="L701" s="229"/>
      <c r="M701" s="229"/>
      <c r="N701" s="229"/>
      <c r="O701" s="51"/>
    </row>
    <row r="702" spans="1:15" x14ac:dyDescent="0.2">
      <c r="A702" s="228"/>
      <c r="B702" s="229"/>
      <c r="C702" s="229"/>
      <c r="D702" s="229"/>
      <c r="E702" s="229"/>
      <c r="F702" s="229"/>
      <c r="G702" s="229"/>
      <c r="H702" s="229"/>
      <c r="I702" s="229"/>
      <c r="J702" s="229"/>
      <c r="K702" s="229"/>
      <c r="L702" s="229"/>
      <c r="M702" s="229"/>
      <c r="N702" s="229"/>
      <c r="O702" s="51"/>
    </row>
    <row r="703" spans="1:15" x14ac:dyDescent="0.2">
      <c r="A703" s="228"/>
      <c r="B703" s="229"/>
      <c r="C703" s="229"/>
      <c r="D703" s="229"/>
      <c r="E703" s="229"/>
      <c r="F703" s="229"/>
      <c r="G703" s="229"/>
      <c r="H703" s="229"/>
      <c r="I703" s="229"/>
      <c r="J703" s="229"/>
      <c r="K703" s="229"/>
      <c r="L703" s="229"/>
      <c r="M703" s="229"/>
      <c r="N703" s="229"/>
      <c r="O703" s="51"/>
    </row>
    <row r="704" spans="1:15" x14ac:dyDescent="0.2">
      <c r="A704" s="228"/>
      <c r="B704" s="229"/>
      <c r="C704" s="229"/>
      <c r="D704" s="229"/>
      <c r="E704" s="229"/>
      <c r="F704" s="229"/>
      <c r="G704" s="229"/>
      <c r="H704" s="229"/>
      <c r="I704" s="229"/>
      <c r="J704" s="229"/>
      <c r="K704" s="229"/>
      <c r="L704" s="229"/>
      <c r="M704" s="229"/>
      <c r="N704" s="229"/>
      <c r="O704" s="51"/>
    </row>
    <row r="705" spans="1:15" x14ac:dyDescent="0.2">
      <c r="A705" s="228"/>
      <c r="B705" s="229"/>
      <c r="C705" s="229"/>
      <c r="D705" s="229"/>
      <c r="E705" s="229"/>
      <c r="F705" s="229"/>
      <c r="G705" s="229"/>
      <c r="H705" s="229"/>
      <c r="I705" s="229"/>
      <c r="J705" s="229"/>
      <c r="K705" s="229"/>
      <c r="L705" s="229"/>
      <c r="M705" s="229"/>
      <c r="N705" s="229"/>
      <c r="O705" s="51"/>
    </row>
    <row r="706" spans="1:15" x14ac:dyDescent="0.2">
      <c r="A706" s="228"/>
      <c r="B706" s="229"/>
      <c r="C706" s="229"/>
      <c r="D706" s="229"/>
      <c r="E706" s="229"/>
      <c r="F706" s="229"/>
      <c r="G706" s="229"/>
      <c r="H706" s="229"/>
      <c r="I706" s="229"/>
      <c r="J706" s="229"/>
      <c r="K706" s="229"/>
      <c r="L706" s="229"/>
      <c r="M706" s="229"/>
      <c r="N706" s="229"/>
      <c r="O706" s="51"/>
    </row>
    <row r="707" spans="1:15" x14ac:dyDescent="0.2">
      <c r="A707" s="228"/>
      <c r="B707" s="229"/>
      <c r="C707" s="229"/>
      <c r="D707" s="229"/>
      <c r="E707" s="229"/>
      <c r="F707" s="229"/>
      <c r="G707" s="229"/>
      <c r="H707" s="229"/>
      <c r="I707" s="229"/>
      <c r="J707" s="229"/>
      <c r="K707" s="229"/>
      <c r="L707" s="229"/>
      <c r="M707" s="229"/>
      <c r="N707" s="229"/>
      <c r="O707" s="51"/>
    </row>
    <row r="708" spans="1:15" x14ac:dyDescent="0.2">
      <c r="A708" s="228"/>
      <c r="B708" s="229"/>
      <c r="C708" s="229"/>
      <c r="D708" s="229"/>
      <c r="E708" s="229"/>
      <c r="F708" s="229"/>
      <c r="G708" s="229"/>
      <c r="H708" s="229"/>
      <c r="I708" s="229"/>
      <c r="J708" s="229"/>
      <c r="K708" s="229"/>
      <c r="L708" s="229"/>
      <c r="M708" s="229"/>
      <c r="N708" s="229"/>
      <c r="O708" s="51"/>
    </row>
    <row r="709" spans="1:15" x14ac:dyDescent="0.2">
      <c r="A709" s="228"/>
      <c r="B709" s="229"/>
      <c r="C709" s="229"/>
      <c r="D709" s="229"/>
      <c r="E709" s="229"/>
      <c r="F709" s="229"/>
      <c r="G709" s="229"/>
      <c r="H709" s="229"/>
      <c r="I709" s="229"/>
      <c r="J709" s="229"/>
      <c r="K709" s="229"/>
      <c r="L709" s="229"/>
      <c r="M709" s="229"/>
      <c r="N709" s="229"/>
      <c r="O709" s="51"/>
    </row>
    <row r="710" spans="1:15" x14ac:dyDescent="0.2">
      <c r="A710" s="228"/>
      <c r="B710" s="229"/>
      <c r="C710" s="229"/>
      <c r="D710" s="229"/>
      <c r="E710" s="229"/>
      <c r="F710" s="229"/>
      <c r="G710" s="229"/>
      <c r="H710" s="229"/>
      <c r="I710" s="229"/>
      <c r="J710" s="229"/>
      <c r="K710" s="229"/>
      <c r="L710" s="229"/>
      <c r="M710" s="229"/>
      <c r="N710" s="229"/>
      <c r="O710" s="51"/>
    </row>
    <row r="711" spans="1:15" x14ac:dyDescent="0.2">
      <c r="A711" s="228"/>
      <c r="B711" s="229"/>
      <c r="C711" s="229"/>
      <c r="D711" s="229"/>
      <c r="E711" s="229"/>
      <c r="F711" s="229"/>
      <c r="G711" s="229"/>
      <c r="H711" s="229"/>
      <c r="I711" s="229"/>
      <c r="J711" s="229"/>
      <c r="K711" s="229"/>
      <c r="L711" s="229"/>
      <c r="M711" s="229"/>
      <c r="N711" s="229"/>
      <c r="O711" s="51"/>
    </row>
    <row r="712" spans="1:15" x14ac:dyDescent="0.2">
      <c r="A712" s="228"/>
      <c r="B712" s="229"/>
      <c r="C712" s="229"/>
      <c r="D712" s="229"/>
      <c r="E712" s="229"/>
      <c r="F712" s="229"/>
      <c r="G712" s="229"/>
      <c r="H712" s="229"/>
      <c r="I712" s="229"/>
      <c r="J712" s="229"/>
      <c r="K712" s="229"/>
      <c r="L712" s="229"/>
      <c r="M712" s="229"/>
      <c r="N712" s="229"/>
      <c r="O712" s="51"/>
    </row>
    <row r="713" spans="1:15" x14ac:dyDescent="0.2">
      <c r="A713" s="228"/>
      <c r="B713" s="229"/>
      <c r="C713" s="229"/>
      <c r="D713" s="229"/>
      <c r="E713" s="229"/>
      <c r="F713" s="229"/>
      <c r="G713" s="229"/>
      <c r="H713" s="229"/>
      <c r="I713" s="229"/>
      <c r="J713" s="229"/>
      <c r="K713" s="229"/>
      <c r="L713" s="229"/>
      <c r="M713" s="229"/>
      <c r="N713" s="229"/>
      <c r="O713" s="51"/>
    </row>
    <row r="714" spans="1:15" x14ac:dyDescent="0.2">
      <c r="A714" s="228"/>
      <c r="B714" s="229"/>
      <c r="C714" s="229"/>
      <c r="D714" s="229"/>
      <c r="E714" s="229"/>
      <c r="F714" s="229"/>
      <c r="G714" s="229"/>
      <c r="H714" s="229"/>
      <c r="I714" s="229"/>
      <c r="J714" s="229"/>
      <c r="K714" s="229"/>
      <c r="L714" s="229"/>
      <c r="M714" s="229"/>
      <c r="N714" s="229"/>
      <c r="O714" s="51"/>
    </row>
    <row r="715" spans="1:15" x14ac:dyDescent="0.2">
      <c r="A715" s="228"/>
      <c r="B715" s="229"/>
      <c r="C715" s="229"/>
      <c r="D715" s="229"/>
      <c r="E715" s="229"/>
      <c r="F715" s="229"/>
      <c r="G715" s="229"/>
      <c r="H715" s="229"/>
      <c r="I715" s="229"/>
      <c r="J715" s="229"/>
      <c r="K715" s="229"/>
      <c r="L715" s="229"/>
      <c r="M715" s="229"/>
      <c r="N715" s="229"/>
      <c r="O715" s="51"/>
    </row>
    <row r="716" spans="1:15" x14ac:dyDescent="0.2">
      <c r="A716" s="228"/>
      <c r="B716" s="229"/>
      <c r="C716" s="229"/>
      <c r="D716" s="229"/>
      <c r="E716" s="229"/>
      <c r="F716" s="229"/>
      <c r="G716" s="229"/>
      <c r="H716" s="229"/>
      <c r="I716" s="229"/>
      <c r="J716" s="229"/>
      <c r="K716" s="229"/>
      <c r="L716" s="229"/>
      <c r="M716" s="229"/>
      <c r="N716" s="229"/>
      <c r="O716" s="51"/>
    </row>
    <row r="717" spans="1:15" x14ac:dyDescent="0.2">
      <c r="A717" s="228"/>
      <c r="B717" s="229"/>
      <c r="C717" s="229"/>
      <c r="D717" s="229"/>
      <c r="E717" s="229"/>
      <c r="F717" s="229"/>
      <c r="G717" s="229"/>
      <c r="H717" s="229"/>
      <c r="I717" s="229"/>
      <c r="J717" s="229"/>
      <c r="K717" s="229"/>
      <c r="L717" s="229"/>
      <c r="M717" s="229"/>
      <c r="N717" s="229"/>
      <c r="O717" s="51"/>
    </row>
    <row r="718" spans="1:15" x14ac:dyDescent="0.2">
      <c r="A718" s="228"/>
      <c r="B718" s="229"/>
      <c r="C718" s="229"/>
      <c r="D718" s="229"/>
      <c r="E718" s="229"/>
      <c r="F718" s="229"/>
      <c r="G718" s="229"/>
      <c r="H718" s="229"/>
      <c r="I718" s="229"/>
      <c r="J718" s="229"/>
      <c r="K718" s="229"/>
      <c r="L718" s="229"/>
      <c r="M718" s="229"/>
      <c r="N718" s="229"/>
      <c r="O718" s="51"/>
    </row>
    <row r="719" spans="1:15" x14ac:dyDescent="0.2">
      <c r="A719" s="228"/>
      <c r="B719" s="229"/>
      <c r="C719" s="229"/>
      <c r="D719" s="229"/>
      <c r="E719" s="229"/>
      <c r="F719" s="229"/>
      <c r="G719" s="229"/>
      <c r="H719" s="229"/>
      <c r="I719" s="229"/>
      <c r="J719" s="229"/>
      <c r="K719" s="229"/>
      <c r="L719" s="229"/>
      <c r="M719" s="229"/>
      <c r="N719" s="229"/>
      <c r="O719" s="51"/>
    </row>
    <row r="720" spans="1:15" x14ac:dyDescent="0.2">
      <c r="A720" s="228"/>
      <c r="B720" s="229"/>
      <c r="C720" s="229"/>
      <c r="D720" s="229"/>
      <c r="E720" s="229"/>
      <c r="F720" s="229"/>
      <c r="G720" s="229"/>
      <c r="H720" s="229"/>
      <c r="I720" s="229"/>
      <c r="J720" s="229"/>
      <c r="K720" s="229"/>
      <c r="L720" s="229"/>
      <c r="M720" s="229"/>
      <c r="N720" s="229"/>
      <c r="O720" s="51"/>
    </row>
    <row r="721" spans="1:15" x14ac:dyDescent="0.2">
      <c r="A721" s="228"/>
      <c r="B721" s="229"/>
      <c r="C721" s="229"/>
      <c r="D721" s="229"/>
      <c r="E721" s="229"/>
      <c r="F721" s="229"/>
      <c r="G721" s="229"/>
      <c r="H721" s="229"/>
      <c r="I721" s="229"/>
      <c r="J721" s="229"/>
      <c r="K721" s="229"/>
      <c r="L721" s="229"/>
      <c r="M721" s="229"/>
      <c r="N721" s="229"/>
      <c r="O721" s="51"/>
    </row>
    <row r="722" spans="1:15" x14ac:dyDescent="0.2">
      <c r="A722" s="228"/>
      <c r="B722" s="229"/>
      <c r="C722" s="229"/>
      <c r="D722" s="229"/>
      <c r="E722" s="229"/>
      <c r="F722" s="229"/>
      <c r="G722" s="229"/>
      <c r="H722" s="229"/>
      <c r="I722" s="229"/>
      <c r="J722" s="229"/>
      <c r="K722" s="229"/>
      <c r="L722" s="229"/>
      <c r="M722" s="229"/>
      <c r="N722" s="229"/>
      <c r="O722" s="51"/>
    </row>
    <row r="723" spans="1:15" x14ac:dyDescent="0.2">
      <c r="A723" s="228"/>
      <c r="B723" s="229"/>
      <c r="C723" s="229"/>
      <c r="D723" s="229"/>
      <c r="E723" s="229"/>
      <c r="F723" s="229"/>
      <c r="G723" s="229"/>
      <c r="H723" s="229"/>
      <c r="I723" s="229"/>
      <c r="J723" s="229"/>
      <c r="K723" s="229"/>
      <c r="L723" s="229"/>
      <c r="M723" s="229"/>
      <c r="N723" s="229"/>
      <c r="O723" s="51"/>
    </row>
    <row r="724" spans="1:15" x14ac:dyDescent="0.2">
      <c r="A724" s="228"/>
      <c r="B724" s="229"/>
      <c r="C724" s="229"/>
      <c r="D724" s="229"/>
      <c r="E724" s="229"/>
      <c r="F724" s="229"/>
      <c r="G724" s="229"/>
      <c r="H724" s="229"/>
      <c r="I724" s="229"/>
      <c r="J724" s="229"/>
      <c r="K724" s="229"/>
      <c r="L724" s="229"/>
      <c r="M724" s="229"/>
      <c r="N724" s="229"/>
      <c r="O724" s="51"/>
    </row>
    <row r="725" spans="1:15" x14ac:dyDescent="0.2">
      <c r="A725" s="228"/>
      <c r="B725" s="229"/>
      <c r="C725" s="229"/>
      <c r="D725" s="229"/>
      <c r="E725" s="229"/>
      <c r="F725" s="229"/>
      <c r="G725" s="229"/>
      <c r="H725" s="229"/>
      <c r="I725" s="229"/>
      <c r="J725" s="229"/>
      <c r="K725" s="229"/>
      <c r="L725" s="229"/>
      <c r="M725" s="229"/>
      <c r="N725" s="229"/>
      <c r="O725" s="51"/>
    </row>
    <row r="726" spans="1:15" x14ac:dyDescent="0.2">
      <c r="A726" s="228"/>
      <c r="B726" s="229"/>
      <c r="C726" s="229"/>
      <c r="D726" s="229"/>
      <c r="E726" s="229"/>
      <c r="F726" s="229"/>
      <c r="G726" s="229"/>
      <c r="H726" s="229"/>
      <c r="I726" s="229"/>
      <c r="J726" s="229"/>
      <c r="K726" s="229"/>
      <c r="L726" s="229"/>
      <c r="M726" s="229"/>
      <c r="N726" s="229"/>
      <c r="O726" s="51"/>
    </row>
    <row r="727" spans="1:15" x14ac:dyDescent="0.2">
      <c r="A727" s="228"/>
      <c r="B727" s="229"/>
      <c r="C727" s="229"/>
      <c r="D727" s="229"/>
      <c r="E727" s="229"/>
      <c r="F727" s="229"/>
      <c r="G727" s="229"/>
      <c r="H727" s="229"/>
      <c r="I727" s="229"/>
      <c r="J727" s="229"/>
      <c r="K727" s="229"/>
      <c r="L727" s="229"/>
      <c r="M727" s="229"/>
      <c r="N727" s="229"/>
      <c r="O727" s="51"/>
    </row>
    <row r="728" spans="1:15" x14ac:dyDescent="0.2">
      <c r="A728" s="228"/>
      <c r="B728" s="229"/>
      <c r="C728" s="229"/>
      <c r="D728" s="229"/>
      <c r="E728" s="229"/>
      <c r="F728" s="229"/>
      <c r="G728" s="229"/>
      <c r="H728" s="229"/>
      <c r="I728" s="229"/>
      <c r="J728" s="229"/>
      <c r="K728" s="229"/>
      <c r="L728" s="229"/>
      <c r="M728" s="229"/>
      <c r="N728" s="229"/>
      <c r="O728" s="51"/>
    </row>
    <row r="729" spans="1:15" x14ac:dyDescent="0.2">
      <c r="A729" s="228"/>
      <c r="B729" s="229"/>
      <c r="C729" s="229"/>
      <c r="D729" s="229"/>
      <c r="E729" s="229"/>
      <c r="F729" s="229"/>
      <c r="G729" s="229"/>
      <c r="H729" s="229"/>
      <c r="I729" s="229"/>
      <c r="J729" s="229"/>
      <c r="K729" s="229"/>
      <c r="L729" s="229"/>
      <c r="M729" s="229"/>
      <c r="N729" s="229"/>
      <c r="O729" s="51"/>
    </row>
    <row r="730" spans="1:15" x14ac:dyDescent="0.2">
      <c r="A730" s="228"/>
      <c r="B730" s="229"/>
      <c r="C730" s="229"/>
      <c r="D730" s="229"/>
      <c r="E730" s="229"/>
      <c r="F730" s="229"/>
      <c r="G730" s="229"/>
      <c r="H730" s="229"/>
      <c r="I730" s="229"/>
      <c r="J730" s="229"/>
      <c r="K730" s="229"/>
      <c r="L730" s="229"/>
      <c r="M730" s="229"/>
      <c r="N730" s="229"/>
      <c r="O730" s="51"/>
    </row>
    <row r="731" spans="1:15" x14ac:dyDescent="0.2">
      <c r="A731" s="228"/>
      <c r="B731" s="229"/>
      <c r="C731" s="229"/>
      <c r="D731" s="229"/>
      <c r="E731" s="229"/>
      <c r="F731" s="229"/>
      <c r="G731" s="229"/>
      <c r="H731" s="229"/>
      <c r="I731" s="229"/>
      <c r="J731" s="229"/>
      <c r="K731" s="229"/>
      <c r="L731" s="229"/>
      <c r="M731" s="229"/>
      <c r="N731" s="229"/>
      <c r="O731" s="51"/>
    </row>
    <row r="732" spans="1:15" x14ac:dyDescent="0.2">
      <c r="A732" s="228"/>
      <c r="B732" s="229"/>
      <c r="C732" s="229"/>
      <c r="D732" s="229"/>
      <c r="E732" s="229"/>
      <c r="F732" s="229"/>
      <c r="G732" s="229"/>
      <c r="H732" s="229"/>
      <c r="I732" s="229"/>
      <c r="J732" s="229"/>
      <c r="K732" s="229"/>
      <c r="L732" s="229"/>
      <c r="M732" s="229"/>
      <c r="N732" s="229"/>
      <c r="O732" s="51"/>
    </row>
    <row r="733" spans="1:15" x14ac:dyDescent="0.2">
      <c r="A733" s="228"/>
      <c r="B733" s="229"/>
      <c r="C733" s="229"/>
      <c r="D733" s="229"/>
      <c r="E733" s="229"/>
      <c r="F733" s="229"/>
      <c r="G733" s="229"/>
      <c r="H733" s="229"/>
      <c r="I733" s="229"/>
      <c r="J733" s="229"/>
      <c r="K733" s="229"/>
      <c r="L733" s="229"/>
      <c r="M733" s="229"/>
      <c r="N733" s="229"/>
      <c r="O733" s="51"/>
    </row>
    <row r="734" spans="1:15" x14ac:dyDescent="0.2">
      <c r="A734" s="228"/>
      <c r="B734" s="229"/>
      <c r="C734" s="229"/>
      <c r="D734" s="229"/>
      <c r="E734" s="229"/>
      <c r="F734" s="229"/>
      <c r="G734" s="229"/>
      <c r="H734" s="229"/>
      <c r="I734" s="229"/>
      <c r="J734" s="229"/>
      <c r="K734" s="229"/>
      <c r="L734" s="229"/>
      <c r="M734" s="229"/>
      <c r="N734" s="229"/>
      <c r="O734" s="51"/>
    </row>
    <row r="735" spans="1:15" x14ac:dyDescent="0.2">
      <c r="A735" s="228"/>
      <c r="B735" s="229"/>
      <c r="C735" s="229"/>
      <c r="D735" s="229"/>
      <c r="E735" s="229"/>
      <c r="F735" s="229"/>
      <c r="G735" s="229"/>
      <c r="H735" s="229"/>
      <c r="I735" s="229"/>
      <c r="J735" s="229"/>
      <c r="K735" s="229"/>
      <c r="L735" s="229"/>
      <c r="M735" s="229"/>
      <c r="N735" s="229"/>
      <c r="O735" s="51"/>
    </row>
    <row r="736" spans="1:15" x14ac:dyDescent="0.2">
      <c r="A736" s="228"/>
      <c r="B736" s="229"/>
      <c r="C736" s="229"/>
      <c r="D736" s="229"/>
      <c r="E736" s="229"/>
      <c r="F736" s="229"/>
      <c r="G736" s="229"/>
      <c r="H736" s="229"/>
      <c r="I736" s="229"/>
      <c r="J736" s="229"/>
      <c r="K736" s="229"/>
      <c r="L736" s="229"/>
      <c r="M736" s="229"/>
      <c r="N736" s="229"/>
      <c r="O736" s="51"/>
    </row>
    <row r="737" spans="1:15" x14ac:dyDescent="0.2">
      <c r="A737" s="228"/>
      <c r="B737" s="229"/>
      <c r="C737" s="229"/>
      <c r="D737" s="229"/>
      <c r="E737" s="229"/>
      <c r="F737" s="229"/>
      <c r="G737" s="229"/>
      <c r="H737" s="229"/>
      <c r="I737" s="229"/>
      <c r="J737" s="229"/>
      <c r="K737" s="229"/>
      <c r="L737" s="229"/>
      <c r="M737" s="229"/>
      <c r="N737" s="229"/>
      <c r="O737" s="51"/>
    </row>
    <row r="738" spans="1:15" x14ac:dyDescent="0.2">
      <c r="A738" s="228"/>
      <c r="B738" s="229"/>
      <c r="C738" s="229"/>
      <c r="D738" s="229"/>
      <c r="E738" s="229"/>
      <c r="F738" s="229"/>
      <c r="G738" s="229"/>
      <c r="H738" s="229"/>
      <c r="I738" s="229"/>
      <c r="J738" s="229"/>
      <c r="K738" s="229"/>
      <c r="L738" s="229"/>
      <c r="M738" s="229"/>
      <c r="N738" s="229"/>
      <c r="O738" s="51"/>
    </row>
    <row r="739" spans="1:15" x14ac:dyDescent="0.2">
      <c r="A739" s="228"/>
      <c r="B739" s="229"/>
      <c r="C739" s="229"/>
      <c r="D739" s="229"/>
      <c r="E739" s="229"/>
      <c r="F739" s="229"/>
      <c r="G739" s="229"/>
      <c r="H739" s="229"/>
      <c r="I739" s="229"/>
      <c r="J739" s="229"/>
      <c r="K739" s="229"/>
      <c r="L739" s="229"/>
      <c r="M739" s="229"/>
      <c r="N739" s="229"/>
      <c r="O739" s="51"/>
    </row>
    <row r="740" spans="1:15" x14ac:dyDescent="0.2">
      <c r="A740" s="228"/>
      <c r="B740" s="229"/>
      <c r="C740" s="229"/>
      <c r="D740" s="229"/>
      <c r="E740" s="229"/>
      <c r="F740" s="229"/>
      <c r="G740" s="229"/>
      <c r="H740" s="229"/>
      <c r="I740" s="229"/>
      <c r="J740" s="229"/>
      <c r="K740" s="229"/>
      <c r="L740" s="229"/>
      <c r="M740" s="229"/>
      <c r="N740" s="229"/>
      <c r="O740" s="51"/>
    </row>
    <row r="741" spans="1:15" x14ac:dyDescent="0.2">
      <c r="A741" s="228"/>
      <c r="B741" s="229"/>
      <c r="C741" s="229"/>
      <c r="D741" s="229"/>
      <c r="E741" s="229"/>
      <c r="F741" s="229"/>
      <c r="G741" s="229"/>
      <c r="H741" s="229"/>
      <c r="I741" s="229"/>
      <c r="J741" s="229"/>
      <c r="K741" s="229"/>
      <c r="L741" s="229"/>
      <c r="M741" s="229"/>
      <c r="N741" s="229"/>
      <c r="O741" s="51"/>
    </row>
    <row r="742" spans="1:15" x14ac:dyDescent="0.2">
      <c r="A742" s="228"/>
      <c r="B742" s="229"/>
      <c r="C742" s="229"/>
      <c r="D742" s="229"/>
      <c r="E742" s="229"/>
      <c r="F742" s="229"/>
      <c r="G742" s="229"/>
      <c r="H742" s="229"/>
      <c r="I742" s="229"/>
      <c r="J742" s="229"/>
      <c r="K742" s="229"/>
      <c r="L742" s="229"/>
      <c r="M742" s="229"/>
      <c r="N742" s="229"/>
      <c r="O742" s="51"/>
    </row>
    <row r="743" spans="1:15" x14ac:dyDescent="0.2">
      <c r="A743" s="228"/>
      <c r="B743" s="229"/>
      <c r="C743" s="229"/>
      <c r="D743" s="229"/>
      <c r="E743" s="229"/>
      <c r="F743" s="229"/>
      <c r="G743" s="229"/>
      <c r="H743" s="229"/>
      <c r="I743" s="229"/>
      <c r="J743" s="229"/>
      <c r="K743" s="229"/>
      <c r="L743" s="229"/>
      <c r="M743" s="229"/>
      <c r="N743" s="229"/>
      <c r="O743" s="51"/>
    </row>
    <row r="744" spans="1:15" x14ac:dyDescent="0.2">
      <c r="A744" s="228"/>
      <c r="B744" s="229"/>
      <c r="C744" s="229"/>
      <c r="D744" s="229"/>
      <c r="E744" s="229"/>
      <c r="F744" s="229"/>
      <c r="G744" s="229"/>
      <c r="H744" s="229"/>
      <c r="I744" s="229"/>
      <c r="J744" s="229"/>
      <c r="K744" s="229"/>
      <c r="L744" s="229"/>
      <c r="M744" s="229"/>
      <c r="N744" s="229"/>
      <c r="O744" s="51"/>
    </row>
    <row r="745" spans="1:15" x14ac:dyDescent="0.2">
      <c r="A745" s="228"/>
      <c r="B745" s="229"/>
      <c r="C745" s="229"/>
      <c r="D745" s="229"/>
      <c r="E745" s="229"/>
      <c r="F745" s="229"/>
      <c r="G745" s="229"/>
      <c r="H745" s="229"/>
      <c r="I745" s="229"/>
      <c r="J745" s="229"/>
      <c r="K745" s="229"/>
      <c r="L745" s="229"/>
      <c r="M745" s="229"/>
      <c r="N745" s="229"/>
      <c r="O745" s="51"/>
    </row>
    <row r="746" spans="1:15" x14ac:dyDescent="0.2">
      <c r="A746" s="228"/>
      <c r="B746" s="229"/>
      <c r="C746" s="229"/>
      <c r="D746" s="229"/>
      <c r="E746" s="229"/>
      <c r="F746" s="229"/>
      <c r="G746" s="229"/>
      <c r="H746" s="229"/>
      <c r="I746" s="229"/>
      <c r="J746" s="229"/>
      <c r="K746" s="229"/>
      <c r="L746" s="229"/>
      <c r="M746" s="229"/>
      <c r="N746" s="229"/>
      <c r="O746" s="51"/>
    </row>
    <row r="747" spans="1:15" x14ac:dyDescent="0.2">
      <c r="A747" s="228"/>
      <c r="B747" s="229"/>
      <c r="C747" s="229"/>
      <c r="D747" s="229"/>
      <c r="E747" s="229"/>
      <c r="F747" s="229"/>
      <c r="G747" s="229"/>
      <c r="H747" s="229"/>
      <c r="I747" s="229"/>
      <c r="J747" s="229"/>
      <c r="K747" s="229"/>
      <c r="L747" s="229"/>
      <c r="M747" s="229"/>
      <c r="N747" s="229"/>
      <c r="O747" s="51"/>
    </row>
    <row r="748" spans="1:15" x14ac:dyDescent="0.2">
      <c r="A748" s="228"/>
      <c r="B748" s="229"/>
      <c r="C748" s="229"/>
      <c r="D748" s="229"/>
      <c r="E748" s="229"/>
      <c r="F748" s="229"/>
      <c r="G748" s="229"/>
      <c r="H748" s="229"/>
      <c r="I748" s="229"/>
      <c r="J748" s="229"/>
      <c r="K748" s="229"/>
      <c r="L748" s="229"/>
      <c r="M748" s="229"/>
      <c r="N748" s="229"/>
      <c r="O748" s="51"/>
    </row>
    <row r="749" spans="1:15" x14ac:dyDescent="0.2">
      <c r="A749" s="228"/>
      <c r="B749" s="229"/>
      <c r="C749" s="229"/>
      <c r="D749" s="229"/>
      <c r="E749" s="229"/>
      <c r="F749" s="229"/>
      <c r="G749" s="229"/>
      <c r="H749" s="229"/>
      <c r="I749" s="229"/>
      <c r="J749" s="229"/>
      <c r="K749" s="229"/>
      <c r="L749" s="229"/>
      <c r="M749" s="229"/>
      <c r="N749" s="229"/>
      <c r="O749" s="51"/>
    </row>
    <row r="750" spans="1:15" x14ac:dyDescent="0.2">
      <c r="A750" s="228"/>
      <c r="B750" s="229"/>
      <c r="C750" s="229"/>
      <c r="D750" s="229"/>
      <c r="E750" s="229"/>
      <c r="F750" s="229"/>
      <c r="G750" s="229"/>
      <c r="H750" s="229"/>
      <c r="I750" s="229"/>
      <c r="J750" s="229"/>
      <c r="K750" s="229"/>
      <c r="L750" s="229"/>
      <c r="M750" s="229"/>
      <c r="N750" s="229"/>
      <c r="O750" s="51"/>
    </row>
    <row r="751" spans="1:15" x14ac:dyDescent="0.2">
      <c r="A751" s="228"/>
      <c r="B751" s="229"/>
      <c r="C751" s="229"/>
      <c r="D751" s="229"/>
      <c r="E751" s="229"/>
      <c r="F751" s="229"/>
      <c r="G751" s="229"/>
      <c r="H751" s="229"/>
      <c r="I751" s="229"/>
      <c r="J751" s="229"/>
      <c r="K751" s="229"/>
      <c r="L751" s="229"/>
      <c r="M751" s="229"/>
      <c r="N751" s="229"/>
      <c r="O751" s="51"/>
    </row>
    <row r="752" spans="1:15" x14ac:dyDescent="0.2">
      <c r="A752" s="228"/>
      <c r="B752" s="229"/>
      <c r="C752" s="229"/>
      <c r="D752" s="229"/>
      <c r="E752" s="229"/>
      <c r="F752" s="229"/>
      <c r="G752" s="229"/>
      <c r="H752" s="229"/>
      <c r="I752" s="229"/>
      <c r="J752" s="229"/>
      <c r="K752" s="229"/>
      <c r="L752" s="229"/>
      <c r="M752" s="229"/>
      <c r="N752" s="229"/>
      <c r="O752" s="51"/>
    </row>
    <row r="753" spans="1:15" x14ac:dyDescent="0.2">
      <c r="A753" s="228"/>
      <c r="B753" s="229"/>
      <c r="C753" s="229"/>
      <c r="D753" s="229"/>
      <c r="E753" s="229"/>
      <c r="F753" s="229"/>
      <c r="G753" s="229"/>
      <c r="H753" s="229"/>
      <c r="I753" s="229"/>
      <c r="J753" s="229"/>
      <c r="K753" s="229"/>
      <c r="L753" s="229"/>
      <c r="M753" s="229"/>
      <c r="N753" s="229"/>
      <c r="O753" s="51"/>
    </row>
    <row r="754" spans="1:15" x14ac:dyDescent="0.2">
      <c r="A754" s="228"/>
      <c r="B754" s="229"/>
      <c r="C754" s="229"/>
      <c r="D754" s="229"/>
      <c r="E754" s="229"/>
      <c r="F754" s="229"/>
      <c r="G754" s="229"/>
      <c r="H754" s="229"/>
      <c r="I754" s="229"/>
      <c r="J754" s="229"/>
      <c r="K754" s="229"/>
      <c r="L754" s="229"/>
      <c r="M754" s="229"/>
      <c r="N754" s="229"/>
      <c r="O754" s="51"/>
    </row>
    <row r="755" spans="1:15" x14ac:dyDescent="0.2">
      <c r="A755" s="228"/>
      <c r="B755" s="229"/>
      <c r="C755" s="229"/>
      <c r="D755" s="229"/>
      <c r="E755" s="229"/>
      <c r="F755" s="229"/>
      <c r="G755" s="229"/>
      <c r="H755" s="229"/>
      <c r="I755" s="229"/>
      <c r="J755" s="229"/>
      <c r="K755" s="229"/>
      <c r="L755" s="229"/>
      <c r="M755" s="229"/>
      <c r="N755" s="229"/>
      <c r="O755" s="51"/>
    </row>
    <row r="756" spans="1:15" x14ac:dyDescent="0.2">
      <c r="A756" s="228"/>
      <c r="B756" s="229"/>
      <c r="C756" s="229"/>
      <c r="D756" s="229"/>
      <c r="E756" s="229"/>
      <c r="F756" s="229"/>
      <c r="G756" s="229"/>
      <c r="H756" s="229"/>
      <c r="I756" s="229"/>
      <c r="J756" s="229"/>
      <c r="K756" s="229"/>
      <c r="L756" s="229"/>
      <c r="M756" s="229"/>
      <c r="N756" s="229"/>
      <c r="O756" s="51"/>
    </row>
    <row r="757" spans="1:15" x14ac:dyDescent="0.2">
      <c r="A757" s="228"/>
      <c r="B757" s="229"/>
      <c r="C757" s="229"/>
      <c r="D757" s="229"/>
      <c r="E757" s="229"/>
      <c r="F757" s="229"/>
      <c r="G757" s="229"/>
      <c r="H757" s="229"/>
      <c r="I757" s="229"/>
      <c r="J757" s="229"/>
      <c r="K757" s="229"/>
      <c r="L757" s="229"/>
      <c r="M757" s="229"/>
      <c r="N757" s="229"/>
      <c r="O757" s="51"/>
    </row>
    <row r="758" spans="1:15" x14ac:dyDescent="0.2">
      <c r="A758" s="228"/>
      <c r="B758" s="229"/>
      <c r="C758" s="229"/>
      <c r="D758" s="229"/>
      <c r="E758" s="229"/>
      <c r="F758" s="229"/>
      <c r="G758" s="229"/>
      <c r="H758" s="229"/>
      <c r="I758" s="229"/>
      <c r="J758" s="229"/>
      <c r="K758" s="229"/>
      <c r="L758" s="229"/>
      <c r="M758" s="229"/>
      <c r="N758" s="229"/>
      <c r="O758" s="51"/>
    </row>
    <row r="759" spans="1:15" x14ac:dyDescent="0.2">
      <c r="A759" s="228"/>
      <c r="B759" s="229"/>
      <c r="C759" s="229"/>
      <c r="D759" s="229"/>
      <c r="E759" s="229"/>
      <c r="F759" s="229"/>
      <c r="G759" s="229"/>
      <c r="H759" s="229"/>
      <c r="I759" s="229"/>
      <c r="J759" s="229"/>
      <c r="K759" s="229"/>
      <c r="L759" s="229"/>
      <c r="M759" s="229"/>
      <c r="N759" s="229"/>
      <c r="O759" s="51"/>
    </row>
    <row r="760" spans="1:15" x14ac:dyDescent="0.2">
      <c r="A760" s="228"/>
      <c r="B760" s="229"/>
      <c r="C760" s="229"/>
      <c r="D760" s="229"/>
      <c r="E760" s="229"/>
      <c r="F760" s="229"/>
      <c r="G760" s="229"/>
      <c r="H760" s="229"/>
      <c r="I760" s="229"/>
      <c r="J760" s="229"/>
      <c r="K760" s="229"/>
      <c r="L760" s="229"/>
      <c r="M760" s="229"/>
      <c r="N760" s="229"/>
      <c r="O760" s="51"/>
    </row>
    <row r="761" spans="1:15" x14ac:dyDescent="0.2">
      <c r="A761" s="228"/>
      <c r="B761" s="229"/>
      <c r="C761" s="229"/>
      <c r="D761" s="229"/>
      <c r="E761" s="229"/>
      <c r="F761" s="229"/>
      <c r="G761" s="229"/>
      <c r="H761" s="229"/>
      <c r="I761" s="229"/>
      <c r="J761" s="229"/>
      <c r="K761" s="229"/>
      <c r="L761" s="229"/>
      <c r="M761" s="229"/>
      <c r="N761" s="229"/>
      <c r="O761" s="51"/>
    </row>
    <row r="762" spans="1:15" x14ac:dyDescent="0.2">
      <c r="A762" s="228"/>
      <c r="B762" s="229"/>
      <c r="C762" s="229"/>
      <c r="D762" s="229"/>
      <c r="E762" s="229"/>
      <c r="F762" s="229"/>
      <c r="G762" s="229"/>
      <c r="H762" s="229"/>
      <c r="I762" s="229"/>
      <c r="J762" s="229"/>
      <c r="K762" s="229"/>
      <c r="L762" s="229"/>
      <c r="M762" s="229"/>
      <c r="N762" s="229"/>
      <c r="O762" s="51"/>
    </row>
    <row r="763" spans="1:15" x14ac:dyDescent="0.2">
      <c r="A763" s="228"/>
      <c r="B763" s="229"/>
      <c r="C763" s="229"/>
      <c r="D763" s="229"/>
      <c r="E763" s="229"/>
      <c r="F763" s="229"/>
      <c r="G763" s="229"/>
      <c r="H763" s="229"/>
      <c r="I763" s="229"/>
      <c r="J763" s="229"/>
      <c r="K763" s="229"/>
      <c r="L763" s="229"/>
      <c r="M763" s="229"/>
      <c r="N763" s="229"/>
      <c r="O763" s="51"/>
    </row>
    <row r="764" spans="1:15" x14ac:dyDescent="0.2">
      <c r="A764" s="228"/>
      <c r="B764" s="229"/>
      <c r="C764" s="229"/>
      <c r="D764" s="229"/>
      <c r="E764" s="229"/>
      <c r="F764" s="229"/>
      <c r="G764" s="229"/>
      <c r="H764" s="229"/>
      <c r="I764" s="229"/>
      <c r="J764" s="229"/>
      <c r="K764" s="229"/>
      <c r="L764" s="229"/>
      <c r="M764" s="229"/>
      <c r="N764" s="229"/>
      <c r="O764" s="51"/>
    </row>
    <row r="765" spans="1:15" x14ac:dyDescent="0.2">
      <c r="A765" s="228"/>
      <c r="B765" s="229"/>
      <c r="C765" s="229"/>
      <c r="D765" s="229"/>
      <c r="E765" s="229"/>
      <c r="F765" s="229"/>
      <c r="G765" s="229"/>
      <c r="H765" s="229"/>
      <c r="I765" s="229"/>
      <c r="J765" s="229"/>
      <c r="K765" s="229"/>
      <c r="L765" s="229"/>
      <c r="M765" s="229"/>
      <c r="N765" s="229"/>
      <c r="O765" s="51"/>
    </row>
    <row r="766" spans="1:15" x14ac:dyDescent="0.2">
      <c r="A766" s="228"/>
      <c r="B766" s="229"/>
      <c r="C766" s="229"/>
      <c r="D766" s="229"/>
      <c r="E766" s="229"/>
      <c r="F766" s="229"/>
      <c r="G766" s="229"/>
      <c r="H766" s="229"/>
      <c r="I766" s="229"/>
      <c r="J766" s="229"/>
      <c r="K766" s="229"/>
      <c r="L766" s="229"/>
      <c r="M766" s="229"/>
      <c r="N766" s="229"/>
      <c r="O766" s="51"/>
    </row>
    <row r="767" spans="1:15" x14ac:dyDescent="0.2">
      <c r="A767" s="228"/>
      <c r="B767" s="229"/>
      <c r="C767" s="229"/>
      <c r="D767" s="229"/>
      <c r="E767" s="229"/>
      <c r="F767" s="229"/>
      <c r="G767" s="229"/>
      <c r="H767" s="229"/>
      <c r="I767" s="229"/>
      <c r="J767" s="229"/>
      <c r="K767" s="229"/>
      <c r="L767" s="229"/>
      <c r="M767" s="229"/>
      <c r="N767" s="229"/>
      <c r="O767" s="51"/>
    </row>
    <row r="768" spans="1:15" x14ac:dyDescent="0.2">
      <c r="A768" s="228"/>
      <c r="B768" s="229"/>
      <c r="C768" s="229"/>
      <c r="D768" s="229"/>
      <c r="E768" s="229"/>
      <c r="F768" s="229"/>
      <c r="G768" s="229"/>
      <c r="H768" s="229"/>
      <c r="I768" s="229"/>
      <c r="J768" s="229"/>
      <c r="K768" s="229"/>
      <c r="L768" s="229"/>
      <c r="M768" s="229"/>
      <c r="N768" s="229"/>
      <c r="O768" s="51"/>
    </row>
    <row r="769" spans="1:15" x14ac:dyDescent="0.2">
      <c r="A769" s="228"/>
      <c r="B769" s="229"/>
      <c r="C769" s="229"/>
      <c r="D769" s="229"/>
      <c r="E769" s="229"/>
      <c r="F769" s="229"/>
      <c r="G769" s="229"/>
      <c r="H769" s="229"/>
      <c r="I769" s="229"/>
      <c r="J769" s="229"/>
      <c r="K769" s="229"/>
      <c r="L769" s="229"/>
      <c r="M769" s="229"/>
      <c r="N769" s="229"/>
      <c r="O769" s="51"/>
    </row>
    <row r="770" spans="1:15" x14ac:dyDescent="0.2">
      <c r="A770" s="228"/>
      <c r="B770" s="229"/>
      <c r="C770" s="229"/>
      <c r="D770" s="229"/>
      <c r="E770" s="229"/>
      <c r="F770" s="229"/>
      <c r="G770" s="229"/>
      <c r="H770" s="229"/>
      <c r="I770" s="229"/>
      <c r="J770" s="229"/>
      <c r="K770" s="229"/>
      <c r="L770" s="229"/>
      <c r="M770" s="229"/>
      <c r="N770" s="229"/>
      <c r="O770" s="51"/>
    </row>
    <row r="771" spans="1:15" x14ac:dyDescent="0.2">
      <c r="A771" s="228"/>
      <c r="B771" s="229"/>
      <c r="C771" s="229"/>
      <c r="D771" s="229"/>
      <c r="E771" s="229"/>
      <c r="F771" s="229"/>
      <c r="G771" s="229"/>
      <c r="H771" s="229"/>
      <c r="I771" s="229"/>
      <c r="J771" s="229"/>
      <c r="K771" s="229"/>
      <c r="L771" s="229"/>
      <c r="M771" s="229"/>
      <c r="N771" s="229"/>
      <c r="O771" s="51"/>
    </row>
    <row r="772" spans="1:15" x14ac:dyDescent="0.2">
      <c r="A772" s="228"/>
      <c r="B772" s="229"/>
      <c r="C772" s="229"/>
      <c r="D772" s="229"/>
      <c r="E772" s="229"/>
      <c r="F772" s="229"/>
      <c r="G772" s="229"/>
      <c r="H772" s="229"/>
      <c r="I772" s="229"/>
      <c r="J772" s="229"/>
      <c r="K772" s="229"/>
      <c r="L772" s="229"/>
      <c r="M772" s="229"/>
      <c r="N772" s="229"/>
      <c r="O772" s="51"/>
    </row>
    <row r="773" spans="1:15" x14ac:dyDescent="0.2">
      <c r="A773" s="228"/>
      <c r="B773" s="229"/>
      <c r="C773" s="229"/>
      <c r="D773" s="229"/>
      <c r="E773" s="229"/>
      <c r="F773" s="229"/>
      <c r="G773" s="229"/>
      <c r="H773" s="229"/>
      <c r="I773" s="229"/>
      <c r="J773" s="229"/>
      <c r="K773" s="229"/>
      <c r="L773" s="229"/>
      <c r="M773" s="229"/>
      <c r="N773" s="229"/>
      <c r="O773" s="51"/>
    </row>
    <row r="774" spans="1:15" x14ac:dyDescent="0.2">
      <c r="A774" s="228"/>
      <c r="B774" s="229"/>
      <c r="C774" s="229"/>
      <c r="D774" s="229"/>
      <c r="E774" s="229"/>
      <c r="F774" s="229"/>
      <c r="G774" s="229"/>
      <c r="H774" s="229"/>
      <c r="I774" s="229"/>
      <c r="J774" s="229"/>
      <c r="K774" s="229"/>
      <c r="L774" s="229"/>
      <c r="M774" s="229"/>
      <c r="N774" s="229"/>
      <c r="O774" s="51"/>
    </row>
    <row r="775" spans="1:15" x14ac:dyDescent="0.2">
      <c r="A775" s="228"/>
      <c r="B775" s="229"/>
      <c r="C775" s="229"/>
      <c r="D775" s="229"/>
      <c r="E775" s="229"/>
      <c r="F775" s="229"/>
      <c r="G775" s="229"/>
      <c r="H775" s="229"/>
      <c r="I775" s="229"/>
      <c r="J775" s="229"/>
      <c r="K775" s="229"/>
      <c r="L775" s="229"/>
      <c r="M775" s="229"/>
      <c r="N775" s="229"/>
      <c r="O775" s="51"/>
    </row>
    <row r="776" spans="1:15" x14ac:dyDescent="0.2">
      <c r="A776" s="228"/>
      <c r="B776" s="229"/>
      <c r="C776" s="229"/>
      <c r="D776" s="229"/>
      <c r="E776" s="229"/>
      <c r="F776" s="229"/>
      <c r="G776" s="229"/>
      <c r="H776" s="229"/>
      <c r="I776" s="229"/>
      <c r="J776" s="229"/>
      <c r="K776" s="229"/>
      <c r="L776" s="229"/>
      <c r="M776" s="229"/>
      <c r="N776" s="229"/>
      <c r="O776" s="51"/>
    </row>
    <row r="777" spans="1:15" x14ac:dyDescent="0.2">
      <c r="A777" s="228"/>
      <c r="B777" s="229"/>
      <c r="C777" s="229"/>
      <c r="D777" s="229"/>
      <c r="E777" s="229"/>
      <c r="F777" s="229"/>
      <c r="G777" s="229"/>
      <c r="H777" s="229"/>
      <c r="I777" s="229"/>
      <c r="J777" s="229"/>
      <c r="K777" s="229"/>
      <c r="L777" s="229"/>
      <c r="M777" s="229"/>
      <c r="N777" s="229"/>
      <c r="O777" s="51"/>
    </row>
    <row r="778" spans="1:15" x14ac:dyDescent="0.2">
      <c r="A778" s="228"/>
      <c r="B778" s="229"/>
      <c r="C778" s="229"/>
      <c r="D778" s="229"/>
      <c r="E778" s="229"/>
      <c r="F778" s="229"/>
      <c r="G778" s="229"/>
      <c r="H778" s="229"/>
      <c r="I778" s="229"/>
      <c r="J778" s="229"/>
      <c r="K778" s="229"/>
      <c r="L778" s="229"/>
      <c r="M778" s="229"/>
      <c r="N778" s="229"/>
      <c r="O778" s="51"/>
    </row>
    <row r="779" spans="1:15" x14ac:dyDescent="0.2">
      <c r="A779" s="228"/>
      <c r="B779" s="229"/>
      <c r="C779" s="229"/>
      <c r="D779" s="229"/>
      <c r="E779" s="229"/>
      <c r="F779" s="229"/>
      <c r="G779" s="229"/>
      <c r="H779" s="229"/>
      <c r="I779" s="229"/>
      <c r="J779" s="229"/>
      <c r="K779" s="229"/>
      <c r="L779" s="229"/>
      <c r="M779" s="229"/>
      <c r="N779" s="229"/>
      <c r="O779" s="51"/>
    </row>
    <row r="780" spans="1:15" x14ac:dyDescent="0.2">
      <c r="A780" s="228"/>
      <c r="B780" s="229"/>
      <c r="C780" s="229"/>
      <c r="D780" s="229"/>
      <c r="E780" s="229"/>
      <c r="F780" s="229"/>
      <c r="G780" s="229"/>
      <c r="H780" s="229"/>
      <c r="I780" s="229"/>
      <c r="J780" s="229"/>
      <c r="K780" s="229"/>
      <c r="L780" s="229"/>
      <c r="M780" s="229"/>
      <c r="N780" s="229"/>
      <c r="O780" s="51"/>
    </row>
    <row r="781" spans="1:15" x14ac:dyDescent="0.2">
      <c r="A781" s="228"/>
      <c r="B781" s="229"/>
      <c r="C781" s="229"/>
      <c r="D781" s="229"/>
      <c r="E781" s="229"/>
      <c r="F781" s="229"/>
      <c r="G781" s="229"/>
      <c r="H781" s="229"/>
      <c r="I781" s="229"/>
      <c r="J781" s="229"/>
      <c r="K781" s="229"/>
      <c r="L781" s="229"/>
      <c r="M781" s="229"/>
      <c r="N781" s="229"/>
      <c r="O781" s="51"/>
    </row>
    <row r="782" spans="1:15" x14ac:dyDescent="0.2">
      <c r="A782" s="228"/>
      <c r="B782" s="229"/>
      <c r="C782" s="229"/>
      <c r="D782" s="229"/>
      <c r="E782" s="229"/>
      <c r="F782" s="229"/>
      <c r="G782" s="229"/>
      <c r="H782" s="229"/>
      <c r="I782" s="229"/>
      <c r="J782" s="229"/>
      <c r="K782" s="229"/>
      <c r="L782" s="229"/>
      <c r="M782" s="229"/>
      <c r="N782" s="229"/>
      <c r="O782" s="51"/>
    </row>
    <row r="783" spans="1:15" x14ac:dyDescent="0.2">
      <c r="A783" s="228"/>
      <c r="B783" s="229"/>
      <c r="C783" s="229"/>
      <c r="D783" s="229"/>
      <c r="E783" s="229"/>
      <c r="F783" s="229"/>
      <c r="G783" s="229"/>
      <c r="H783" s="229"/>
      <c r="I783" s="229"/>
      <c r="J783" s="229"/>
      <c r="K783" s="229"/>
      <c r="L783" s="229"/>
      <c r="M783" s="229"/>
      <c r="N783" s="229"/>
      <c r="O783" s="51"/>
    </row>
    <row r="784" spans="1:15" x14ac:dyDescent="0.2">
      <c r="A784" s="228"/>
      <c r="B784" s="229"/>
      <c r="C784" s="229"/>
      <c r="D784" s="229"/>
      <c r="E784" s="229"/>
      <c r="F784" s="229"/>
      <c r="G784" s="229"/>
      <c r="H784" s="229"/>
      <c r="I784" s="229"/>
      <c r="J784" s="229"/>
      <c r="K784" s="229"/>
      <c r="L784" s="229"/>
      <c r="M784" s="229"/>
      <c r="N784" s="229"/>
      <c r="O784" s="51"/>
    </row>
    <row r="785" spans="1:15" x14ac:dyDescent="0.2">
      <c r="A785" s="228"/>
      <c r="B785" s="229"/>
      <c r="C785" s="229"/>
      <c r="D785" s="229"/>
      <c r="E785" s="229"/>
      <c r="F785" s="229"/>
      <c r="G785" s="229"/>
      <c r="H785" s="229"/>
      <c r="I785" s="229"/>
      <c r="J785" s="229"/>
      <c r="K785" s="229"/>
      <c r="L785" s="229"/>
      <c r="M785" s="229"/>
      <c r="N785" s="229"/>
      <c r="O785" s="51"/>
    </row>
    <row r="786" spans="1:15" x14ac:dyDescent="0.2">
      <c r="A786" s="228"/>
      <c r="B786" s="229"/>
      <c r="C786" s="229"/>
      <c r="D786" s="229"/>
      <c r="E786" s="229"/>
      <c r="F786" s="229"/>
      <c r="G786" s="229"/>
      <c r="H786" s="229"/>
      <c r="I786" s="229"/>
      <c r="J786" s="229"/>
      <c r="K786" s="229"/>
      <c r="L786" s="229"/>
      <c r="M786" s="229"/>
      <c r="N786" s="229"/>
      <c r="O786" s="51"/>
    </row>
    <row r="787" spans="1:15" x14ac:dyDescent="0.2">
      <c r="A787" s="228"/>
      <c r="B787" s="229"/>
      <c r="C787" s="229"/>
      <c r="D787" s="229"/>
      <c r="E787" s="229"/>
      <c r="F787" s="229"/>
      <c r="G787" s="229"/>
      <c r="H787" s="229"/>
      <c r="I787" s="229"/>
      <c r="J787" s="229"/>
      <c r="K787" s="229"/>
      <c r="L787" s="229"/>
      <c r="M787" s="229"/>
      <c r="N787" s="229"/>
      <c r="O787" s="51"/>
    </row>
    <row r="788" spans="1:15" x14ac:dyDescent="0.2">
      <c r="A788" s="228"/>
      <c r="B788" s="229"/>
      <c r="C788" s="229"/>
      <c r="D788" s="229"/>
      <c r="E788" s="229"/>
      <c r="F788" s="229"/>
      <c r="G788" s="229"/>
      <c r="H788" s="229"/>
      <c r="I788" s="229"/>
      <c r="J788" s="229"/>
      <c r="K788" s="229"/>
      <c r="L788" s="229"/>
      <c r="M788" s="229"/>
      <c r="N788" s="229"/>
      <c r="O788" s="51"/>
    </row>
    <row r="789" spans="1:15" x14ac:dyDescent="0.2">
      <c r="A789" s="228"/>
      <c r="B789" s="229"/>
      <c r="C789" s="229"/>
      <c r="D789" s="229"/>
      <c r="E789" s="229"/>
      <c r="F789" s="229"/>
      <c r="G789" s="229"/>
      <c r="H789" s="229"/>
      <c r="I789" s="229"/>
      <c r="J789" s="229"/>
      <c r="K789" s="229"/>
      <c r="L789" s="229"/>
      <c r="M789" s="229"/>
      <c r="N789" s="229"/>
      <c r="O789" s="51"/>
    </row>
    <row r="790" spans="1:15" x14ac:dyDescent="0.2">
      <c r="A790" s="228"/>
      <c r="B790" s="229"/>
      <c r="C790" s="229"/>
      <c r="D790" s="229"/>
      <c r="E790" s="229"/>
      <c r="F790" s="229"/>
      <c r="G790" s="229"/>
      <c r="H790" s="229"/>
      <c r="I790" s="229"/>
      <c r="J790" s="229"/>
      <c r="K790" s="229"/>
      <c r="L790" s="229"/>
      <c r="M790" s="229"/>
      <c r="N790" s="229"/>
      <c r="O790" s="51"/>
    </row>
    <row r="791" spans="1:15" x14ac:dyDescent="0.2">
      <c r="A791" s="228"/>
      <c r="B791" s="229"/>
      <c r="C791" s="229"/>
      <c r="D791" s="229"/>
      <c r="E791" s="229"/>
      <c r="F791" s="229"/>
      <c r="G791" s="229"/>
      <c r="H791" s="229"/>
      <c r="I791" s="229"/>
      <c r="J791" s="229"/>
      <c r="K791" s="229"/>
      <c r="L791" s="229"/>
      <c r="M791" s="229"/>
      <c r="N791" s="229"/>
      <c r="O791" s="51"/>
    </row>
    <row r="792" spans="1:15" x14ac:dyDescent="0.2">
      <c r="A792" s="228"/>
      <c r="B792" s="229"/>
      <c r="C792" s="229"/>
      <c r="D792" s="229"/>
      <c r="E792" s="229"/>
      <c r="F792" s="229"/>
      <c r="G792" s="229"/>
      <c r="H792" s="229"/>
      <c r="I792" s="229"/>
      <c r="J792" s="229"/>
      <c r="K792" s="229"/>
      <c r="L792" s="229"/>
      <c r="M792" s="229"/>
      <c r="N792" s="229"/>
      <c r="O792" s="51"/>
    </row>
    <row r="793" spans="1:15" x14ac:dyDescent="0.2">
      <c r="A793" s="228"/>
      <c r="B793" s="229"/>
      <c r="C793" s="229"/>
      <c r="D793" s="229"/>
      <c r="E793" s="229"/>
      <c r="F793" s="229"/>
      <c r="G793" s="229"/>
      <c r="H793" s="229"/>
      <c r="I793" s="229"/>
      <c r="J793" s="229"/>
      <c r="K793" s="229"/>
      <c r="L793" s="229"/>
      <c r="M793" s="229"/>
      <c r="N793" s="229"/>
      <c r="O793" s="51"/>
    </row>
    <row r="794" spans="1:15" x14ac:dyDescent="0.2">
      <c r="A794" s="228"/>
      <c r="B794" s="229"/>
      <c r="C794" s="229"/>
      <c r="D794" s="229"/>
      <c r="E794" s="229"/>
      <c r="F794" s="229"/>
      <c r="G794" s="229"/>
      <c r="H794" s="229"/>
      <c r="I794" s="229"/>
      <c r="J794" s="229"/>
      <c r="K794" s="229"/>
      <c r="L794" s="229"/>
      <c r="M794" s="229"/>
      <c r="N794" s="229"/>
      <c r="O794" s="51"/>
    </row>
    <row r="795" spans="1:15" x14ac:dyDescent="0.2">
      <c r="A795" s="228"/>
      <c r="B795" s="229"/>
      <c r="C795" s="229"/>
      <c r="D795" s="229"/>
      <c r="E795" s="229"/>
      <c r="F795" s="229"/>
      <c r="G795" s="229"/>
      <c r="H795" s="229"/>
      <c r="I795" s="229"/>
      <c r="J795" s="229"/>
      <c r="K795" s="229"/>
      <c r="L795" s="229"/>
      <c r="M795" s="229"/>
      <c r="N795" s="229"/>
      <c r="O795" s="51"/>
    </row>
    <row r="796" spans="1:15" x14ac:dyDescent="0.2">
      <c r="A796" s="228"/>
      <c r="B796" s="229"/>
      <c r="C796" s="229"/>
      <c r="D796" s="229"/>
      <c r="E796" s="229"/>
      <c r="F796" s="229"/>
      <c r="G796" s="229"/>
      <c r="H796" s="229"/>
      <c r="I796" s="229"/>
      <c r="J796" s="229"/>
      <c r="K796" s="229"/>
      <c r="L796" s="229"/>
      <c r="M796" s="229"/>
      <c r="N796" s="229"/>
      <c r="O796" s="51"/>
    </row>
    <row r="797" spans="1:15" x14ac:dyDescent="0.2">
      <c r="A797" s="228"/>
      <c r="B797" s="229"/>
      <c r="C797" s="229"/>
      <c r="D797" s="229"/>
      <c r="E797" s="229"/>
      <c r="F797" s="229"/>
      <c r="G797" s="229"/>
      <c r="H797" s="229"/>
      <c r="I797" s="229"/>
      <c r="J797" s="229"/>
      <c r="K797" s="229"/>
      <c r="L797" s="229"/>
      <c r="M797" s="229"/>
      <c r="N797" s="229"/>
      <c r="O797" s="51"/>
    </row>
    <row r="798" spans="1:15" x14ac:dyDescent="0.2">
      <c r="A798" s="228"/>
      <c r="B798" s="229"/>
      <c r="C798" s="229"/>
      <c r="D798" s="229"/>
      <c r="E798" s="229"/>
      <c r="F798" s="229"/>
      <c r="G798" s="229"/>
      <c r="H798" s="229"/>
      <c r="I798" s="229"/>
      <c r="J798" s="229"/>
      <c r="K798" s="229"/>
      <c r="L798" s="229"/>
      <c r="M798" s="229"/>
      <c r="N798" s="229"/>
      <c r="O798" s="51"/>
    </row>
    <row r="799" spans="1:15" x14ac:dyDescent="0.2">
      <c r="A799" s="228"/>
      <c r="B799" s="229"/>
      <c r="C799" s="229"/>
      <c r="D799" s="229"/>
      <c r="E799" s="229"/>
      <c r="F799" s="229"/>
      <c r="G799" s="229"/>
      <c r="H799" s="229"/>
      <c r="I799" s="229"/>
      <c r="J799" s="229"/>
      <c r="K799" s="229"/>
      <c r="L799" s="229"/>
      <c r="M799" s="229"/>
      <c r="N799" s="229"/>
      <c r="O799" s="51"/>
    </row>
    <row r="800" spans="1:15" x14ac:dyDescent="0.2">
      <c r="A800" s="228"/>
      <c r="B800" s="229"/>
      <c r="C800" s="229"/>
      <c r="D800" s="229"/>
      <c r="E800" s="229"/>
      <c r="F800" s="229"/>
      <c r="G800" s="229"/>
      <c r="H800" s="229"/>
      <c r="I800" s="229"/>
      <c r="J800" s="229"/>
      <c r="K800" s="229"/>
      <c r="L800" s="229"/>
      <c r="M800" s="229"/>
      <c r="N800" s="229"/>
      <c r="O800" s="51"/>
    </row>
    <row r="801" spans="1:15" x14ac:dyDescent="0.2">
      <c r="A801" s="228"/>
      <c r="B801" s="229"/>
      <c r="C801" s="229"/>
      <c r="D801" s="229"/>
      <c r="E801" s="229"/>
      <c r="F801" s="229"/>
      <c r="G801" s="229"/>
      <c r="H801" s="229"/>
      <c r="I801" s="229"/>
      <c r="J801" s="229"/>
      <c r="K801" s="229"/>
      <c r="L801" s="229"/>
      <c r="M801" s="229"/>
      <c r="N801" s="229"/>
      <c r="O801" s="51"/>
    </row>
    <row r="802" spans="1:15" x14ac:dyDescent="0.2">
      <c r="A802" s="228"/>
      <c r="B802" s="229"/>
      <c r="C802" s="229"/>
      <c r="D802" s="229"/>
      <c r="E802" s="229"/>
      <c r="F802" s="229"/>
      <c r="G802" s="229"/>
      <c r="H802" s="229"/>
      <c r="I802" s="229"/>
      <c r="J802" s="229"/>
      <c r="K802" s="229"/>
      <c r="L802" s="229"/>
      <c r="M802" s="229"/>
      <c r="N802" s="229"/>
      <c r="O802" s="51"/>
    </row>
    <row r="803" spans="1:15" x14ac:dyDescent="0.2">
      <c r="A803" s="228"/>
      <c r="B803" s="229"/>
      <c r="C803" s="229"/>
      <c r="D803" s="229"/>
      <c r="E803" s="229"/>
      <c r="F803" s="229"/>
      <c r="G803" s="229"/>
      <c r="H803" s="229"/>
      <c r="I803" s="229"/>
      <c r="J803" s="229"/>
      <c r="K803" s="229"/>
      <c r="L803" s="229"/>
      <c r="M803" s="229"/>
      <c r="N803" s="229"/>
      <c r="O803" s="51"/>
    </row>
    <row r="804" spans="1:15" x14ac:dyDescent="0.2">
      <c r="A804" s="228"/>
      <c r="B804" s="229"/>
      <c r="C804" s="229"/>
      <c r="D804" s="229"/>
      <c r="E804" s="229"/>
      <c r="F804" s="229"/>
      <c r="G804" s="229"/>
      <c r="H804" s="229"/>
      <c r="I804" s="229"/>
      <c r="J804" s="229"/>
      <c r="K804" s="229"/>
      <c r="L804" s="229"/>
      <c r="M804" s="229"/>
      <c r="N804" s="229"/>
      <c r="O804" s="51"/>
    </row>
    <row r="805" spans="1:15" x14ac:dyDescent="0.2">
      <c r="A805" s="228"/>
      <c r="B805" s="229"/>
      <c r="C805" s="229"/>
      <c r="D805" s="229"/>
      <c r="E805" s="229"/>
      <c r="F805" s="229"/>
      <c r="G805" s="229"/>
      <c r="H805" s="229"/>
      <c r="I805" s="229"/>
      <c r="J805" s="229"/>
      <c r="K805" s="229"/>
      <c r="L805" s="229"/>
      <c r="M805" s="229"/>
      <c r="N805" s="229"/>
      <c r="O805" s="51"/>
    </row>
    <row r="806" spans="1:15" x14ac:dyDescent="0.2">
      <c r="A806" s="228"/>
      <c r="B806" s="229"/>
      <c r="C806" s="229"/>
      <c r="D806" s="229"/>
      <c r="E806" s="229"/>
      <c r="F806" s="229"/>
      <c r="G806" s="229"/>
      <c r="H806" s="229"/>
      <c r="I806" s="229"/>
      <c r="J806" s="229"/>
      <c r="K806" s="229"/>
      <c r="L806" s="229"/>
      <c r="M806" s="229"/>
      <c r="N806" s="229"/>
      <c r="O806" s="51"/>
    </row>
    <row r="807" spans="1:15" x14ac:dyDescent="0.2">
      <c r="A807" s="228"/>
      <c r="B807" s="229"/>
      <c r="C807" s="229"/>
      <c r="D807" s="229"/>
      <c r="E807" s="229"/>
      <c r="F807" s="229"/>
      <c r="G807" s="229"/>
      <c r="H807" s="229"/>
      <c r="I807" s="229"/>
      <c r="J807" s="229"/>
      <c r="K807" s="229"/>
      <c r="L807" s="229"/>
      <c r="M807" s="229"/>
      <c r="N807" s="229"/>
      <c r="O807" s="51"/>
    </row>
    <row r="808" spans="1:15" x14ac:dyDescent="0.2">
      <c r="A808" s="228"/>
      <c r="B808" s="229"/>
      <c r="C808" s="229"/>
      <c r="D808" s="229"/>
      <c r="E808" s="229"/>
      <c r="F808" s="229"/>
      <c r="G808" s="229"/>
      <c r="H808" s="229"/>
      <c r="I808" s="229"/>
      <c r="J808" s="229"/>
      <c r="K808" s="229"/>
      <c r="L808" s="229"/>
      <c r="M808" s="229"/>
      <c r="N808" s="229"/>
      <c r="O808" s="51"/>
    </row>
    <row r="809" spans="1:15" x14ac:dyDescent="0.2">
      <c r="A809" s="228"/>
      <c r="B809" s="229"/>
      <c r="C809" s="229"/>
      <c r="D809" s="229"/>
      <c r="E809" s="229"/>
      <c r="F809" s="229"/>
      <c r="G809" s="229"/>
      <c r="H809" s="229"/>
      <c r="I809" s="229"/>
      <c r="J809" s="229"/>
      <c r="K809" s="229"/>
      <c r="L809" s="229"/>
      <c r="M809" s="229"/>
      <c r="N809" s="229"/>
      <c r="O809" s="51"/>
    </row>
    <row r="810" spans="1:15" x14ac:dyDescent="0.2">
      <c r="A810" s="228"/>
      <c r="B810" s="229"/>
      <c r="C810" s="229"/>
      <c r="D810" s="229"/>
      <c r="E810" s="229"/>
      <c r="F810" s="229"/>
      <c r="G810" s="229"/>
      <c r="H810" s="229"/>
      <c r="I810" s="229"/>
      <c r="J810" s="229"/>
      <c r="K810" s="229"/>
      <c r="L810" s="229"/>
      <c r="M810" s="229"/>
      <c r="N810" s="229"/>
      <c r="O810" s="51"/>
    </row>
    <row r="811" spans="1:15" x14ac:dyDescent="0.2">
      <c r="A811" s="228"/>
      <c r="B811" s="229"/>
      <c r="C811" s="229"/>
      <c r="D811" s="229"/>
      <c r="E811" s="229"/>
      <c r="F811" s="229"/>
      <c r="G811" s="229"/>
      <c r="H811" s="229"/>
      <c r="I811" s="229"/>
      <c r="J811" s="229"/>
      <c r="K811" s="229"/>
      <c r="L811" s="229"/>
      <c r="M811" s="229"/>
      <c r="N811" s="229"/>
      <c r="O811" s="51"/>
    </row>
    <row r="812" spans="1:15" x14ac:dyDescent="0.2">
      <c r="A812" s="228"/>
      <c r="B812" s="229"/>
      <c r="C812" s="229"/>
      <c r="D812" s="229"/>
      <c r="E812" s="229"/>
      <c r="F812" s="229"/>
      <c r="G812" s="229"/>
      <c r="H812" s="229"/>
      <c r="I812" s="229"/>
      <c r="J812" s="229"/>
      <c r="K812" s="229"/>
      <c r="L812" s="229"/>
      <c r="M812" s="229"/>
      <c r="N812" s="229"/>
      <c r="O812" s="51"/>
    </row>
    <row r="813" spans="1:15" x14ac:dyDescent="0.2">
      <c r="A813" s="228"/>
      <c r="B813" s="229"/>
      <c r="C813" s="229"/>
      <c r="D813" s="229"/>
      <c r="E813" s="229"/>
      <c r="F813" s="229"/>
      <c r="G813" s="229"/>
      <c r="H813" s="229"/>
      <c r="I813" s="229"/>
      <c r="J813" s="229"/>
      <c r="K813" s="229"/>
      <c r="L813" s="229"/>
      <c r="M813" s="229"/>
      <c r="N813" s="229"/>
      <c r="O813" s="51"/>
    </row>
    <row r="814" spans="1:15" x14ac:dyDescent="0.2">
      <c r="A814" s="228"/>
      <c r="B814" s="229"/>
      <c r="C814" s="229"/>
      <c r="D814" s="229"/>
      <c r="E814" s="229"/>
      <c r="F814" s="229"/>
      <c r="G814" s="229"/>
      <c r="H814" s="229"/>
      <c r="I814" s="229"/>
      <c r="J814" s="229"/>
      <c r="K814" s="229"/>
      <c r="L814" s="229"/>
      <c r="M814" s="229"/>
      <c r="N814" s="229"/>
      <c r="O814" s="51"/>
    </row>
    <row r="815" spans="1:15" x14ac:dyDescent="0.2">
      <c r="A815" s="228"/>
      <c r="B815" s="229"/>
      <c r="C815" s="229"/>
      <c r="D815" s="229"/>
      <c r="E815" s="229"/>
      <c r="F815" s="229"/>
      <c r="G815" s="229"/>
      <c r="H815" s="229"/>
      <c r="I815" s="229"/>
      <c r="J815" s="229"/>
      <c r="K815" s="229"/>
      <c r="L815" s="229"/>
      <c r="M815" s="229"/>
      <c r="N815" s="229"/>
      <c r="O815" s="51"/>
    </row>
    <row r="816" spans="1:15" x14ac:dyDescent="0.2">
      <c r="A816" s="228"/>
      <c r="B816" s="229"/>
      <c r="C816" s="229"/>
      <c r="D816" s="229"/>
      <c r="E816" s="229"/>
      <c r="F816" s="229"/>
      <c r="G816" s="229"/>
      <c r="H816" s="229"/>
      <c r="I816" s="229"/>
      <c r="J816" s="229"/>
      <c r="K816" s="229"/>
      <c r="L816" s="229"/>
      <c r="M816" s="229"/>
      <c r="N816" s="229"/>
      <c r="O816" s="51"/>
    </row>
    <row r="817" spans="1:15" x14ac:dyDescent="0.2">
      <c r="A817" s="228"/>
      <c r="B817" s="229"/>
      <c r="C817" s="229"/>
      <c r="D817" s="229"/>
      <c r="E817" s="229"/>
      <c r="F817" s="229"/>
      <c r="G817" s="229"/>
      <c r="H817" s="229"/>
      <c r="I817" s="229"/>
      <c r="J817" s="229"/>
      <c r="K817" s="229"/>
      <c r="L817" s="229"/>
      <c r="M817" s="229"/>
      <c r="N817" s="229"/>
      <c r="O817" s="51"/>
    </row>
    <row r="818" spans="1:15" x14ac:dyDescent="0.2">
      <c r="A818" s="228"/>
      <c r="B818" s="229"/>
      <c r="C818" s="229"/>
      <c r="D818" s="229"/>
      <c r="E818" s="229"/>
      <c r="F818" s="229"/>
      <c r="G818" s="229"/>
      <c r="H818" s="229"/>
      <c r="I818" s="229"/>
      <c r="J818" s="229"/>
      <c r="K818" s="229"/>
      <c r="L818" s="229"/>
      <c r="M818" s="229"/>
      <c r="N818" s="229"/>
      <c r="O818" s="51"/>
    </row>
    <row r="819" spans="1:15" x14ac:dyDescent="0.2">
      <c r="A819" s="228"/>
      <c r="B819" s="229"/>
      <c r="C819" s="229"/>
      <c r="D819" s="229"/>
      <c r="E819" s="229"/>
      <c r="F819" s="229"/>
      <c r="G819" s="229"/>
      <c r="H819" s="229"/>
      <c r="I819" s="229"/>
      <c r="J819" s="229"/>
      <c r="K819" s="229"/>
      <c r="L819" s="229"/>
      <c r="M819" s="229"/>
      <c r="N819" s="229"/>
      <c r="O819" s="51"/>
    </row>
    <row r="820" spans="1:15" x14ac:dyDescent="0.2">
      <c r="A820" s="228"/>
      <c r="B820" s="229"/>
      <c r="C820" s="229"/>
      <c r="D820" s="229"/>
      <c r="E820" s="229"/>
      <c r="F820" s="229"/>
      <c r="G820" s="229"/>
      <c r="H820" s="229"/>
      <c r="I820" s="229"/>
      <c r="J820" s="229"/>
      <c r="K820" s="229"/>
      <c r="L820" s="229"/>
      <c r="M820" s="229"/>
      <c r="N820" s="229"/>
      <c r="O820" s="51"/>
    </row>
    <row r="821" spans="1:15" x14ac:dyDescent="0.2">
      <c r="A821" s="228"/>
      <c r="B821" s="229"/>
      <c r="C821" s="229"/>
      <c r="D821" s="229"/>
      <c r="E821" s="229"/>
      <c r="F821" s="229"/>
      <c r="G821" s="229"/>
      <c r="H821" s="229"/>
      <c r="I821" s="229"/>
      <c r="J821" s="229"/>
      <c r="K821" s="229"/>
      <c r="L821" s="229"/>
      <c r="M821" s="229"/>
      <c r="N821" s="229"/>
      <c r="O821" s="51"/>
    </row>
    <row r="822" spans="1:15" x14ac:dyDescent="0.2">
      <c r="A822" s="228"/>
      <c r="B822" s="229"/>
      <c r="C822" s="229"/>
      <c r="D822" s="229"/>
      <c r="E822" s="229"/>
      <c r="F822" s="229"/>
      <c r="G822" s="229"/>
      <c r="H822" s="229"/>
      <c r="I822" s="229"/>
      <c r="J822" s="229"/>
      <c r="K822" s="229"/>
      <c r="L822" s="229"/>
      <c r="M822" s="229"/>
      <c r="N822" s="229"/>
      <c r="O822" s="51"/>
    </row>
    <row r="823" spans="1:15" x14ac:dyDescent="0.2">
      <c r="A823" s="228"/>
      <c r="B823" s="229"/>
      <c r="C823" s="229"/>
      <c r="D823" s="229"/>
      <c r="E823" s="229"/>
      <c r="F823" s="229"/>
      <c r="G823" s="229"/>
      <c r="H823" s="229"/>
      <c r="I823" s="229"/>
      <c r="J823" s="229"/>
      <c r="K823" s="229"/>
      <c r="L823" s="229"/>
      <c r="M823" s="229"/>
      <c r="N823" s="229"/>
      <c r="O823" s="51"/>
    </row>
    <row r="824" spans="1:15" x14ac:dyDescent="0.2">
      <c r="A824" s="228"/>
      <c r="B824" s="229"/>
      <c r="C824" s="229"/>
      <c r="D824" s="229"/>
      <c r="E824" s="229"/>
      <c r="F824" s="229"/>
      <c r="G824" s="229"/>
      <c r="H824" s="229"/>
      <c r="I824" s="229"/>
      <c r="J824" s="229"/>
      <c r="K824" s="229"/>
      <c r="L824" s="229"/>
      <c r="M824" s="229"/>
      <c r="N824" s="229"/>
      <c r="O824" s="51"/>
    </row>
    <row r="825" spans="1:15" x14ac:dyDescent="0.2">
      <c r="A825" s="228"/>
      <c r="B825" s="229"/>
      <c r="C825" s="229"/>
      <c r="D825" s="229"/>
      <c r="E825" s="229"/>
      <c r="F825" s="229"/>
      <c r="G825" s="229"/>
      <c r="H825" s="229"/>
      <c r="I825" s="229"/>
      <c r="J825" s="229"/>
      <c r="K825" s="229"/>
      <c r="L825" s="229"/>
      <c r="M825" s="229"/>
      <c r="N825" s="229"/>
      <c r="O825" s="51"/>
    </row>
    <row r="826" spans="1:15" x14ac:dyDescent="0.2">
      <c r="A826" s="228"/>
      <c r="B826" s="229"/>
      <c r="C826" s="229"/>
      <c r="D826" s="229"/>
      <c r="E826" s="229"/>
      <c r="F826" s="229"/>
      <c r="G826" s="229"/>
      <c r="H826" s="229"/>
      <c r="I826" s="229"/>
      <c r="J826" s="229"/>
      <c r="K826" s="229"/>
      <c r="L826" s="229"/>
      <c r="M826" s="229"/>
      <c r="N826" s="229"/>
      <c r="O826" s="51"/>
    </row>
    <row r="827" spans="1:15" x14ac:dyDescent="0.2">
      <c r="A827" s="228"/>
      <c r="B827" s="229"/>
      <c r="C827" s="229"/>
      <c r="D827" s="229"/>
      <c r="E827" s="229"/>
      <c r="F827" s="229"/>
      <c r="G827" s="229"/>
      <c r="H827" s="229"/>
      <c r="I827" s="229"/>
      <c r="J827" s="229"/>
      <c r="K827" s="229"/>
      <c r="L827" s="229"/>
      <c r="M827" s="229"/>
      <c r="N827" s="229"/>
      <c r="O827" s="51"/>
    </row>
    <row r="828" spans="1:15" x14ac:dyDescent="0.2">
      <c r="A828" s="228"/>
      <c r="B828" s="229"/>
      <c r="C828" s="229"/>
      <c r="D828" s="229"/>
      <c r="E828" s="229"/>
      <c r="F828" s="229"/>
      <c r="G828" s="229"/>
      <c r="H828" s="229"/>
      <c r="I828" s="229"/>
      <c r="J828" s="229"/>
      <c r="K828" s="229"/>
      <c r="L828" s="229"/>
      <c r="M828" s="229"/>
      <c r="N828" s="229"/>
      <c r="O828" s="51"/>
    </row>
    <row r="829" spans="1:15" x14ac:dyDescent="0.2">
      <c r="A829" s="228"/>
      <c r="B829" s="229"/>
      <c r="C829" s="229"/>
      <c r="D829" s="229"/>
      <c r="E829" s="229"/>
      <c r="F829" s="229"/>
      <c r="G829" s="229"/>
      <c r="H829" s="229"/>
      <c r="I829" s="229"/>
      <c r="J829" s="229"/>
      <c r="K829" s="229"/>
      <c r="L829" s="229"/>
      <c r="M829" s="229"/>
      <c r="N829" s="229"/>
      <c r="O829" s="51"/>
    </row>
    <row r="830" spans="1:15" x14ac:dyDescent="0.2">
      <c r="A830" s="228"/>
      <c r="B830" s="229"/>
      <c r="C830" s="229"/>
      <c r="D830" s="229"/>
      <c r="E830" s="229"/>
      <c r="F830" s="229"/>
      <c r="G830" s="229"/>
      <c r="H830" s="229"/>
      <c r="I830" s="229"/>
      <c r="J830" s="229"/>
      <c r="K830" s="229"/>
      <c r="L830" s="229"/>
      <c r="M830" s="229"/>
      <c r="N830" s="229"/>
      <c r="O830" s="51"/>
    </row>
    <row r="831" spans="1:15" x14ac:dyDescent="0.2">
      <c r="A831" s="228"/>
      <c r="B831" s="229"/>
      <c r="C831" s="229"/>
      <c r="D831" s="229"/>
      <c r="E831" s="229"/>
      <c r="F831" s="229"/>
      <c r="G831" s="229"/>
      <c r="H831" s="229"/>
      <c r="I831" s="229"/>
      <c r="J831" s="229"/>
      <c r="K831" s="229"/>
      <c r="L831" s="229"/>
      <c r="M831" s="229"/>
      <c r="N831" s="229"/>
      <c r="O831" s="51"/>
    </row>
    <row r="832" spans="1:15" x14ac:dyDescent="0.2">
      <c r="A832" s="228"/>
      <c r="B832" s="229"/>
      <c r="C832" s="229"/>
      <c r="D832" s="229"/>
      <c r="E832" s="229"/>
      <c r="F832" s="229"/>
      <c r="G832" s="229"/>
      <c r="H832" s="229"/>
      <c r="I832" s="229"/>
      <c r="J832" s="229"/>
      <c r="K832" s="229"/>
      <c r="L832" s="229"/>
      <c r="M832" s="229"/>
      <c r="N832" s="229"/>
      <c r="O832" s="51"/>
    </row>
    <row r="833" spans="1:15" x14ac:dyDescent="0.2">
      <c r="A833" s="228"/>
      <c r="B833" s="229"/>
      <c r="C833" s="229"/>
      <c r="D833" s="229"/>
      <c r="E833" s="229"/>
      <c r="F833" s="229"/>
      <c r="G833" s="229"/>
      <c r="H833" s="229"/>
      <c r="I833" s="229"/>
      <c r="J833" s="229"/>
      <c r="K833" s="229"/>
      <c r="L833" s="229"/>
      <c r="M833" s="229"/>
      <c r="N833" s="229"/>
      <c r="O833" s="51"/>
    </row>
    <row r="834" spans="1:15" x14ac:dyDescent="0.2">
      <c r="A834" s="228"/>
      <c r="B834" s="229"/>
      <c r="C834" s="229"/>
      <c r="D834" s="229"/>
      <c r="E834" s="229"/>
      <c r="F834" s="229"/>
      <c r="G834" s="229"/>
      <c r="H834" s="229"/>
      <c r="I834" s="229"/>
      <c r="J834" s="229"/>
      <c r="K834" s="229"/>
      <c r="L834" s="229"/>
      <c r="M834" s="229"/>
      <c r="N834" s="229"/>
      <c r="O834" s="51"/>
    </row>
    <row r="835" spans="1:15" x14ac:dyDescent="0.2">
      <c r="A835" s="228"/>
      <c r="B835" s="229"/>
      <c r="C835" s="229"/>
      <c r="D835" s="229"/>
      <c r="E835" s="229"/>
      <c r="F835" s="229"/>
      <c r="G835" s="229"/>
      <c r="H835" s="229"/>
      <c r="I835" s="229"/>
      <c r="J835" s="229"/>
      <c r="K835" s="229"/>
      <c r="L835" s="229"/>
      <c r="M835" s="229"/>
      <c r="N835" s="229"/>
      <c r="O835" s="51"/>
    </row>
    <row r="836" spans="1:15" x14ac:dyDescent="0.2">
      <c r="A836" s="228"/>
      <c r="B836" s="229"/>
      <c r="C836" s="229"/>
      <c r="D836" s="229"/>
      <c r="E836" s="229"/>
      <c r="F836" s="229"/>
      <c r="G836" s="229"/>
      <c r="H836" s="229"/>
      <c r="I836" s="229"/>
      <c r="J836" s="229"/>
      <c r="K836" s="229"/>
      <c r="L836" s="229"/>
      <c r="M836" s="229"/>
      <c r="N836" s="229"/>
      <c r="O836" s="51"/>
    </row>
    <row r="837" spans="1:15" x14ac:dyDescent="0.2">
      <c r="A837" s="228"/>
      <c r="B837" s="229"/>
      <c r="C837" s="229"/>
      <c r="D837" s="229"/>
      <c r="E837" s="229"/>
      <c r="F837" s="229"/>
      <c r="G837" s="229"/>
      <c r="H837" s="229"/>
      <c r="I837" s="229"/>
      <c r="J837" s="229"/>
      <c r="K837" s="229"/>
      <c r="L837" s="229"/>
      <c r="M837" s="229"/>
      <c r="N837" s="229"/>
      <c r="O837" s="51"/>
    </row>
    <row r="838" spans="1:15" x14ac:dyDescent="0.2">
      <c r="A838" s="228"/>
      <c r="B838" s="229"/>
      <c r="C838" s="229"/>
      <c r="D838" s="229"/>
      <c r="E838" s="229"/>
      <c r="F838" s="229"/>
      <c r="G838" s="229"/>
      <c r="H838" s="229"/>
      <c r="I838" s="229"/>
      <c r="J838" s="229"/>
      <c r="K838" s="229"/>
      <c r="L838" s="229"/>
      <c r="M838" s="229"/>
      <c r="N838" s="229"/>
      <c r="O838" s="51"/>
    </row>
    <row r="839" spans="1:15" x14ac:dyDescent="0.2">
      <c r="A839" s="228"/>
      <c r="B839" s="229"/>
      <c r="C839" s="229"/>
      <c r="D839" s="229"/>
      <c r="E839" s="229"/>
      <c r="F839" s="229"/>
      <c r="G839" s="229"/>
      <c r="H839" s="229"/>
      <c r="I839" s="229"/>
      <c r="J839" s="229"/>
      <c r="K839" s="229"/>
      <c r="L839" s="229"/>
      <c r="M839" s="229"/>
      <c r="N839" s="229"/>
      <c r="O839" s="51"/>
    </row>
    <row r="840" spans="1:15" x14ac:dyDescent="0.2">
      <c r="A840" s="228"/>
      <c r="B840" s="229"/>
      <c r="C840" s="229"/>
      <c r="D840" s="229"/>
      <c r="E840" s="229"/>
      <c r="F840" s="229"/>
      <c r="G840" s="229"/>
      <c r="H840" s="229"/>
      <c r="I840" s="229"/>
      <c r="J840" s="229"/>
      <c r="K840" s="229"/>
      <c r="L840" s="229"/>
      <c r="M840" s="229"/>
      <c r="N840" s="229"/>
      <c r="O840" s="51"/>
    </row>
    <row r="841" spans="1:15" x14ac:dyDescent="0.2">
      <c r="A841" s="228"/>
      <c r="B841" s="229"/>
      <c r="C841" s="229"/>
      <c r="D841" s="229"/>
      <c r="E841" s="229"/>
      <c r="F841" s="229"/>
      <c r="G841" s="229"/>
      <c r="H841" s="229"/>
      <c r="I841" s="229"/>
      <c r="J841" s="229"/>
      <c r="K841" s="229"/>
      <c r="L841" s="229"/>
      <c r="M841" s="229"/>
      <c r="N841" s="229"/>
      <c r="O841" s="51"/>
    </row>
    <row r="842" spans="1:15" x14ac:dyDescent="0.2">
      <c r="A842" s="228"/>
      <c r="B842" s="229"/>
      <c r="C842" s="229"/>
      <c r="D842" s="229"/>
      <c r="E842" s="229"/>
      <c r="F842" s="229"/>
      <c r="G842" s="229"/>
      <c r="H842" s="229"/>
      <c r="I842" s="229"/>
      <c r="J842" s="229"/>
      <c r="K842" s="229"/>
      <c r="L842" s="229"/>
      <c r="M842" s="229"/>
      <c r="N842" s="229"/>
      <c r="O842" s="51"/>
    </row>
    <row r="843" spans="1:15" x14ac:dyDescent="0.2">
      <c r="A843" s="228"/>
      <c r="B843" s="229"/>
      <c r="C843" s="229"/>
      <c r="D843" s="229"/>
      <c r="E843" s="229"/>
      <c r="F843" s="229"/>
      <c r="G843" s="229"/>
      <c r="H843" s="229"/>
      <c r="I843" s="229"/>
      <c r="J843" s="229"/>
      <c r="K843" s="229"/>
      <c r="L843" s="229"/>
      <c r="M843" s="229"/>
      <c r="N843" s="229"/>
      <c r="O843" s="51"/>
    </row>
    <row r="844" spans="1:15" x14ac:dyDescent="0.2">
      <c r="A844" s="228"/>
      <c r="B844" s="229"/>
      <c r="C844" s="229"/>
      <c r="D844" s="229"/>
      <c r="E844" s="229"/>
      <c r="F844" s="229"/>
      <c r="G844" s="229"/>
      <c r="H844" s="229"/>
      <c r="I844" s="229"/>
      <c r="J844" s="229"/>
      <c r="K844" s="229"/>
      <c r="L844" s="229"/>
      <c r="M844" s="229"/>
      <c r="N844" s="229"/>
      <c r="O844" s="51"/>
    </row>
    <row r="845" spans="1:15" x14ac:dyDescent="0.2">
      <c r="A845" s="228"/>
      <c r="B845" s="229"/>
      <c r="C845" s="229"/>
      <c r="D845" s="229"/>
      <c r="E845" s="229"/>
      <c r="F845" s="229"/>
      <c r="G845" s="229"/>
      <c r="H845" s="229"/>
      <c r="I845" s="229"/>
      <c r="J845" s="229"/>
      <c r="K845" s="229"/>
      <c r="L845" s="229"/>
      <c r="M845" s="229"/>
      <c r="N845" s="229"/>
      <c r="O845" s="51"/>
    </row>
    <row r="846" spans="1:15" x14ac:dyDescent="0.2">
      <c r="A846" s="228"/>
      <c r="B846" s="229"/>
      <c r="C846" s="229"/>
      <c r="D846" s="229"/>
      <c r="E846" s="229"/>
      <c r="F846" s="229"/>
      <c r="G846" s="229"/>
      <c r="H846" s="229"/>
      <c r="I846" s="229"/>
      <c r="J846" s="229"/>
      <c r="K846" s="229"/>
      <c r="L846" s="229"/>
      <c r="M846" s="229"/>
      <c r="N846" s="229"/>
      <c r="O846" s="51"/>
    </row>
    <row r="847" spans="1:15" x14ac:dyDescent="0.2">
      <c r="A847" s="228"/>
      <c r="B847" s="229"/>
      <c r="C847" s="229"/>
      <c r="D847" s="229"/>
      <c r="E847" s="229"/>
      <c r="F847" s="229"/>
      <c r="G847" s="229"/>
      <c r="H847" s="229"/>
      <c r="I847" s="229"/>
      <c r="J847" s="229"/>
      <c r="K847" s="229"/>
      <c r="L847" s="229"/>
      <c r="M847" s="229"/>
      <c r="N847" s="229"/>
      <c r="O847" s="51"/>
    </row>
    <row r="848" spans="1:15" x14ac:dyDescent="0.2">
      <c r="A848" s="228"/>
      <c r="B848" s="229"/>
      <c r="C848" s="229"/>
      <c r="D848" s="229"/>
      <c r="E848" s="229"/>
      <c r="F848" s="229"/>
      <c r="G848" s="229"/>
      <c r="H848" s="229"/>
      <c r="I848" s="229"/>
      <c r="J848" s="229"/>
      <c r="K848" s="229"/>
      <c r="L848" s="229"/>
      <c r="M848" s="229"/>
      <c r="N848" s="229"/>
      <c r="O848" s="51"/>
    </row>
    <row r="849" spans="1:15" x14ac:dyDescent="0.2">
      <c r="A849" s="228"/>
      <c r="B849" s="229"/>
      <c r="C849" s="229"/>
      <c r="D849" s="229"/>
      <c r="E849" s="229"/>
      <c r="F849" s="229"/>
      <c r="G849" s="229"/>
      <c r="H849" s="229"/>
      <c r="I849" s="229"/>
      <c r="J849" s="229"/>
      <c r="K849" s="229"/>
      <c r="L849" s="229"/>
      <c r="M849" s="229"/>
      <c r="N849" s="229"/>
      <c r="O849" s="51"/>
    </row>
    <row r="850" spans="1:15" x14ac:dyDescent="0.2">
      <c r="A850" s="228"/>
      <c r="B850" s="229"/>
      <c r="C850" s="229"/>
      <c r="D850" s="229"/>
      <c r="E850" s="229"/>
      <c r="F850" s="229"/>
      <c r="G850" s="229"/>
      <c r="H850" s="229"/>
      <c r="I850" s="229"/>
      <c r="J850" s="229"/>
      <c r="K850" s="229"/>
      <c r="L850" s="229"/>
      <c r="M850" s="229"/>
      <c r="N850" s="229"/>
      <c r="O850" s="51"/>
    </row>
    <row r="851" spans="1:15" x14ac:dyDescent="0.2">
      <c r="A851" s="228"/>
      <c r="B851" s="229"/>
      <c r="C851" s="229"/>
      <c r="D851" s="229"/>
      <c r="E851" s="229"/>
      <c r="F851" s="229"/>
      <c r="G851" s="229"/>
      <c r="H851" s="229"/>
      <c r="I851" s="229"/>
      <c r="J851" s="229"/>
      <c r="K851" s="229"/>
      <c r="L851" s="229"/>
      <c r="M851" s="229"/>
      <c r="N851" s="229"/>
      <c r="O851" s="51"/>
    </row>
    <row r="852" spans="1:15" x14ac:dyDescent="0.2">
      <c r="A852" s="228"/>
      <c r="B852" s="229"/>
      <c r="C852" s="229"/>
      <c r="D852" s="229"/>
      <c r="E852" s="229"/>
      <c r="F852" s="229"/>
      <c r="G852" s="229"/>
      <c r="H852" s="229"/>
      <c r="I852" s="229"/>
      <c r="J852" s="229"/>
      <c r="K852" s="229"/>
      <c r="L852" s="229"/>
      <c r="M852" s="229"/>
      <c r="N852" s="229"/>
      <c r="O852" s="51"/>
    </row>
    <row r="853" spans="1:15" x14ac:dyDescent="0.2">
      <c r="A853" s="228"/>
      <c r="B853" s="229"/>
      <c r="C853" s="229"/>
      <c r="D853" s="229"/>
      <c r="E853" s="229"/>
      <c r="F853" s="229"/>
      <c r="G853" s="229"/>
      <c r="H853" s="229"/>
      <c r="I853" s="229"/>
      <c r="J853" s="229"/>
      <c r="K853" s="229"/>
      <c r="L853" s="229"/>
      <c r="M853" s="229"/>
      <c r="N853" s="229"/>
      <c r="O853" s="51"/>
    </row>
    <row r="854" spans="1:15" x14ac:dyDescent="0.2">
      <c r="A854" s="228"/>
      <c r="B854" s="229"/>
      <c r="C854" s="229"/>
      <c r="D854" s="229"/>
      <c r="E854" s="229"/>
      <c r="F854" s="229"/>
      <c r="G854" s="229"/>
      <c r="H854" s="229"/>
      <c r="I854" s="229"/>
      <c r="J854" s="229"/>
      <c r="K854" s="229"/>
      <c r="L854" s="229"/>
      <c r="M854" s="229"/>
      <c r="N854" s="229"/>
      <c r="O854" s="51"/>
    </row>
    <row r="855" spans="1:15" x14ac:dyDescent="0.2">
      <c r="A855" s="228"/>
      <c r="B855" s="229"/>
      <c r="C855" s="229"/>
      <c r="D855" s="229"/>
      <c r="E855" s="229"/>
      <c r="F855" s="229"/>
      <c r="G855" s="229"/>
      <c r="H855" s="229"/>
      <c r="I855" s="229"/>
      <c r="J855" s="229"/>
      <c r="K855" s="229"/>
      <c r="L855" s="229"/>
      <c r="M855" s="229"/>
      <c r="N855" s="229"/>
      <c r="O855" s="51"/>
    </row>
    <row r="856" spans="1:15" x14ac:dyDescent="0.2">
      <c r="A856" s="228"/>
      <c r="B856" s="229"/>
      <c r="C856" s="229"/>
      <c r="D856" s="229"/>
      <c r="E856" s="229"/>
      <c r="F856" s="229"/>
      <c r="G856" s="229"/>
      <c r="H856" s="229"/>
      <c r="I856" s="229"/>
      <c r="J856" s="229"/>
      <c r="K856" s="229"/>
      <c r="L856" s="229"/>
      <c r="M856" s="229"/>
      <c r="N856" s="229"/>
      <c r="O856" s="51"/>
    </row>
    <row r="857" spans="1:15" x14ac:dyDescent="0.2">
      <c r="A857" s="228"/>
      <c r="B857" s="229"/>
      <c r="C857" s="229"/>
      <c r="D857" s="229"/>
      <c r="E857" s="229"/>
      <c r="F857" s="229"/>
      <c r="G857" s="229"/>
      <c r="H857" s="229"/>
      <c r="I857" s="229"/>
      <c r="J857" s="229"/>
      <c r="K857" s="229"/>
      <c r="L857" s="229"/>
      <c r="M857" s="229"/>
      <c r="N857" s="229"/>
      <c r="O857" s="51"/>
    </row>
    <row r="858" spans="1:15" x14ac:dyDescent="0.2">
      <c r="A858" s="228"/>
      <c r="B858" s="229"/>
      <c r="C858" s="229"/>
      <c r="D858" s="229"/>
      <c r="E858" s="229"/>
      <c r="F858" s="229"/>
      <c r="G858" s="229"/>
      <c r="H858" s="229"/>
      <c r="I858" s="229"/>
      <c r="J858" s="229"/>
      <c r="K858" s="229"/>
      <c r="L858" s="229"/>
      <c r="M858" s="229"/>
      <c r="N858" s="229"/>
      <c r="O858" s="51"/>
    </row>
    <row r="859" spans="1:15" x14ac:dyDescent="0.2">
      <c r="A859" s="228"/>
      <c r="B859" s="229"/>
      <c r="C859" s="229"/>
      <c r="D859" s="229"/>
      <c r="E859" s="229"/>
      <c r="F859" s="229"/>
      <c r="G859" s="229"/>
      <c r="H859" s="229"/>
      <c r="I859" s="229"/>
      <c r="J859" s="229"/>
      <c r="K859" s="229"/>
      <c r="L859" s="229"/>
      <c r="M859" s="229"/>
      <c r="N859" s="229"/>
      <c r="O859" s="51"/>
    </row>
    <row r="860" spans="1:15" x14ac:dyDescent="0.2">
      <c r="A860" s="228"/>
      <c r="B860" s="229"/>
      <c r="C860" s="229"/>
      <c r="D860" s="229"/>
      <c r="E860" s="229"/>
      <c r="F860" s="229"/>
      <c r="G860" s="229"/>
      <c r="H860" s="229"/>
      <c r="I860" s="229"/>
      <c r="J860" s="229"/>
      <c r="K860" s="229"/>
      <c r="L860" s="229"/>
      <c r="M860" s="229"/>
      <c r="N860" s="229"/>
      <c r="O860" s="51"/>
    </row>
    <row r="861" spans="1:15" x14ac:dyDescent="0.2">
      <c r="A861" s="228"/>
      <c r="B861" s="229"/>
      <c r="C861" s="229"/>
      <c r="D861" s="229"/>
      <c r="E861" s="229"/>
      <c r="F861" s="229"/>
      <c r="G861" s="229"/>
      <c r="H861" s="229"/>
      <c r="I861" s="229"/>
      <c r="J861" s="229"/>
      <c r="K861" s="229"/>
      <c r="L861" s="229"/>
      <c r="M861" s="229"/>
      <c r="N861" s="229"/>
      <c r="O861" s="51"/>
    </row>
    <row r="862" spans="1:15" x14ac:dyDescent="0.2">
      <c r="A862" s="228"/>
      <c r="B862" s="229"/>
      <c r="C862" s="229"/>
      <c r="D862" s="229"/>
      <c r="E862" s="229"/>
      <c r="F862" s="229"/>
      <c r="G862" s="229"/>
      <c r="H862" s="229"/>
      <c r="I862" s="229"/>
      <c r="J862" s="229"/>
      <c r="K862" s="229"/>
      <c r="L862" s="229"/>
      <c r="M862" s="229"/>
      <c r="N862" s="229"/>
      <c r="O862" s="51"/>
    </row>
    <row r="863" spans="1:15" x14ac:dyDescent="0.2">
      <c r="A863" s="228"/>
      <c r="B863" s="229"/>
      <c r="C863" s="229"/>
      <c r="D863" s="229"/>
      <c r="E863" s="229"/>
      <c r="F863" s="229"/>
      <c r="G863" s="229"/>
      <c r="H863" s="229"/>
      <c r="I863" s="229"/>
      <c r="J863" s="229"/>
      <c r="K863" s="229"/>
      <c r="L863" s="229"/>
      <c r="M863" s="229"/>
      <c r="N863" s="229"/>
      <c r="O863" s="51"/>
    </row>
    <row r="864" spans="1:15" x14ac:dyDescent="0.2">
      <c r="A864" s="228"/>
      <c r="B864" s="229"/>
      <c r="C864" s="229"/>
      <c r="D864" s="229"/>
      <c r="E864" s="229"/>
      <c r="F864" s="229"/>
      <c r="G864" s="229"/>
      <c r="H864" s="229"/>
      <c r="I864" s="229"/>
      <c r="J864" s="229"/>
      <c r="K864" s="229"/>
      <c r="L864" s="229"/>
      <c r="M864" s="229"/>
      <c r="N864" s="229"/>
      <c r="O864" s="51"/>
    </row>
    <row r="865" spans="1:15" x14ac:dyDescent="0.2">
      <c r="A865" s="228"/>
      <c r="B865" s="229"/>
      <c r="C865" s="229"/>
      <c r="D865" s="229"/>
      <c r="E865" s="229"/>
      <c r="F865" s="229"/>
      <c r="G865" s="229"/>
      <c r="H865" s="229"/>
      <c r="I865" s="229"/>
      <c r="J865" s="229"/>
      <c r="K865" s="229"/>
      <c r="L865" s="229"/>
      <c r="M865" s="229"/>
      <c r="N865" s="229"/>
      <c r="O865" s="51"/>
    </row>
    <row r="866" spans="1:15" x14ac:dyDescent="0.2">
      <c r="A866" s="228"/>
      <c r="B866" s="229"/>
      <c r="C866" s="229"/>
      <c r="D866" s="229"/>
      <c r="E866" s="229"/>
      <c r="F866" s="229"/>
      <c r="G866" s="229"/>
      <c r="H866" s="229"/>
      <c r="I866" s="229"/>
      <c r="J866" s="229"/>
      <c r="K866" s="229"/>
      <c r="L866" s="229"/>
      <c r="M866" s="229"/>
      <c r="N866" s="229"/>
      <c r="O866" s="51"/>
    </row>
    <row r="867" spans="1:15" x14ac:dyDescent="0.2">
      <c r="A867" s="228"/>
      <c r="B867" s="229"/>
      <c r="C867" s="229"/>
      <c r="D867" s="229"/>
      <c r="E867" s="229"/>
      <c r="F867" s="229"/>
      <c r="G867" s="229"/>
      <c r="H867" s="229"/>
      <c r="I867" s="229"/>
      <c r="J867" s="229"/>
      <c r="K867" s="229"/>
      <c r="L867" s="229"/>
      <c r="M867" s="229"/>
      <c r="N867" s="229"/>
      <c r="O867" s="51"/>
    </row>
    <row r="868" spans="1:15" x14ac:dyDescent="0.2">
      <c r="A868" s="228"/>
      <c r="B868" s="229"/>
      <c r="C868" s="229"/>
      <c r="D868" s="229"/>
      <c r="E868" s="229"/>
      <c r="F868" s="229"/>
      <c r="G868" s="229"/>
      <c r="H868" s="229"/>
      <c r="I868" s="229"/>
      <c r="J868" s="229"/>
      <c r="K868" s="229"/>
      <c r="L868" s="229"/>
      <c r="M868" s="229"/>
      <c r="N868" s="229"/>
      <c r="O868" s="51"/>
    </row>
    <row r="869" spans="1:15" x14ac:dyDescent="0.2">
      <c r="A869" s="228"/>
      <c r="B869" s="229"/>
      <c r="C869" s="229"/>
      <c r="D869" s="229"/>
      <c r="E869" s="229"/>
      <c r="F869" s="229"/>
      <c r="G869" s="229"/>
      <c r="H869" s="229"/>
      <c r="I869" s="229"/>
      <c r="J869" s="229"/>
      <c r="K869" s="229"/>
      <c r="L869" s="229"/>
      <c r="M869" s="229"/>
      <c r="N869" s="229"/>
      <c r="O869" s="51"/>
    </row>
    <row r="870" spans="1:15" x14ac:dyDescent="0.2">
      <c r="A870" s="228"/>
      <c r="B870" s="229"/>
      <c r="C870" s="229"/>
      <c r="D870" s="229"/>
      <c r="E870" s="229"/>
      <c r="F870" s="229"/>
      <c r="G870" s="229"/>
      <c r="H870" s="229"/>
      <c r="I870" s="229"/>
      <c r="J870" s="229"/>
      <c r="K870" s="229"/>
      <c r="L870" s="229"/>
      <c r="M870" s="229"/>
      <c r="N870" s="229"/>
      <c r="O870" s="51"/>
    </row>
    <row r="871" spans="1:15" x14ac:dyDescent="0.2">
      <c r="A871" s="228"/>
      <c r="B871" s="229"/>
      <c r="C871" s="229"/>
      <c r="D871" s="229"/>
      <c r="E871" s="229"/>
      <c r="F871" s="229"/>
      <c r="G871" s="229"/>
      <c r="H871" s="229"/>
      <c r="I871" s="229"/>
      <c r="J871" s="229"/>
      <c r="K871" s="229"/>
      <c r="L871" s="229"/>
      <c r="M871" s="229"/>
      <c r="N871" s="229"/>
      <c r="O871" s="51"/>
    </row>
    <row r="872" spans="1:15" x14ac:dyDescent="0.2">
      <c r="A872" s="228"/>
      <c r="B872" s="229"/>
      <c r="C872" s="229"/>
      <c r="D872" s="229"/>
      <c r="E872" s="229"/>
      <c r="F872" s="229"/>
      <c r="G872" s="229"/>
      <c r="H872" s="229"/>
      <c r="I872" s="229"/>
      <c r="J872" s="229"/>
      <c r="K872" s="229"/>
      <c r="L872" s="229"/>
      <c r="M872" s="229"/>
      <c r="N872" s="229"/>
      <c r="O872" s="51"/>
    </row>
    <row r="873" spans="1:15" x14ac:dyDescent="0.2">
      <c r="A873" s="228"/>
      <c r="B873" s="229"/>
      <c r="C873" s="229"/>
      <c r="D873" s="229"/>
      <c r="E873" s="229"/>
      <c r="F873" s="229"/>
      <c r="G873" s="229"/>
      <c r="H873" s="229"/>
      <c r="I873" s="229"/>
      <c r="J873" s="229"/>
      <c r="K873" s="229"/>
      <c r="L873" s="229"/>
      <c r="M873" s="229"/>
      <c r="N873" s="229"/>
      <c r="O873" s="51"/>
    </row>
    <row r="874" spans="1:15" x14ac:dyDescent="0.2">
      <c r="A874" s="228"/>
      <c r="B874" s="229"/>
      <c r="C874" s="229"/>
      <c r="D874" s="229"/>
      <c r="E874" s="229"/>
      <c r="F874" s="229"/>
      <c r="G874" s="229"/>
      <c r="H874" s="229"/>
      <c r="I874" s="229"/>
      <c r="J874" s="229"/>
      <c r="K874" s="229"/>
      <c r="L874" s="229"/>
      <c r="M874" s="229"/>
      <c r="N874" s="229"/>
      <c r="O874" s="51"/>
    </row>
    <row r="875" spans="1:15" x14ac:dyDescent="0.2">
      <c r="A875" s="228"/>
      <c r="B875" s="229"/>
      <c r="C875" s="229"/>
      <c r="D875" s="229"/>
      <c r="E875" s="229"/>
      <c r="F875" s="229"/>
      <c r="G875" s="229"/>
      <c r="H875" s="229"/>
      <c r="I875" s="229"/>
      <c r="J875" s="229"/>
      <c r="K875" s="229"/>
      <c r="L875" s="229"/>
      <c r="M875" s="229"/>
      <c r="N875" s="229"/>
      <c r="O875" s="51"/>
    </row>
    <row r="876" spans="1:15" x14ac:dyDescent="0.2">
      <c r="A876" s="228"/>
      <c r="B876" s="229"/>
      <c r="C876" s="229"/>
      <c r="D876" s="229"/>
      <c r="E876" s="229"/>
      <c r="F876" s="229"/>
      <c r="G876" s="229"/>
      <c r="H876" s="229"/>
      <c r="I876" s="229"/>
      <c r="J876" s="229"/>
      <c r="K876" s="229"/>
      <c r="L876" s="229"/>
      <c r="M876" s="229"/>
      <c r="N876" s="229"/>
      <c r="O876" s="51"/>
    </row>
    <row r="877" spans="1:15" x14ac:dyDescent="0.2">
      <c r="A877" s="228"/>
      <c r="B877" s="229"/>
      <c r="C877" s="229"/>
      <c r="D877" s="229"/>
      <c r="E877" s="229"/>
      <c r="F877" s="229"/>
      <c r="G877" s="229"/>
      <c r="H877" s="229"/>
      <c r="I877" s="229"/>
      <c r="J877" s="229"/>
      <c r="K877" s="229"/>
      <c r="L877" s="229"/>
      <c r="M877" s="229"/>
      <c r="N877" s="229"/>
      <c r="O877" s="51"/>
    </row>
    <row r="878" spans="1:15" x14ac:dyDescent="0.2">
      <c r="A878" s="228"/>
      <c r="B878" s="229"/>
      <c r="C878" s="229"/>
      <c r="D878" s="229"/>
      <c r="E878" s="229"/>
      <c r="F878" s="229"/>
      <c r="G878" s="229"/>
      <c r="H878" s="229"/>
      <c r="I878" s="229"/>
      <c r="J878" s="229"/>
      <c r="K878" s="229"/>
      <c r="L878" s="229"/>
      <c r="M878" s="229"/>
      <c r="N878" s="229"/>
      <c r="O878" s="51"/>
    </row>
    <row r="879" spans="1:15" x14ac:dyDescent="0.2">
      <c r="A879" s="228"/>
      <c r="B879" s="229"/>
      <c r="C879" s="229"/>
      <c r="D879" s="229"/>
      <c r="E879" s="229"/>
      <c r="F879" s="229"/>
      <c r="G879" s="229"/>
      <c r="H879" s="229"/>
      <c r="I879" s="229"/>
      <c r="J879" s="229"/>
      <c r="K879" s="229"/>
      <c r="L879" s="229"/>
      <c r="M879" s="229"/>
      <c r="N879" s="229"/>
      <c r="O879" s="51"/>
    </row>
    <row r="880" spans="1:15" x14ac:dyDescent="0.2">
      <c r="A880" s="228"/>
      <c r="B880" s="229"/>
      <c r="C880" s="229"/>
      <c r="D880" s="229"/>
      <c r="E880" s="229"/>
      <c r="F880" s="229"/>
      <c r="G880" s="229"/>
      <c r="H880" s="229"/>
      <c r="I880" s="229"/>
      <c r="J880" s="229"/>
      <c r="K880" s="229"/>
      <c r="L880" s="229"/>
      <c r="M880" s="229"/>
      <c r="N880" s="229"/>
      <c r="O880" s="51"/>
    </row>
    <row r="881" spans="1:15" x14ac:dyDescent="0.2">
      <c r="A881" s="228"/>
      <c r="B881" s="229"/>
      <c r="C881" s="229"/>
      <c r="D881" s="229"/>
      <c r="E881" s="229"/>
      <c r="F881" s="229"/>
      <c r="G881" s="229"/>
      <c r="H881" s="229"/>
      <c r="I881" s="229"/>
      <c r="J881" s="229"/>
      <c r="K881" s="229"/>
      <c r="L881" s="229"/>
      <c r="M881" s="229"/>
      <c r="N881" s="229"/>
      <c r="O881" s="51"/>
    </row>
    <row r="882" spans="1:15" x14ac:dyDescent="0.2">
      <c r="A882" s="228"/>
      <c r="B882" s="229"/>
      <c r="C882" s="229"/>
      <c r="D882" s="229"/>
      <c r="E882" s="229"/>
      <c r="F882" s="229"/>
      <c r="G882" s="229"/>
      <c r="H882" s="229"/>
      <c r="I882" s="229"/>
      <c r="J882" s="229"/>
      <c r="K882" s="229"/>
      <c r="L882" s="229"/>
      <c r="M882" s="229"/>
      <c r="N882" s="229"/>
      <c r="O882" s="51"/>
    </row>
    <row r="883" spans="1:15" x14ac:dyDescent="0.2">
      <c r="A883" s="228"/>
      <c r="B883" s="229"/>
      <c r="C883" s="229"/>
      <c r="D883" s="229"/>
      <c r="E883" s="229"/>
      <c r="F883" s="229"/>
      <c r="G883" s="229"/>
      <c r="H883" s="229"/>
      <c r="I883" s="229"/>
      <c r="J883" s="229"/>
      <c r="K883" s="229"/>
      <c r="L883" s="229"/>
      <c r="M883" s="229"/>
      <c r="N883" s="229"/>
      <c r="O883" s="51"/>
    </row>
    <row r="884" spans="1:15" x14ac:dyDescent="0.2">
      <c r="A884" s="228"/>
      <c r="B884" s="229"/>
      <c r="C884" s="229"/>
      <c r="D884" s="229"/>
      <c r="E884" s="229"/>
      <c r="F884" s="229"/>
      <c r="G884" s="229"/>
      <c r="H884" s="229"/>
      <c r="I884" s="229"/>
      <c r="J884" s="229"/>
      <c r="K884" s="229"/>
      <c r="L884" s="229"/>
      <c r="M884" s="229"/>
      <c r="N884" s="229"/>
      <c r="O884" s="51"/>
    </row>
    <row r="885" spans="1:15" x14ac:dyDescent="0.2">
      <c r="A885" s="228"/>
      <c r="B885" s="229"/>
      <c r="C885" s="229"/>
      <c r="D885" s="229"/>
      <c r="E885" s="229"/>
      <c r="F885" s="229"/>
      <c r="G885" s="229"/>
      <c r="H885" s="229"/>
      <c r="I885" s="229"/>
      <c r="J885" s="229"/>
      <c r="K885" s="229"/>
      <c r="L885" s="229"/>
      <c r="M885" s="229"/>
      <c r="N885" s="229"/>
      <c r="O885" s="51"/>
    </row>
    <row r="886" spans="1:15" x14ac:dyDescent="0.2">
      <c r="A886" s="228"/>
      <c r="B886" s="229"/>
      <c r="C886" s="229"/>
      <c r="D886" s="229"/>
      <c r="E886" s="229"/>
      <c r="F886" s="229"/>
      <c r="G886" s="229"/>
      <c r="H886" s="229"/>
      <c r="I886" s="229"/>
      <c r="J886" s="229"/>
      <c r="K886" s="229"/>
      <c r="L886" s="229"/>
      <c r="M886" s="229"/>
      <c r="N886" s="229"/>
      <c r="O886" s="51"/>
    </row>
    <row r="887" spans="1:15" x14ac:dyDescent="0.2">
      <c r="A887" s="228"/>
      <c r="B887" s="229"/>
      <c r="C887" s="229"/>
      <c r="D887" s="229"/>
      <c r="E887" s="229"/>
      <c r="F887" s="229"/>
      <c r="G887" s="229"/>
      <c r="H887" s="229"/>
      <c r="I887" s="229"/>
      <c r="J887" s="229"/>
      <c r="K887" s="229"/>
      <c r="L887" s="229"/>
      <c r="M887" s="229"/>
      <c r="N887" s="229"/>
      <c r="O887" s="51"/>
    </row>
    <row r="888" spans="1:15" x14ac:dyDescent="0.2">
      <c r="A888" s="228"/>
      <c r="B888" s="229"/>
      <c r="C888" s="229"/>
      <c r="D888" s="229"/>
      <c r="E888" s="229"/>
      <c r="F888" s="229"/>
      <c r="G888" s="229"/>
      <c r="H888" s="229"/>
      <c r="I888" s="229"/>
      <c r="J888" s="229"/>
      <c r="K888" s="229"/>
      <c r="L888" s="229"/>
      <c r="M888" s="229"/>
      <c r="N888" s="229"/>
      <c r="O888" s="51"/>
    </row>
    <row r="889" spans="1:15" x14ac:dyDescent="0.2">
      <c r="A889" s="228"/>
      <c r="B889" s="229"/>
      <c r="C889" s="229"/>
      <c r="D889" s="229"/>
      <c r="E889" s="229"/>
      <c r="F889" s="229"/>
      <c r="G889" s="229"/>
      <c r="H889" s="229"/>
      <c r="I889" s="229"/>
      <c r="J889" s="229"/>
      <c r="K889" s="229"/>
      <c r="L889" s="229"/>
      <c r="M889" s="229"/>
      <c r="N889" s="229"/>
      <c r="O889" s="51"/>
    </row>
    <row r="890" spans="1:15" x14ac:dyDescent="0.2">
      <c r="A890" s="228"/>
      <c r="B890" s="229"/>
      <c r="C890" s="229"/>
      <c r="D890" s="229"/>
      <c r="E890" s="229"/>
      <c r="F890" s="229"/>
      <c r="G890" s="229"/>
      <c r="H890" s="229"/>
      <c r="I890" s="229"/>
      <c r="J890" s="229"/>
      <c r="K890" s="229"/>
      <c r="L890" s="229"/>
      <c r="M890" s="229"/>
      <c r="N890" s="229"/>
      <c r="O890" s="51"/>
    </row>
    <row r="891" spans="1:15" x14ac:dyDescent="0.2">
      <c r="A891" s="228"/>
      <c r="B891" s="229"/>
      <c r="C891" s="229"/>
      <c r="D891" s="229"/>
      <c r="E891" s="229"/>
      <c r="F891" s="229"/>
      <c r="G891" s="229"/>
      <c r="H891" s="229"/>
      <c r="I891" s="229"/>
      <c r="J891" s="229"/>
      <c r="K891" s="229"/>
      <c r="L891" s="229"/>
      <c r="M891" s="229"/>
      <c r="N891" s="229"/>
      <c r="O891" s="51"/>
    </row>
    <row r="892" spans="1:15" x14ac:dyDescent="0.2">
      <c r="A892" s="228"/>
      <c r="B892" s="229"/>
      <c r="C892" s="229"/>
      <c r="D892" s="229"/>
      <c r="E892" s="229"/>
      <c r="F892" s="229"/>
      <c r="G892" s="229"/>
      <c r="H892" s="229"/>
      <c r="I892" s="229"/>
      <c r="J892" s="229"/>
      <c r="K892" s="229"/>
      <c r="L892" s="229"/>
      <c r="M892" s="229"/>
      <c r="N892" s="229"/>
      <c r="O892" s="51"/>
    </row>
    <row r="893" spans="1:15" x14ac:dyDescent="0.2">
      <c r="A893" s="228"/>
      <c r="B893" s="229"/>
      <c r="C893" s="229"/>
      <c r="D893" s="229"/>
      <c r="E893" s="229"/>
      <c r="F893" s="229"/>
      <c r="G893" s="229"/>
      <c r="H893" s="229"/>
      <c r="I893" s="229"/>
      <c r="J893" s="229"/>
      <c r="K893" s="229"/>
      <c r="L893" s="229"/>
      <c r="M893" s="229"/>
      <c r="N893" s="229"/>
      <c r="O893" s="51"/>
    </row>
    <row r="894" spans="1:15" x14ac:dyDescent="0.2">
      <c r="A894" s="228"/>
      <c r="B894" s="229"/>
      <c r="C894" s="229"/>
      <c r="D894" s="229"/>
      <c r="E894" s="229"/>
      <c r="F894" s="229"/>
      <c r="G894" s="229"/>
      <c r="H894" s="229"/>
      <c r="I894" s="229"/>
      <c r="J894" s="229"/>
      <c r="K894" s="229"/>
      <c r="L894" s="229"/>
      <c r="M894" s="229"/>
      <c r="N894" s="229"/>
      <c r="O894" s="51"/>
    </row>
    <row r="895" spans="1:15" x14ac:dyDescent="0.2">
      <c r="A895" s="228"/>
      <c r="B895" s="229"/>
      <c r="C895" s="229"/>
      <c r="D895" s="229"/>
      <c r="E895" s="229"/>
      <c r="F895" s="229"/>
      <c r="G895" s="229"/>
      <c r="H895" s="229"/>
      <c r="I895" s="229"/>
      <c r="J895" s="229"/>
      <c r="K895" s="229"/>
      <c r="L895" s="229"/>
      <c r="M895" s="229"/>
      <c r="N895" s="229"/>
      <c r="O895" s="51"/>
    </row>
    <row r="896" spans="1:15" x14ac:dyDescent="0.2">
      <c r="A896" s="228"/>
      <c r="B896" s="229"/>
      <c r="C896" s="229"/>
      <c r="D896" s="229"/>
      <c r="E896" s="229"/>
      <c r="F896" s="229"/>
      <c r="G896" s="229"/>
      <c r="H896" s="229"/>
      <c r="I896" s="229"/>
      <c r="J896" s="229"/>
      <c r="K896" s="229"/>
      <c r="L896" s="229"/>
      <c r="M896" s="229"/>
      <c r="N896" s="229"/>
      <c r="O896" s="51"/>
    </row>
    <row r="897" spans="1:15" x14ac:dyDescent="0.2">
      <c r="A897" s="228"/>
      <c r="B897" s="229"/>
      <c r="C897" s="229"/>
      <c r="D897" s="229"/>
      <c r="E897" s="229"/>
      <c r="F897" s="229"/>
      <c r="G897" s="229"/>
      <c r="H897" s="229"/>
      <c r="I897" s="229"/>
      <c r="J897" s="229"/>
      <c r="K897" s="229"/>
      <c r="L897" s="229"/>
      <c r="M897" s="229"/>
      <c r="N897" s="229"/>
      <c r="O897" s="51"/>
    </row>
    <row r="898" spans="1:15" x14ac:dyDescent="0.2">
      <c r="A898" s="228"/>
      <c r="B898" s="229"/>
      <c r="C898" s="229"/>
      <c r="D898" s="229"/>
      <c r="E898" s="229"/>
      <c r="F898" s="229"/>
      <c r="G898" s="229"/>
      <c r="H898" s="229"/>
      <c r="I898" s="229"/>
      <c r="J898" s="229"/>
      <c r="K898" s="229"/>
      <c r="L898" s="229"/>
      <c r="M898" s="229"/>
      <c r="N898" s="229"/>
      <c r="O898" s="51"/>
    </row>
    <row r="899" spans="1:15" x14ac:dyDescent="0.2">
      <c r="A899" s="228"/>
      <c r="B899" s="229"/>
      <c r="C899" s="229"/>
      <c r="D899" s="229"/>
      <c r="E899" s="229"/>
      <c r="F899" s="229"/>
      <c r="G899" s="229"/>
      <c r="H899" s="229"/>
      <c r="I899" s="229"/>
      <c r="J899" s="229"/>
      <c r="K899" s="229"/>
      <c r="L899" s="229"/>
      <c r="M899" s="229"/>
      <c r="N899" s="229"/>
      <c r="O899" s="51"/>
    </row>
    <row r="900" spans="1:15" x14ac:dyDescent="0.2">
      <c r="A900" s="228"/>
      <c r="B900" s="229"/>
      <c r="C900" s="229"/>
      <c r="D900" s="229"/>
      <c r="E900" s="229"/>
      <c r="F900" s="229"/>
      <c r="G900" s="229"/>
      <c r="H900" s="229"/>
      <c r="I900" s="229"/>
      <c r="J900" s="229"/>
      <c r="K900" s="229"/>
      <c r="L900" s="229"/>
      <c r="M900" s="229"/>
      <c r="N900" s="229"/>
      <c r="O900" s="51"/>
    </row>
    <row r="901" spans="1:15" x14ac:dyDescent="0.2">
      <c r="A901" s="228"/>
      <c r="B901" s="229"/>
      <c r="C901" s="229"/>
      <c r="D901" s="229"/>
      <c r="E901" s="229"/>
      <c r="F901" s="229"/>
      <c r="G901" s="229"/>
      <c r="H901" s="229"/>
      <c r="I901" s="229"/>
      <c r="J901" s="229"/>
      <c r="K901" s="229"/>
      <c r="L901" s="229"/>
      <c r="M901" s="229"/>
      <c r="N901" s="229"/>
      <c r="O901" s="51"/>
    </row>
    <row r="902" spans="1:15" x14ac:dyDescent="0.2">
      <c r="A902" s="228"/>
      <c r="B902" s="229"/>
      <c r="C902" s="229"/>
      <c r="D902" s="229"/>
      <c r="E902" s="229"/>
      <c r="F902" s="229"/>
      <c r="G902" s="229"/>
      <c r="H902" s="229"/>
      <c r="I902" s="229"/>
      <c r="J902" s="229"/>
      <c r="K902" s="229"/>
      <c r="L902" s="229"/>
      <c r="M902" s="229"/>
      <c r="N902" s="229"/>
      <c r="O902" s="51"/>
    </row>
    <row r="903" spans="1:15" x14ac:dyDescent="0.2">
      <c r="A903" s="228"/>
      <c r="B903" s="229"/>
      <c r="C903" s="229"/>
      <c r="D903" s="229"/>
      <c r="E903" s="229"/>
      <c r="F903" s="229"/>
      <c r="G903" s="229"/>
      <c r="H903" s="229"/>
      <c r="I903" s="229"/>
      <c r="J903" s="229"/>
      <c r="K903" s="229"/>
      <c r="L903" s="229"/>
      <c r="M903" s="229"/>
      <c r="N903" s="229"/>
      <c r="O903" s="51"/>
    </row>
    <row r="904" spans="1:15" x14ac:dyDescent="0.2">
      <c r="A904" s="228"/>
      <c r="B904" s="229"/>
      <c r="C904" s="229"/>
      <c r="D904" s="229"/>
      <c r="E904" s="229"/>
      <c r="F904" s="229"/>
      <c r="G904" s="229"/>
      <c r="H904" s="229"/>
      <c r="I904" s="229"/>
      <c r="J904" s="229"/>
      <c r="K904" s="229"/>
      <c r="L904" s="229"/>
      <c r="M904" s="229"/>
      <c r="N904" s="229"/>
      <c r="O904" s="51"/>
    </row>
    <row r="905" spans="1:15" x14ac:dyDescent="0.2">
      <c r="A905" s="228"/>
      <c r="B905" s="229"/>
      <c r="C905" s="229"/>
      <c r="D905" s="229"/>
      <c r="E905" s="229"/>
      <c r="F905" s="229"/>
      <c r="G905" s="229"/>
      <c r="H905" s="229"/>
      <c r="I905" s="229"/>
      <c r="J905" s="229"/>
      <c r="K905" s="229"/>
      <c r="L905" s="229"/>
      <c r="M905" s="229"/>
      <c r="N905" s="229"/>
      <c r="O905" s="51"/>
    </row>
    <row r="906" spans="1:15" x14ac:dyDescent="0.2">
      <c r="A906" s="228"/>
      <c r="B906" s="229"/>
      <c r="C906" s="229"/>
      <c r="D906" s="229"/>
      <c r="E906" s="229"/>
      <c r="F906" s="229"/>
      <c r="G906" s="229"/>
      <c r="H906" s="229"/>
      <c r="I906" s="229"/>
      <c r="J906" s="229"/>
      <c r="K906" s="229"/>
      <c r="L906" s="229"/>
      <c r="M906" s="229"/>
      <c r="N906" s="229"/>
      <c r="O906" s="51"/>
    </row>
    <row r="907" spans="1:15" x14ac:dyDescent="0.2">
      <c r="A907" s="228"/>
      <c r="B907" s="229"/>
      <c r="C907" s="229"/>
      <c r="D907" s="229"/>
      <c r="E907" s="229"/>
      <c r="F907" s="229"/>
      <c r="G907" s="229"/>
      <c r="H907" s="229"/>
      <c r="I907" s="229"/>
      <c r="J907" s="229"/>
      <c r="K907" s="229"/>
      <c r="L907" s="229"/>
      <c r="M907" s="229"/>
      <c r="N907" s="229"/>
      <c r="O907" s="51"/>
    </row>
    <row r="908" spans="1:15" x14ac:dyDescent="0.2">
      <c r="A908" s="228"/>
      <c r="B908" s="229"/>
      <c r="C908" s="229"/>
      <c r="D908" s="229"/>
      <c r="E908" s="229"/>
      <c r="F908" s="229"/>
      <c r="G908" s="229"/>
      <c r="H908" s="229"/>
      <c r="I908" s="229"/>
      <c r="J908" s="229"/>
      <c r="K908" s="229"/>
      <c r="L908" s="229"/>
      <c r="M908" s="229"/>
      <c r="N908" s="229"/>
      <c r="O908" s="51"/>
    </row>
    <row r="909" spans="1:15" x14ac:dyDescent="0.2">
      <c r="A909" s="228"/>
      <c r="B909" s="229"/>
      <c r="C909" s="229"/>
      <c r="D909" s="229"/>
      <c r="E909" s="229"/>
      <c r="F909" s="229"/>
      <c r="G909" s="229"/>
      <c r="H909" s="229"/>
      <c r="I909" s="229"/>
      <c r="J909" s="229"/>
      <c r="K909" s="229"/>
      <c r="L909" s="229"/>
      <c r="M909" s="229"/>
      <c r="N909" s="229"/>
      <c r="O909" s="51"/>
    </row>
    <row r="910" spans="1:15" x14ac:dyDescent="0.2">
      <c r="A910" s="228"/>
      <c r="B910" s="229"/>
      <c r="C910" s="229"/>
      <c r="D910" s="229"/>
      <c r="E910" s="229"/>
      <c r="F910" s="229"/>
      <c r="G910" s="229"/>
      <c r="H910" s="229"/>
      <c r="I910" s="229"/>
      <c r="J910" s="229"/>
      <c r="K910" s="229"/>
      <c r="L910" s="229"/>
      <c r="M910" s="229"/>
      <c r="N910" s="229"/>
      <c r="O910" s="51"/>
    </row>
    <row r="911" spans="1:15" x14ac:dyDescent="0.2">
      <c r="A911" s="228"/>
      <c r="B911" s="229"/>
      <c r="C911" s="229"/>
      <c r="D911" s="229"/>
      <c r="E911" s="229"/>
      <c r="F911" s="229"/>
      <c r="G911" s="229"/>
      <c r="H911" s="229"/>
      <c r="I911" s="229"/>
      <c r="J911" s="229"/>
      <c r="K911" s="229"/>
      <c r="L911" s="229"/>
      <c r="M911" s="229"/>
      <c r="N911" s="229"/>
      <c r="O911" s="51"/>
    </row>
    <row r="912" spans="1:15" x14ac:dyDescent="0.2">
      <c r="A912" s="228"/>
      <c r="B912" s="229"/>
      <c r="C912" s="229"/>
      <c r="D912" s="229"/>
      <c r="E912" s="229"/>
      <c r="F912" s="229"/>
      <c r="G912" s="229"/>
      <c r="H912" s="229"/>
      <c r="I912" s="229"/>
      <c r="J912" s="229"/>
      <c r="K912" s="229"/>
      <c r="L912" s="229"/>
      <c r="M912" s="229"/>
      <c r="N912" s="229"/>
      <c r="O912" s="51"/>
    </row>
    <row r="913" spans="1:15" x14ac:dyDescent="0.2">
      <c r="A913" s="228"/>
      <c r="B913" s="229"/>
      <c r="C913" s="229"/>
      <c r="D913" s="229"/>
      <c r="E913" s="229"/>
      <c r="F913" s="229"/>
      <c r="G913" s="229"/>
      <c r="H913" s="229"/>
      <c r="I913" s="229"/>
      <c r="J913" s="229"/>
      <c r="K913" s="229"/>
      <c r="L913" s="229"/>
      <c r="M913" s="229"/>
      <c r="N913" s="229"/>
      <c r="O913" s="51"/>
    </row>
    <row r="914" spans="1:15" x14ac:dyDescent="0.2">
      <c r="A914" s="228"/>
      <c r="B914" s="229"/>
      <c r="C914" s="229"/>
      <c r="D914" s="229"/>
      <c r="E914" s="229"/>
      <c r="F914" s="229"/>
      <c r="G914" s="229"/>
      <c r="H914" s="229"/>
      <c r="I914" s="229"/>
      <c r="J914" s="229"/>
      <c r="K914" s="229"/>
      <c r="L914" s="229"/>
      <c r="M914" s="229"/>
      <c r="N914" s="229"/>
      <c r="O914" s="51"/>
    </row>
    <row r="915" spans="1:15" x14ac:dyDescent="0.2">
      <c r="A915" s="228"/>
      <c r="B915" s="229"/>
      <c r="C915" s="229"/>
      <c r="D915" s="229"/>
      <c r="E915" s="229"/>
      <c r="F915" s="229"/>
      <c r="G915" s="229"/>
      <c r="H915" s="229"/>
      <c r="I915" s="229"/>
      <c r="J915" s="229"/>
      <c r="K915" s="229"/>
      <c r="L915" s="229"/>
      <c r="M915" s="229"/>
      <c r="N915" s="229"/>
      <c r="O915" s="51"/>
    </row>
    <row r="916" spans="1:15" x14ac:dyDescent="0.2">
      <c r="A916" s="228"/>
      <c r="B916" s="229"/>
      <c r="C916" s="229"/>
      <c r="D916" s="229"/>
      <c r="E916" s="229"/>
      <c r="F916" s="229"/>
      <c r="G916" s="229"/>
      <c r="H916" s="229"/>
      <c r="I916" s="229"/>
      <c r="J916" s="229"/>
      <c r="K916" s="229"/>
      <c r="L916" s="229"/>
      <c r="M916" s="229"/>
      <c r="N916" s="229"/>
      <c r="O916" s="51"/>
    </row>
    <row r="917" spans="1:15" x14ac:dyDescent="0.2">
      <c r="A917" s="228"/>
      <c r="B917" s="229"/>
      <c r="C917" s="229"/>
      <c r="D917" s="229"/>
      <c r="E917" s="229"/>
      <c r="F917" s="229"/>
      <c r="G917" s="229"/>
      <c r="H917" s="229"/>
      <c r="I917" s="229"/>
      <c r="J917" s="229"/>
      <c r="K917" s="229"/>
      <c r="L917" s="229"/>
      <c r="M917" s="229"/>
      <c r="N917" s="229"/>
      <c r="O917" s="51"/>
    </row>
    <row r="918" spans="1:15" x14ac:dyDescent="0.2">
      <c r="A918" s="228"/>
      <c r="B918" s="229"/>
      <c r="C918" s="229"/>
      <c r="D918" s="229"/>
      <c r="E918" s="229"/>
      <c r="F918" s="229"/>
      <c r="G918" s="229"/>
      <c r="H918" s="229"/>
      <c r="I918" s="229"/>
      <c r="J918" s="229"/>
      <c r="K918" s="229"/>
      <c r="L918" s="229"/>
      <c r="M918" s="229"/>
      <c r="N918" s="229"/>
      <c r="O918" s="51"/>
    </row>
    <row r="919" spans="1:15" x14ac:dyDescent="0.2">
      <c r="A919" s="228"/>
      <c r="B919" s="229"/>
      <c r="C919" s="229"/>
      <c r="D919" s="229"/>
      <c r="E919" s="229"/>
      <c r="F919" s="229"/>
      <c r="G919" s="229"/>
      <c r="H919" s="229"/>
      <c r="I919" s="229"/>
      <c r="J919" s="229"/>
      <c r="K919" s="229"/>
      <c r="L919" s="229"/>
      <c r="M919" s="229"/>
      <c r="N919" s="229"/>
      <c r="O919" s="51"/>
    </row>
    <row r="920" spans="1:15" x14ac:dyDescent="0.2">
      <c r="A920" s="228"/>
      <c r="B920" s="229"/>
      <c r="C920" s="229"/>
      <c r="D920" s="229"/>
      <c r="E920" s="229"/>
      <c r="F920" s="229"/>
      <c r="G920" s="229"/>
      <c r="H920" s="229"/>
      <c r="I920" s="229"/>
      <c r="J920" s="229"/>
      <c r="K920" s="229"/>
      <c r="L920" s="229"/>
      <c r="M920" s="229"/>
      <c r="N920" s="229"/>
      <c r="O920" s="51"/>
    </row>
    <row r="921" spans="1:15" x14ac:dyDescent="0.2">
      <c r="A921" s="228"/>
      <c r="B921" s="229"/>
      <c r="C921" s="229"/>
      <c r="D921" s="229"/>
      <c r="E921" s="229"/>
      <c r="F921" s="229"/>
      <c r="G921" s="229"/>
      <c r="H921" s="229"/>
      <c r="I921" s="229"/>
      <c r="J921" s="229"/>
      <c r="K921" s="229"/>
      <c r="L921" s="229"/>
      <c r="M921" s="229"/>
      <c r="N921" s="229"/>
      <c r="O921" s="51"/>
    </row>
    <row r="922" spans="1:15" x14ac:dyDescent="0.2">
      <c r="A922" s="228"/>
      <c r="B922" s="229"/>
      <c r="C922" s="229"/>
      <c r="D922" s="229"/>
      <c r="E922" s="229"/>
      <c r="F922" s="229"/>
      <c r="G922" s="229"/>
      <c r="H922" s="229"/>
      <c r="I922" s="229"/>
      <c r="J922" s="229"/>
      <c r="K922" s="229"/>
      <c r="L922" s="229"/>
      <c r="M922" s="229"/>
      <c r="N922" s="229"/>
      <c r="O922" s="51"/>
    </row>
    <row r="923" spans="1:15" x14ac:dyDescent="0.2">
      <c r="A923" s="228"/>
      <c r="B923" s="229"/>
      <c r="C923" s="229"/>
      <c r="D923" s="229"/>
      <c r="E923" s="229"/>
      <c r="F923" s="229"/>
      <c r="G923" s="229"/>
      <c r="H923" s="229"/>
      <c r="I923" s="229"/>
      <c r="J923" s="229"/>
      <c r="K923" s="229"/>
      <c r="L923" s="229"/>
      <c r="M923" s="229"/>
      <c r="N923" s="229"/>
      <c r="O923" s="51"/>
    </row>
    <row r="924" spans="1:15" x14ac:dyDescent="0.2">
      <c r="A924" s="228"/>
      <c r="B924" s="229"/>
      <c r="C924" s="229"/>
      <c r="D924" s="229"/>
      <c r="E924" s="229"/>
      <c r="F924" s="229"/>
      <c r="G924" s="229"/>
      <c r="H924" s="229"/>
      <c r="I924" s="229"/>
      <c r="J924" s="229"/>
      <c r="K924" s="229"/>
      <c r="L924" s="229"/>
      <c r="M924" s="229"/>
      <c r="N924" s="229"/>
      <c r="O924" s="51"/>
    </row>
    <row r="925" spans="1:15" x14ac:dyDescent="0.2">
      <c r="A925" s="228"/>
      <c r="B925" s="229"/>
      <c r="C925" s="229"/>
      <c r="D925" s="229"/>
      <c r="E925" s="229"/>
      <c r="F925" s="229"/>
      <c r="G925" s="229"/>
      <c r="H925" s="229"/>
      <c r="I925" s="229"/>
      <c r="J925" s="229"/>
      <c r="K925" s="229"/>
      <c r="L925" s="229"/>
      <c r="M925" s="229"/>
      <c r="N925" s="229"/>
      <c r="O925" s="51"/>
    </row>
    <row r="926" spans="1:15" x14ac:dyDescent="0.2">
      <c r="A926" s="228"/>
      <c r="B926" s="229"/>
      <c r="C926" s="229"/>
      <c r="D926" s="229"/>
      <c r="E926" s="229"/>
      <c r="F926" s="229"/>
      <c r="G926" s="229"/>
      <c r="H926" s="229"/>
      <c r="I926" s="229"/>
      <c r="J926" s="229"/>
      <c r="K926" s="229"/>
      <c r="L926" s="229"/>
      <c r="M926" s="229"/>
      <c r="N926" s="229"/>
      <c r="O926" s="51"/>
    </row>
    <row r="927" spans="1:15" x14ac:dyDescent="0.2">
      <c r="A927" s="228"/>
      <c r="B927" s="229"/>
      <c r="C927" s="229"/>
      <c r="D927" s="229"/>
      <c r="E927" s="229"/>
      <c r="F927" s="229"/>
      <c r="G927" s="229"/>
      <c r="H927" s="229"/>
      <c r="I927" s="229"/>
      <c r="J927" s="229"/>
      <c r="K927" s="229"/>
      <c r="L927" s="229"/>
      <c r="M927" s="229"/>
      <c r="N927" s="229"/>
      <c r="O927" s="51"/>
    </row>
    <row r="928" spans="1:15" x14ac:dyDescent="0.2">
      <c r="A928" s="228"/>
      <c r="B928" s="229"/>
      <c r="C928" s="229"/>
      <c r="D928" s="229"/>
      <c r="E928" s="229"/>
      <c r="F928" s="229"/>
      <c r="G928" s="229"/>
      <c r="H928" s="229"/>
      <c r="I928" s="229"/>
      <c r="J928" s="229"/>
      <c r="K928" s="229"/>
      <c r="L928" s="229"/>
      <c r="M928" s="229"/>
      <c r="N928" s="229"/>
      <c r="O928" s="51"/>
    </row>
    <row r="929" spans="1:15" x14ac:dyDescent="0.2">
      <c r="A929" s="228"/>
      <c r="B929" s="229"/>
      <c r="C929" s="229"/>
      <c r="D929" s="229"/>
      <c r="E929" s="229"/>
      <c r="F929" s="229"/>
      <c r="G929" s="229"/>
      <c r="H929" s="229"/>
      <c r="I929" s="229"/>
      <c r="J929" s="229"/>
      <c r="K929" s="229"/>
      <c r="L929" s="229"/>
      <c r="M929" s="229"/>
      <c r="N929" s="229"/>
      <c r="O929" s="51"/>
    </row>
    <row r="930" spans="1:15" x14ac:dyDescent="0.2">
      <c r="A930" s="228"/>
      <c r="B930" s="229"/>
      <c r="C930" s="229"/>
      <c r="D930" s="229"/>
      <c r="E930" s="229"/>
      <c r="F930" s="229"/>
      <c r="G930" s="229"/>
      <c r="H930" s="229"/>
      <c r="I930" s="229"/>
      <c r="J930" s="229"/>
      <c r="K930" s="229"/>
      <c r="L930" s="229"/>
      <c r="M930" s="229"/>
      <c r="N930" s="229"/>
      <c r="O930" s="51"/>
    </row>
    <row r="931" spans="1:15" x14ac:dyDescent="0.2">
      <c r="A931" s="228"/>
      <c r="B931" s="229"/>
      <c r="C931" s="229"/>
      <c r="D931" s="229"/>
      <c r="E931" s="229"/>
      <c r="F931" s="229"/>
      <c r="G931" s="229"/>
      <c r="H931" s="229"/>
      <c r="I931" s="229"/>
      <c r="J931" s="229"/>
      <c r="K931" s="229"/>
      <c r="L931" s="229"/>
      <c r="M931" s="229"/>
      <c r="N931" s="229"/>
      <c r="O931" s="51"/>
    </row>
    <row r="932" spans="1:15" x14ac:dyDescent="0.2">
      <c r="A932" s="228"/>
      <c r="B932" s="229"/>
      <c r="C932" s="229"/>
      <c r="D932" s="229"/>
      <c r="E932" s="229"/>
      <c r="F932" s="229"/>
      <c r="G932" s="229"/>
      <c r="H932" s="229"/>
      <c r="I932" s="229"/>
      <c r="J932" s="229"/>
      <c r="K932" s="229"/>
      <c r="L932" s="229"/>
      <c r="M932" s="229"/>
      <c r="N932" s="229"/>
      <c r="O932" s="51"/>
    </row>
    <row r="933" spans="1:15" x14ac:dyDescent="0.2">
      <c r="A933" s="228"/>
      <c r="B933" s="229"/>
      <c r="C933" s="229"/>
      <c r="D933" s="229"/>
      <c r="E933" s="229"/>
      <c r="F933" s="229"/>
      <c r="G933" s="229"/>
      <c r="H933" s="229"/>
      <c r="I933" s="229"/>
      <c r="J933" s="229"/>
      <c r="K933" s="229"/>
      <c r="L933" s="229"/>
      <c r="M933" s="229"/>
      <c r="N933" s="229"/>
      <c r="O933" s="51"/>
    </row>
    <row r="934" spans="1:15" x14ac:dyDescent="0.2">
      <c r="A934" s="228"/>
      <c r="B934" s="229"/>
      <c r="C934" s="229"/>
      <c r="D934" s="229"/>
      <c r="E934" s="229"/>
      <c r="F934" s="229"/>
      <c r="G934" s="229"/>
      <c r="H934" s="229"/>
      <c r="I934" s="229"/>
      <c r="J934" s="229"/>
      <c r="K934" s="229"/>
      <c r="L934" s="229"/>
      <c r="M934" s="229"/>
      <c r="N934" s="229"/>
      <c r="O934" s="51"/>
    </row>
    <row r="935" spans="1:15" x14ac:dyDescent="0.2">
      <c r="A935" s="228"/>
      <c r="B935" s="229"/>
      <c r="C935" s="229"/>
      <c r="D935" s="229"/>
      <c r="E935" s="229"/>
      <c r="F935" s="229"/>
      <c r="G935" s="229"/>
      <c r="H935" s="229"/>
      <c r="I935" s="229"/>
      <c r="J935" s="229"/>
      <c r="K935" s="229"/>
      <c r="L935" s="229"/>
      <c r="M935" s="229"/>
      <c r="N935" s="229"/>
      <c r="O935" s="51"/>
    </row>
    <row r="936" spans="1:15" x14ac:dyDescent="0.2">
      <c r="A936" s="228"/>
      <c r="B936" s="229"/>
      <c r="C936" s="229"/>
      <c r="D936" s="229"/>
      <c r="E936" s="229"/>
      <c r="F936" s="229"/>
      <c r="G936" s="229"/>
      <c r="H936" s="229"/>
      <c r="I936" s="229"/>
      <c r="J936" s="229"/>
      <c r="K936" s="229"/>
      <c r="L936" s="229"/>
      <c r="M936" s="229"/>
      <c r="N936" s="229"/>
      <c r="O936" s="51"/>
    </row>
    <row r="937" spans="1:15" x14ac:dyDescent="0.2">
      <c r="A937" s="228"/>
      <c r="B937" s="229"/>
      <c r="C937" s="229"/>
      <c r="D937" s="229"/>
      <c r="E937" s="229"/>
      <c r="F937" s="229"/>
      <c r="G937" s="229"/>
      <c r="H937" s="229"/>
      <c r="I937" s="229"/>
      <c r="J937" s="229"/>
      <c r="K937" s="229"/>
      <c r="L937" s="229"/>
      <c r="M937" s="229"/>
      <c r="N937" s="229"/>
      <c r="O937" s="51"/>
    </row>
    <row r="938" spans="1:15" x14ac:dyDescent="0.2">
      <c r="A938" s="228"/>
      <c r="B938" s="229"/>
      <c r="C938" s="229"/>
      <c r="D938" s="229"/>
      <c r="E938" s="229"/>
      <c r="F938" s="229"/>
      <c r="G938" s="229"/>
      <c r="H938" s="229"/>
      <c r="I938" s="229"/>
      <c r="J938" s="229"/>
      <c r="K938" s="229"/>
      <c r="L938" s="229"/>
      <c r="M938" s="229"/>
      <c r="N938" s="229"/>
      <c r="O938" s="51"/>
    </row>
    <row r="939" spans="1:15" x14ac:dyDescent="0.2">
      <c r="A939" s="228"/>
      <c r="B939" s="229"/>
      <c r="C939" s="229"/>
      <c r="D939" s="229"/>
      <c r="E939" s="229"/>
      <c r="F939" s="229"/>
      <c r="G939" s="229"/>
      <c r="H939" s="229"/>
      <c r="I939" s="229"/>
      <c r="J939" s="229"/>
      <c r="K939" s="229"/>
      <c r="L939" s="229"/>
      <c r="M939" s="229"/>
      <c r="N939" s="229"/>
      <c r="O939" s="51"/>
    </row>
    <row r="940" spans="1:15" x14ac:dyDescent="0.2">
      <c r="A940" s="228"/>
      <c r="B940" s="229"/>
      <c r="C940" s="229"/>
      <c r="D940" s="229"/>
      <c r="E940" s="229"/>
      <c r="F940" s="229"/>
      <c r="G940" s="229"/>
      <c r="H940" s="229"/>
      <c r="I940" s="229"/>
      <c r="J940" s="229"/>
      <c r="K940" s="229"/>
      <c r="L940" s="229"/>
      <c r="M940" s="229"/>
      <c r="N940" s="229"/>
      <c r="O940" s="51"/>
    </row>
    <row r="941" spans="1:15" x14ac:dyDescent="0.2">
      <c r="A941" s="228"/>
      <c r="B941" s="229"/>
      <c r="C941" s="229"/>
      <c r="D941" s="229"/>
      <c r="E941" s="229"/>
      <c r="F941" s="229"/>
      <c r="G941" s="229"/>
      <c r="H941" s="229"/>
      <c r="I941" s="229"/>
      <c r="J941" s="229"/>
      <c r="K941" s="229"/>
      <c r="L941" s="229"/>
      <c r="M941" s="229"/>
      <c r="N941" s="229"/>
      <c r="O941" s="51"/>
    </row>
    <row r="942" spans="1:15" x14ac:dyDescent="0.2">
      <c r="A942" s="228"/>
      <c r="B942" s="229"/>
      <c r="C942" s="229"/>
      <c r="D942" s="229"/>
      <c r="E942" s="229"/>
      <c r="F942" s="229"/>
      <c r="G942" s="229"/>
      <c r="H942" s="229"/>
      <c r="I942" s="229"/>
      <c r="J942" s="229"/>
      <c r="K942" s="229"/>
      <c r="L942" s="229"/>
      <c r="M942" s="229"/>
      <c r="N942" s="229"/>
      <c r="O942" s="51"/>
    </row>
    <row r="943" spans="1:15" x14ac:dyDescent="0.2">
      <c r="A943" s="228"/>
      <c r="B943" s="229"/>
      <c r="C943" s="229"/>
      <c r="D943" s="229"/>
      <c r="E943" s="229"/>
      <c r="F943" s="229"/>
      <c r="G943" s="229"/>
      <c r="H943" s="229"/>
      <c r="I943" s="229"/>
      <c r="J943" s="229"/>
      <c r="K943" s="229"/>
      <c r="L943" s="229"/>
      <c r="M943" s="229"/>
      <c r="N943" s="229"/>
      <c r="O943" s="51"/>
    </row>
    <row r="944" spans="1:15" x14ac:dyDescent="0.2">
      <c r="A944" s="228"/>
      <c r="B944" s="229"/>
      <c r="C944" s="229"/>
      <c r="D944" s="229"/>
      <c r="E944" s="229"/>
      <c r="F944" s="229"/>
      <c r="G944" s="229"/>
      <c r="H944" s="229"/>
      <c r="I944" s="229"/>
      <c r="J944" s="229"/>
      <c r="K944" s="229"/>
      <c r="L944" s="229"/>
      <c r="M944" s="229"/>
      <c r="N944" s="229"/>
      <c r="O944" s="51"/>
    </row>
    <row r="945" spans="1:15" x14ac:dyDescent="0.2">
      <c r="A945" s="228"/>
      <c r="B945" s="229"/>
      <c r="C945" s="229"/>
      <c r="D945" s="229"/>
      <c r="E945" s="229"/>
      <c r="F945" s="229"/>
      <c r="G945" s="229"/>
      <c r="H945" s="229"/>
      <c r="I945" s="229"/>
      <c r="J945" s="229"/>
      <c r="K945" s="229"/>
      <c r="L945" s="229"/>
      <c r="M945" s="229"/>
      <c r="N945" s="229"/>
      <c r="O945" s="51"/>
    </row>
    <row r="946" spans="1:15" x14ac:dyDescent="0.2">
      <c r="A946" s="228"/>
      <c r="B946" s="229"/>
      <c r="C946" s="229"/>
      <c r="D946" s="229"/>
      <c r="E946" s="229"/>
      <c r="F946" s="229"/>
      <c r="G946" s="229"/>
      <c r="H946" s="229"/>
      <c r="I946" s="229"/>
      <c r="J946" s="229"/>
      <c r="K946" s="229"/>
      <c r="L946" s="229"/>
      <c r="M946" s="229"/>
      <c r="N946" s="229"/>
      <c r="O946" s="51"/>
    </row>
    <row r="947" spans="1:15" x14ac:dyDescent="0.2">
      <c r="A947" s="228"/>
      <c r="B947" s="229"/>
      <c r="C947" s="229"/>
      <c r="D947" s="229"/>
      <c r="E947" s="229"/>
      <c r="F947" s="229"/>
      <c r="G947" s="229"/>
      <c r="H947" s="229"/>
      <c r="I947" s="229"/>
      <c r="J947" s="229"/>
      <c r="K947" s="229"/>
      <c r="L947" s="229"/>
      <c r="M947" s="229"/>
      <c r="N947" s="229"/>
      <c r="O947" s="51"/>
    </row>
    <row r="948" spans="1:15" x14ac:dyDescent="0.2">
      <c r="A948" s="228"/>
      <c r="B948" s="229"/>
      <c r="C948" s="229"/>
      <c r="D948" s="229"/>
      <c r="E948" s="229"/>
      <c r="F948" s="229"/>
      <c r="G948" s="229"/>
      <c r="H948" s="229"/>
      <c r="I948" s="229"/>
      <c r="J948" s="229"/>
      <c r="K948" s="229"/>
      <c r="L948" s="229"/>
      <c r="M948" s="229"/>
      <c r="N948" s="229"/>
      <c r="O948" s="51"/>
    </row>
    <row r="949" spans="1:15" x14ac:dyDescent="0.2">
      <c r="A949" s="228"/>
      <c r="B949" s="229"/>
      <c r="C949" s="229"/>
      <c r="D949" s="229"/>
      <c r="E949" s="229"/>
      <c r="F949" s="229"/>
      <c r="G949" s="229"/>
      <c r="H949" s="229"/>
      <c r="I949" s="229"/>
      <c r="J949" s="229"/>
      <c r="K949" s="229"/>
      <c r="L949" s="229"/>
      <c r="M949" s="229"/>
      <c r="N949" s="229"/>
      <c r="O949" s="51"/>
    </row>
    <row r="950" spans="1:15" x14ac:dyDescent="0.2">
      <c r="A950" s="228"/>
      <c r="B950" s="229"/>
      <c r="C950" s="229"/>
      <c r="D950" s="229"/>
      <c r="E950" s="229"/>
      <c r="F950" s="229"/>
      <c r="G950" s="229"/>
      <c r="H950" s="229"/>
      <c r="I950" s="229"/>
      <c r="J950" s="229"/>
      <c r="K950" s="229"/>
      <c r="L950" s="229"/>
      <c r="M950" s="229"/>
      <c r="N950" s="229"/>
      <c r="O950" s="51"/>
    </row>
    <row r="951" spans="1:15" x14ac:dyDescent="0.2">
      <c r="A951" s="228"/>
      <c r="B951" s="229"/>
      <c r="C951" s="229"/>
      <c r="D951" s="229"/>
      <c r="E951" s="229"/>
      <c r="F951" s="229"/>
      <c r="G951" s="229"/>
      <c r="H951" s="229"/>
      <c r="I951" s="229"/>
      <c r="J951" s="229"/>
      <c r="K951" s="229"/>
      <c r="L951" s="229"/>
      <c r="M951" s="229"/>
      <c r="N951" s="229"/>
      <c r="O951" s="51"/>
    </row>
    <row r="952" spans="1:15" x14ac:dyDescent="0.2">
      <c r="A952" s="228"/>
      <c r="B952" s="229"/>
      <c r="C952" s="229"/>
      <c r="D952" s="229"/>
      <c r="E952" s="229"/>
      <c r="F952" s="229"/>
      <c r="G952" s="229"/>
      <c r="H952" s="229"/>
      <c r="I952" s="229"/>
      <c r="J952" s="229"/>
      <c r="K952" s="229"/>
      <c r="L952" s="229"/>
      <c r="M952" s="229"/>
      <c r="N952" s="229"/>
      <c r="O952" s="51"/>
    </row>
    <row r="953" spans="1:15" x14ac:dyDescent="0.2">
      <c r="A953" s="228"/>
      <c r="B953" s="229"/>
      <c r="C953" s="229"/>
      <c r="D953" s="229"/>
      <c r="E953" s="229"/>
      <c r="F953" s="229"/>
      <c r="G953" s="229"/>
      <c r="H953" s="229"/>
      <c r="I953" s="229"/>
      <c r="J953" s="229"/>
      <c r="K953" s="229"/>
      <c r="L953" s="229"/>
      <c r="M953" s="229"/>
      <c r="N953" s="229"/>
      <c r="O953" s="51"/>
    </row>
    <row r="954" spans="1:15" x14ac:dyDescent="0.2">
      <c r="A954" s="228"/>
      <c r="B954" s="229"/>
      <c r="C954" s="229"/>
      <c r="D954" s="229"/>
      <c r="E954" s="229"/>
      <c r="F954" s="229"/>
      <c r="G954" s="229"/>
      <c r="H954" s="229"/>
      <c r="I954" s="229"/>
      <c r="J954" s="229"/>
      <c r="K954" s="229"/>
      <c r="L954" s="229"/>
      <c r="M954" s="229"/>
      <c r="N954" s="229"/>
      <c r="O954" s="51"/>
    </row>
    <row r="955" spans="1:15" x14ac:dyDescent="0.2">
      <c r="A955" s="228"/>
      <c r="B955" s="229"/>
      <c r="C955" s="229"/>
      <c r="D955" s="229"/>
      <c r="E955" s="229"/>
      <c r="F955" s="229"/>
      <c r="G955" s="229"/>
      <c r="H955" s="229"/>
      <c r="I955" s="229"/>
      <c r="J955" s="229"/>
      <c r="K955" s="229"/>
      <c r="L955" s="229"/>
      <c r="M955" s="229"/>
      <c r="N955" s="229"/>
      <c r="O955" s="51"/>
    </row>
    <row r="956" spans="1:15" x14ac:dyDescent="0.2">
      <c r="A956" s="228"/>
      <c r="B956" s="229"/>
      <c r="C956" s="229"/>
      <c r="D956" s="229"/>
      <c r="E956" s="229"/>
      <c r="F956" s="229"/>
      <c r="G956" s="229"/>
      <c r="H956" s="229"/>
      <c r="I956" s="229"/>
      <c r="J956" s="229"/>
      <c r="K956" s="229"/>
      <c r="L956" s="229"/>
      <c r="M956" s="229"/>
      <c r="N956" s="229"/>
      <c r="O956" s="51"/>
    </row>
    <row r="957" spans="1:15" x14ac:dyDescent="0.2">
      <c r="A957" s="228"/>
      <c r="B957" s="229"/>
      <c r="C957" s="229"/>
      <c r="D957" s="229"/>
      <c r="E957" s="229"/>
      <c r="F957" s="229"/>
      <c r="G957" s="229"/>
      <c r="H957" s="229"/>
      <c r="I957" s="229"/>
      <c r="J957" s="229"/>
      <c r="K957" s="229"/>
      <c r="L957" s="229"/>
      <c r="M957" s="229"/>
      <c r="N957" s="229"/>
      <c r="O957" s="51"/>
    </row>
    <row r="958" spans="1:15" x14ac:dyDescent="0.2">
      <c r="A958" s="228"/>
      <c r="B958" s="229"/>
      <c r="C958" s="229"/>
      <c r="D958" s="229"/>
      <c r="E958" s="229"/>
      <c r="F958" s="229"/>
      <c r="G958" s="229"/>
      <c r="H958" s="229"/>
      <c r="I958" s="229"/>
      <c r="J958" s="229"/>
      <c r="K958" s="229"/>
      <c r="L958" s="229"/>
      <c r="M958" s="229"/>
      <c r="N958" s="229"/>
      <c r="O958" s="51"/>
    </row>
    <row r="959" spans="1:15" x14ac:dyDescent="0.2">
      <c r="A959" s="228"/>
      <c r="B959" s="229"/>
      <c r="C959" s="229"/>
      <c r="D959" s="229"/>
      <c r="E959" s="229"/>
      <c r="F959" s="229"/>
      <c r="G959" s="229"/>
      <c r="H959" s="229"/>
      <c r="I959" s="229"/>
      <c r="J959" s="229"/>
      <c r="K959" s="229"/>
      <c r="L959" s="229"/>
      <c r="M959" s="229"/>
      <c r="N959" s="229"/>
      <c r="O959" s="51"/>
    </row>
    <row r="960" spans="1:15" x14ac:dyDescent="0.2">
      <c r="A960" s="228"/>
      <c r="B960" s="229"/>
      <c r="C960" s="229"/>
      <c r="D960" s="229"/>
      <c r="E960" s="229"/>
      <c r="F960" s="229"/>
      <c r="G960" s="229"/>
      <c r="H960" s="229"/>
      <c r="I960" s="229"/>
      <c r="J960" s="229"/>
      <c r="K960" s="229"/>
      <c r="L960" s="229"/>
      <c r="M960" s="229"/>
      <c r="N960" s="229"/>
      <c r="O960" s="51"/>
    </row>
    <row r="961" spans="1:15" x14ac:dyDescent="0.2">
      <c r="A961" s="228"/>
      <c r="B961" s="229"/>
      <c r="C961" s="229"/>
      <c r="D961" s="229"/>
      <c r="E961" s="229"/>
      <c r="F961" s="229"/>
      <c r="G961" s="229"/>
      <c r="H961" s="229"/>
      <c r="I961" s="229"/>
      <c r="J961" s="229"/>
      <c r="K961" s="229"/>
      <c r="L961" s="229"/>
      <c r="M961" s="229"/>
      <c r="N961" s="229"/>
      <c r="O961" s="51"/>
    </row>
    <row r="962" spans="1:15" x14ac:dyDescent="0.2">
      <c r="A962" s="228"/>
      <c r="B962" s="229"/>
      <c r="C962" s="229"/>
      <c r="D962" s="229"/>
      <c r="E962" s="229"/>
      <c r="F962" s="229"/>
      <c r="G962" s="229"/>
      <c r="H962" s="229"/>
      <c r="I962" s="229"/>
      <c r="J962" s="229"/>
      <c r="K962" s="229"/>
      <c r="L962" s="229"/>
      <c r="M962" s="229"/>
      <c r="N962" s="229"/>
      <c r="O962" s="51"/>
    </row>
    <row r="963" spans="1:15" x14ac:dyDescent="0.2">
      <c r="A963" s="228"/>
      <c r="B963" s="229"/>
      <c r="C963" s="229"/>
      <c r="D963" s="229"/>
      <c r="E963" s="229"/>
      <c r="F963" s="229"/>
      <c r="G963" s="229"/>
      <c r="H963" s="229"/>
      <c r="I963" s="229"/>
      <c r="J963" s="229"/>
      <c r="K963" s="229"/>
      <c r="L963" s="229"/>
      <c r="M963" s="229"/>
      <c r="N963" s="229"/>
      <c r="O963" s="51"/>
    </row>
    <row r="964" spans="1:15" x14ac:dyDescent="0.2">
      <c r="A964" s="228"/>
      <c r="B964" s="229"/>
      <c r="C964" s="229"/>
      <c r="D964" s="229"/>
      <c r="E964" s="229"/>
      <c r="F964" s="229"/>
      <c r="G964" s="229"/>
      <c r="H964" s="229"/>
      <c r="I964" s="229"/>
      <c r="J964" s="229"/>
      <c r="K964" s="229"/>
      <c r="L964" s="229"/>
      <c r="M964" s="229"/>
      <c r="N964" s="229"/>
      <c r="O964" s="51"/>
    </row>
    <row r="965" spans="1:15" x14ac:dyDescent="0.2">
      <c r="A965" s="228"/>
      <c r="B965" s="229"/>
      <c r="C965" s="229"/>
      <c r="D965" s="229"/>
      <c r="E965" s="229"/>
      <c r="F965" s="229"/>
      <c r="G965" s="229"/>
      <c r="H965" s="229"/>
      <c r="I965" s="229"/>
      <c r="J965" s="229"/>
      <c r="K965" s="229"/>
      <c r="L965" s="229"/>
      <c r="M965" s="229"/>
      <c r="N965" s="229"/>
      <c r="O965" s="51"/>
    </row>
    <row r="966" spans="1:15" x14ac:dyDescent="0.2">
      <c r="A966" s="228"/>
      <c r="B966" s="229"/>
      <c r="C966" s="229"/>
      <c r="D966" s="229"/>
      <c r="E966" s="229"/>
      <c r="F966" s="229"/>
      <c r="G966" s="229"/>
      <c r="H966" s="229"/>
      <c r="I966" s="229"/>
      <c r="J966" s="229"/>
      <c r="K966" s="229"/>
      <c r="L966" s="229"/>
      <c r="M966" s="229"/>
      <c r="N966" s="229"/>
      <c r="O966" s="51"/>
    </row>
    <row r="967" spans="1:15" x14ac:dyDescent="0.2">
      <c r="A967" s="228"/>
      <c r="B967" s="229"/>
      <c r="C967" s="229"/>
      <c r="D967" s="229"/>
      <c r="E967" s="229"/>
      <c r="F967" s="229"/>
      <c r="G967" s="229"/>
      <c r="H967" s="229"/>
      <c r="I967" s="229"/>
      <c r="J967" s="229"/>
      <c r="K967" s="229"/>
      <c r="L967" s="229"/>
      <c r="M967" s="229"/>
      <c r="N967" s="229"/>
      <c r="O967" s="51"/>
    </row>
    <row r="968" spans="1:15" x14ac:dyDescent="0.2">
      <c r="A968" s="228"/>
      <c r="B968" s="229"/>
      <c r="C968" s="229"/>
      <c r="D968" s="229"/>
      <c r="E968" s="229"/>
      <c r="F968" s="229"/>
      <c r="G968" s="229"/>
      <c r="H968" s="229"/>
      <c r="I968" s="229"/>
      <c r="J968" s="229"/>
      <c r="K968" s="229"/>
      <c r="L968" s="229"/>
      <c r="M968" s="229"/>
      <c r="N968" s="229"/>
      <c r="O968" s="51"/>
    </row>
    <row r="969" spans="1:15" x14ac:dyDescent="0.2">
      <c r="A969" s="228"/>
      <c r="B969" s="229"/>
      <c r="C969" s="229"/>
      <c r="D969" s="229"/>
      <c r="E969" s="229"/>
      <c r="F969" s="229"/>
      <c r="G969" s="229"/>
      <c r="H969" s="229"/>
      <c r="I969" s="229"/>
      <c r="J969" s="229"/>
      <c r="K969" s="229"/>
      <c r="L969" s="229"/>
      <c r="M969" s="229"/>
      <c r="N969" s="229"/>
      <c r="O969" s="51"/>
    </row>
    <row r="970" spans="1:15" x14ac:dyDescent="0.2">
      <c r="A970" s="228"/>
      <c r="B970" s="229"/>
      <c r="C970" s="229"/>
      <c r="D970" s="229"/>
      <c r="E970" s="229"/>
      <c r="F970" s="229"/>
      <c r="G970" s="229"/>
      <c r="H970" s="229"/>
      <c r="I970" s="229"/>
      <c r="J970" s="229"/>
      <c r="K970" s="229"/>
      <c r="L970" s="229"/>
      <c r="M970" s="229"/>
      <c r="N970" s="229"/>
      <c r="O970" s="51"/>
    </row>
    <row r="971" spans="1:15" x14ac:dyDescent="0.2">
      <c r="A971" s="228"/>
      <c r="B971" s="229"/>
      <c r="C971" s="229"/>
      <c r="D971" s="229"/>
      <c r="E971" s="229"/>
      <c r="F971" s="229"/>
      <c r="G971" s="229"/>
      <c r="H971" s="229"/>
      <c r="I971" s="229"/>
      <c r="J971" s="229"/>
      <c r="K971" s="229"/>
      <c r="L971" s="229"/>
      <c r="M971" s="229"/>
      <c r="N971" s="229"/>
      <c r="O971" s="51"/>
    </row>
    <row r="972" spans="1:15" x14ac:dyDescent="0.2">
      <c r="A972" s="228"/>
      <c r="B972" s="229"/>
      <c r="C972" s="229"/>
      <c r="D972" s="229"/>
      <c r="E972" s="229"/>
      <c r="F972" s="229"/>
      <c r="G972" s="229"/>
      <c r="H972" s="229"/>
      <c r="I972" s="229"/>
      <c r="J972" s="229"/>
      <c r="K972" s="229"/>
      <c r="L972" s="229"/>
      <c r="M972" s="229"/>
      <c r="N972" s="229"/>
      <c r="O972" s="51"/>
    </row>
    <row r="973" spans="1:15" x14ac:dyDescent="0.2">
      <c r="A973" s="228"/>
      <c r="B973" s="229"/>
      <c r="C973" s="229"/>
      <c r="D973" s="229"/>
      <c r="E973" s="229"/>
      <c r="F973" s="229"/>
      <c r="G973" s="229"/>
      <c r="H973" s="229"/>
      <c r="I973" s="229"/>
      <c r="J973" s="229"/>
      <c r="K973" s="229"/>
      <c r="L973" s="229"/>
      <c r="M973" s="229"/>
      <c r="N973" s="229"/>
      <c r="O973" s="51"/>
    </row>
    <row r="974" spans="1:15" x14ac:dyDescent="0.2">
      <c r="A974" s="228"/>
      <c r="B974" s="229"/>
      <c r="C974" s="229"/>
      <c r="D974" s="229"/>
      <c r="E974" s="229"/>
      <c r="F974" s="229"/>
      <c r="G974" s="229"/>
      <c r="H974" s="229"/>
      <c r="I974" s="229"/>
      <c r="J974" s="229"/>
      <c r="K974" s="229"/>
      <c r="L974" s="229"/>
      <c r="M974" s="229"/>
      <c r="N974" s="229"/>
      <c r="O974" s="51"/>
    </row>
    <row r="975" spans="1:15" x14ac:dyDescent="0.2">
      <c r="A975" s="228"/>
      <c r="B975" s="229"/>
      <c r="C975" s="229"/>
      <c r="D975" s="229"/>
      <c r="E975" s="229"/>
      <c r="F975" s="229"/>
      <c r="G975" s="229"/>
      <c r="H975" s="229"/>
      <c r="I975" s="229"/>
      <c r="J975" s="229"/>
      <c r="K975" s="229"/>
      <c r="L975" s="229"/>
      <c r="M975" s="229"/>
      <c r="N975" s="229"/>
      <c r="O975" s="51"/>
    </row>
    <row r="976" spans="1:15" x14ac:dyDescent="0.2">
      <c r="A976" s="228"/>
      <c r="B976" s="229"/>
      <c r="C976" s="229"/>
      <c r="D976" s="229"/>
      <c r="E976" s="229"/>
      <c r="F976" s="229"/>
      <c r="G976" s="229"/>
      <c r="H976" s="229"/>
      <c r="I976" s="229"/>
      <c r="J976" s="229"/>
      <c r="K976" s="229"/>
      <c r="L976" s="229"/>
      <c r="M976" s="229"/>
      <c r="N976" s="229"/>
      <c r="O976" s="51"/>
    </row>
    <row r="977" spans="1:15" x14ac:dyDescent="0.2">
      <c r="A977" s="228"/>
      <c r="B977" s="229"/>
      <c r="C977" s="229"/>
      <c r="D977" s="229"/>
      <c r="E977" s="229"/>
      <c r="F977" s="229"/>
      <c r="G977" s="229"/>
      <c r="H977" s="229"/>
      <c r="I977" s="229"/>
      <c r="J977" s="229"/>
      <c r="K977" s="229"/>
      <c r="L977" s="229"/>
      <c r="M977" s="229"/>
      <c r="N977" s="229"/>
      <c r="O977" s="51"/>
    </row>
    <row r="978" spans="1:15" x14ac:dyDescent="0.2">
      <c r="A978" s="228"/>
      <c r="B978" s="229"/>
      <c r="C978" s="229"/>
      <c r="D978" s="229"/>
      <c r="E978" s="229"/>
      <c r="F978" s="229"/>
      <c r="G978" s="229"/>
      <c r="H978" s="229"/>
      <c r="I978" s="229"/>
      <c r="J978" s="229"/>
      <c r="K978" s="229"/>
      <c r="L978" s="229"/>
      <c r="M978" s="229"/>
      <c r="N978" s="229"/>
      <c r="O978" s="51"/>
    </row>
    <row r="979" spans="1:15" x14ac:dyDescent="0.2">
      <c r="A979" s="228"/>
      <c r="B979" s="229"/>
      <c r="C979" s="229"/>
      <c r="D979" s="229"/>
      <c r="E979" s="229"/>
      <c r="F979" s="229"/>
      <c r="G979" s="229"/>
      <c r="H979" s="229"/>
      <c r="I979" s="229"/>
      <c r="J979" s="229"/>
      <c r="K979" s="229"/>
      <c r="L979" s="229"/>
      <c r="M979" s="229"/>
      <c r="N979" s="229"/>
      <c r="O979" s="51"/>
    </row>
    <row r="980" spans="1:15" x14ac:dyDescent="0.2">
      <c r="A980" s="228"/>
      <c r="B980" s="229"/>
      <c r="C980" s="229"/>
      <c r="D980" s="229"/>
      <c r="E980" s="229"/>
      <c r="F980" s="229"/>
      <c r="G980" s="229"/>
      <c r="H980" s="229"/>
      <c r="I980" s="229"/>
      <c r="J980" s="229"/>
      <c r="K980" s="229"/>
      <c r="L980" s="229"/>
      <c r="M980" s="229"/>
      <c r="N980" s="229"/>
      <c r="O980" s="51"/>
    </row>
    <row r="981" spans="1:15" x14ac:dyDescent="0.2">
      <c r="A981" s="228"/>
      <c r="B981" s="229"/>
      <c r="C981" s="229"/>
      <c r="D981" s="229"/>
      <c r="E981" s="229"/>
      <c r="F981" s="229"/>
      <c r="G981" s="229"/>
      <c r="H981" s="229"/>
      <c r="I981" s="229"/>
      <c r="J981" s="229"/>
      <c r="K981" s="229"/>
      <c r="L981" s="229"/>
      <c r="M981" s="229"/>
      <c r="N981" s="229"/>
      <c r="O981" s="51"/>
    </row>
    <row r="982" spans="1:15" x14ac:dyDescent="0.2">
      <c r="A982" s="228"/>
      <c r="B982" s="229"/>
      <c r="C982" s="229"/>
      <c r="D982" s="229"/>
      <c r="E982" s="229"/>
      <c r="F982" s="229"/>
      <c r="G982" s="229"/>
      <c r="H982" s="229"/>
      <c r="I982" s="229"/>
      <c r="J982" s="229"/>
      <c r="K982" s="229"/>
      <c r="L982" s="229"/>
      <c r="M982" s="229"/>
      <c r="N982" s="229"/>
      <c r="O982" s="51"/>
    </row>
    <row r="983" spans="1:15" x14ac:dyDescent="0.2">
      <c r="A983" s="228"/>
      <c r="B983" s="229"/>
      <c r="C983" s="229"/>
      <c r="D983" s="229"/>
      <c r="E983" s="229"/>
      <c r="F983" s="229"/>
      <c r="G983" s="229"/>
      <c r="H983" s="229"/>
      <c r="I983" s="229"/>
      <c r="J983" s="229"/>
      <c r="K983" s="229"/>
      <c r="L983" s="229"/>
      <c r="M983" s="229"/>
      <c r="N983" s="229"/>
      <c r="O983" s="51"/>
    </row>
    <row r="984" spans="1:15" x14ac:dyDescent="0.2">
      <c r="A984" s="228"/>
      <c r="B984" s="229"/>
      <c r="C984" s="229"/>
      <c r="D984" s="229"/>
      <c r="E984" s="229"/>
      <c r="F984" s="229"/>
      <c r="G984" s="229"/>
      <c r="H984" s="229"/>
      <c r="I984" s="229"/>
      <c r="J984" s="229"/>
      <c r="K984" s="229"/>
      <c r="L984" s="229"/>
      <c r="M984" s="229"/>
      <c r="N984" s="229"/>
      <c r="O984" s="51"/>
    </row>
    <row r="985" spans="1:15" x14ac:dyDescent="0.2">
      <c r="A985" s="228"/>
      <c r="B985" s="229"/>
      <c r="C985" s="229"/>
      <c r="D985" s="229"/>
      <c r="E985" s="229"/>
      <c r="F985" s="229"/>
      <c r="G985" s="229"/>
      <c r="H985" s="229"/>
      <c r="I985" s="229"/>
      <c r="J985" s="229"/>
      <c r="K985" s="229"/>
      <c r="L985" s="229"/>
      <c r="M985" s="229"/>
      <c r="N985" s="229"/>
      <c r="O985" s="51"/>
    </row>
    <row r="986" spans="1:15" x14ac:dyDescent="0.2">
      <c r="A986" s="228"/>
      <c r="B986" s="229"/>
      <c r="C986" s="229"/>
      <c r="D986" s="229"/>
      <c r="E986" s="229"/>
      <c r="F986" s="229"/>
      <c r="G986" s="229"/>
      <c r="H986" s="229"/>
      <c r="I986" s="229"/>
      <c r="J986" s="229"/>
      <c r="K986" s="229"/>
      <c r="L986" s="229"/>
      <c r="M986" s="229"/>
      <c r="N986" s="229"/>
      <c r="O986" s="51"/>
    </row>
    <row r="987" spans="1:15" x14ac:dyDescent="0.2">
      <c r="A987" s="228"/>
      <c r="B987" s="229"/>
      <c r="C987" s="229"/>
      <c r="D987" s="229"/>
      <c r="E987" s="229"/>
      <c r="F987" s="229"/>
      <c r="G987" s="229"/>
      <c r="H987" s="229"/>
      <c r="I987" s="229"/>
      <c r="J987" s="229"/>
      <c r="K987" s="229"/>
      <c r="L987" s="229"/>
      <c r="M987" s="229"/>
      <c r="N987" s="229"/>
      <c r="O987" s="51"/>
    </row>
    <row r="988" spans="1:15" x14ac:dyDescent="0.2">
      <c r="A988" s="228"/>
      <c r="B988" s="229"/>
      <c r="C988" s="229"/>
      <c r="D988" s="229"/>
      <c r="E988" s="229"/>
      <c r="F988" s="229"/>
      <c r="G988" s="229"/>
      <c r="H988" s="229"/>
      <c r="I988" s="229"/>
      <c r="J988" s="229"/>
      <c r="K988" s="229"/>
      <c r="L988" s="229"/>
      <c r="M988" s="229"/>
      <c r="N988" s="229"/>
      <c r="O988" s="51"/>
    </row>
    <row r="989" spans="1:15" x14ac:dyDescent="0.2">
      <c r="A989" s="228"/>
      <c r="B989" s="229"/>
      <c r="C989" s="229"/>
      <c r="D989" s="229"/>
      <c r="E989" s="229"/>
      <c r="F989" s="229"/>
      <c r="G989" s="229"/>
      <c r="H989" s="229"/>
      <c r="I989" s="229"/>
      <c r="J989" s="229"/>
      <c r="K989" s="229"/>
      <c r="L989" s="229"/>
      <c r="M989" s="229"/>
      <c r="N989" s="229"/>
      <c r="O989" s="51"/>
    </row>
    <row r="990" spans="1:15" x14ac:dyDescent="0.2">
      <c r="A990" s="228"/>
      <c r="B990" s="229"/>
      <c r="C990" s="229"/>
      <c r="D990" s="229"/>
      <c r="E990" s="229"/>
      <c r="F990" s="229"/>
      <c r="G990" s="229"/>
      <c r="H990" s="229"/>
      <c r="I990" s="229"/>
      <c r="J990" s="229"/>
      <c r="K990" s="229"/>
      <c r="L990" s="229"/>
      <c r="M990" s="229"/>
      <c r="N990" s="229"/>
      <c r="O990" s="51"/>
    </row>
    <row r="991" spans="1:15" x14ac:dyDescent="0.2">
      <c r="A991" s="228"/>
      <c r="B991" s="229"/>
      <c r="C991" s="229"/>
      <c r="D991" s="229"/>
      <c r="E991" s="229"/>
      <c r="F991" s="229"/>
      <c r="G991" s="229"/>
      <c r="H991" s="229"/>
      <c r="I991" s="229"/>
      <c r="J991" s="229"/>
      <c r="K991" s="229"/>
      <c r="L991" s="229"/>
      <c r="M991" s="229"/>
      <c r="N991" s="229"/>
      <c r="O991" s="51"/>
    </row>
    <row r="992" spans="1:15" x14ac:dyDescent="0.2">
      <c r="A992" s="228"/>
      <c r="B992" s="229"/>
      <c r="C992" s="229"/>
      <c r="D992" s="229"/>
      <c r="E992" s="229"/>
      <c r="F992" s="229"/>
      <c r="G992" s="229"/>
      <c r="H992" s="229"/>
      <c r="I992" s="229"/>
      <c r="J992" s="229"/>
      <c r="K992" s="229"/>
      <c r="L992" s="229"/>
      <c r="M992" s="229"/>
      <c r="N992" s="229"/>
      <c r="O992" s="51"/>
    </row>
    <row r="993" spans="1:15" x14ac:dyDescent="0.2">
      <c r="A993" s="228"/>
      <c r="B993" s="229"/>
      <c r="C993" s="229"/>
      <c r="D993" s="229"/>
      <c r="E993" s="229"/>
      <c r="F993" s="229"/>
      <c r="G993" s="229"/>
      <c r="H993" s="229"/>
      <c r="I993" s="229"/>
      <c r="J993" s="229"/>
      <c r="K993" s="229"/>
      <c r="L993" s="229"/>
      <c r="M993" s="229"/>
      <c r="N993" s="229"/>
      <c r="O993" s="51"/>
    </row>
    <row r="994" spans="1:15" x14ac:dyDescent="0.2">
      <c r="A994" s="228"/>
      <c r="B994" s="229"/>
      <c r="C994" s="229"/>
      <c r="D994" s="229"/>
      <c r="E994" s="229"/>
      <c r="F994" s="229"/>
      <c r="G994" s="229"/>
      <c r="H994" s="229"/>
      <c r="I994" s="229"/>
      <c r="J994" s="229"/>
      <c r="K994" s="229"/>
      <c r="L994" s="229"/>
      <c r="M994" s="229"/>
      <c r="N994" s="229"/>
      <c r="O994" s="51"/>
    </row>
    <row r="995" spans="1:15" x14ac:dyDescent="0.2">
      <c r="A995" s="228"/>
      <c r="B995" s="229"/>
      <c r="C995" s="229"/>
      <c r="D995" s="229"/>
      <c r="E995" s="229"/>
      <c r="F995" s="229"/>
      <c r="G995" s="229"/>
      <c r="H995" s="229"/>
      <c r="I995" s="229"/>
      <c r="J995" s="229"/>
      <c r="K995" s="229"/>
      <c r="L995" s="229"/>
      <c r="M995" s="229"/>
      <c r="N995" s="229"/>
      <c r="O995" s="51"/>
    </row>
    <row r="996" spans="1:15" x14ac:dyDescent="0.2">
      <c r="A996" s="228"/>
      <c r="B996" s="229"/>
      <c r="C996" s="229"/>
      <c r="D996" s="229"/>
      <c r="E996" s="229"/>
      <c r="F996" s="229"/>
      <c r="G996" s="229"/>
      <c r="H996" s="229"/>
      <c r="I996" s="229"/>
      <c r="J996" s="229"/>
      <c r="K996" s="229"/>
      <c r="L996" s="229"/>
      <c r="M996" s="229"/>
      <c r="N996" s="229"/>
      <c r="O996" s="51"/>
    </row>
    <row r="997" spans="1:15" x14ac:dyDescent="0.2">
      <c r="A997" s="228"/>
      <c r="B997" s="229"/>
      <c r="C997" s="229"/>
      <c r="D997" s="229"/>
      <c r="E997" s="229"/>
      <c r="F997" s="229"/>
      <c r="G997" s="229"/>
      <c r="H997" s="229"/>
      <c r="I997" s="229"/>
      <c r="J997" s="229"/>
      <c r="K997" s="229"/>
      <c r="L997" s="229"/>
      <c r="M997" s="229"/>
      <c r="N997" s="229"/>
      <c r="O997" s="51"/>
    </row>
    <row r="998" spans="1:15" x14ac:dyDescent="0.2">
      <c r="A998" s="228"/>
      <c r="B998" s="229"/>
      <c r="C998" s="229"/>
      <c r="D998" s="229"/>
      <c r="E998" s="229"/>
      <c r="F998" s="229"/>
      <c r="G998" s="229"/>
      <c r="H998" s="229"/>
      <c r="I998" s="229"/>
      <c r="J998" s="229"/>
      <c r="K998" s="229"/>
      <c r="L998" s="229"/>
      <c r="M998" s="229"/>
      <c r="N998" s="229"/>
      <c r="O998" s="51"/>
    </row>
    <row r="999" spans="1:15" x14ac:dyDescent="0.2">
      <c r="A999" s="228"/>
      <c r="B999" s="229"/>
      <c r="C999" s="229"/>
      <c r="D999" s="229"/>
      <c r="E999" s="229"/>
      <c r="F999" s="229"/>
      <c r="G999" s="229"/>
      <c r="H999" s="229"/>
      <c r="I999" s="229"/>
      <c r="J999" s="229"/>
      <c r="K999" s="229"/>
      <c r="L999" s="229"/>
      <c r="M999" s="229"/>
      <c r="N999" s="229"/>
      <c r="O999" s="51"/>
    </row>
    <row r="1000" spans="1:15" x14ac:dyDescent="0.2">
      <c r="A1000" s="228"/>
      <c r="B1000" s="229"/>
      <c r="C1000" s="229"/>
      <c r="D1000" s="229"/>
      <c r="E1000" s="229"/>
      <c r="F1000" s="229"/>
      <c r="G1000" s="229"/>
      <c r="H1000" s="229"/>
      <c r="I1000" s="229"/>
      <c r="J1000" s="229"/>
      <c r="K1000" s="229"/>
      <c r="L1000" s="229"/>
      <c r="M1000" s="229"/>
      <c r="N1000" s="229"/>
      <c r="O1000" s="51"/>
    </row>
    <row r="1001" spans="1:15" x14ac:dyDescent="0.2">
      <c r="A1001" s="228"/>
      <c r="B1001" s="229"/>
      <c r="C1001" s="229"/>
      <c r="D1001" s="229"/>
      <c r="E1001" s="229"/>
      <c r="F1001" s="229"/>
      <c r="G1001" s="229"/>
      <c r="H1001" s="229"/>
      <c r="I1001" s="229"/>
      <c r="J1001" s="229"/>
      <c r="K1001" s="229"/>
      <c r="L1001" s="229"/>
      <c r="M1001" s="229"/>
      <c r="N1001" s="229"/>
      <c r="O1001" s="51"/>
    </row>
    <row r="1002" spans="1:15" x14ac:dyDescent="0.2">
      <c r="A1002" s="228"/>
      <c r="B1002" s="229"/>
      <c r="C1002" s="229"/>
      <c r="D1002" s="229"/>
      <c r="E1002" s="229"/>
      <c r="F1002" s="229"/>
      <c r="G1002" s="229"/>
      <c r="H1002" s="229"/>
      <c r="I1002" s="229"/>
      <c r="J1002" s="229"/>
      <c r="K1002" s="229"/>
      <c r="L1002" s="229"/>
      <c r="M1002" s="229"/>
      <c r="N1002" s="229"/>
      <c r="O1002" s="51"/>
    </row>
    <row r="1003" spans="1:15" x14ac:dyDescent="0.2">
      <c r="A1003" s="228"/>
      <c r="B1003" s="229"/>
      <c r="C1003" s="229"/>
      <c r="D1003" s="229"/>
      <c r="E1003" s="229"/>
      <c r="F1003" s="229"/>
      <c r="G1003" s="229"/>
      <c r="H1003" s="229"/>
      <c r="I1003" s="229"/>
      <c r="J1003" s="229"/>
      <c r="K1003" s="229"/>
      <c r="L1003" s="229"/>
      <c r="M1003" s="229"/>
      <c r="N1003" s="229"/>
      <c r="O1003" s="51"/>
    </row>
    <row r="1004" spans="1:15" x14ac:dyDescent="0.2">
      <c r="A1004" s="228"/>
      <c r="B1004" s="229"/>
      <c r="C1004" s="229"/>
      <c r="D1004" s="229"/>
      <c r="E1004" s="229"/>
      <c r="F1004" s="229"/>
      <c r="G1004" s="229"/>
      <c r="H1004" s="229"/>
      <c r="I1004" s="229"/>
      <c r="J1004" s="229"/>
      <c r="K1004" s="229"/>
      <c r="L1004" s="229"/>
      <c r="M1004" s="229"/>
      <c r="N1004" s="229"/>
      <c r="O1004" s="51"/>
    </row>
    <row r="1005" spans="1:15" x14ac:dyDescent="0.2">
      <c r="A1005" s="228"/>
      <c r="B1005" s="229"/>
      <c r="C1005" s="229"/>
      <c r="D1005" s="229"/>
      <c r="E1005" s="229"/>
      <c r="F1005" s="229"/>
      <c r="G1005" s="229"/>
      <c r="H1005" s="229"/>
      <c r="I1005" s="229"/>
      <c r="J1005" s="229"/>
      <c r="K1005" s="229"/>
      <c r="L1005" s="229"/>
      <c r="M1005" s="229"/>
      <c r="N1005" s="229"/>
      <c r="O1005" s="51"/>
    </row>
    <row r="1006" spans="1:15" x14ac:dyDescent="0.2">
      <c r="A1006" s="228"/>
      <c r="B1006" s="229"/>
      <c r="C1006" s="229"/>
      <c r="D1006" s="229"/>
      <c r="E1006" s="229"/>
      <c r="F1006" s="229"/>
      <c r="G1006" s="229"/>
      <c r="H1006" s="229"/>
      <c r="I1006" s="229"/>
      <c r="J1006" s="229"/>
      <c r="K1006" s="229"/>
      <c r="L1006" s="229"/>
      <c r="M1006" s="229"/>
      <c r="N1006" s="229"/>
      <c r="O1006" s="51"/>
    </row>
    <row r="1007" spans="1:15" x14ac:dyDescent="0.2">
      <c r="A1007" s="228"/>
      <c r="B1007" s="229"/>
      <c r="C1007" s="229"/>
      <c r="D1007" s="229"/>
      <c r="E1007" s="229"/>
      <c r="F1007" s="229"/>
      <c r="G1007" s="229"/>
      <c r="H1007" s="229"/>
      <c r="I1007" s="229"/>
      <c r="J1007" s="229"/>
      <c r="K1007" s="229"/>
      <c r="L1007" s="229"/>
      <c r="M1007" s="229"/>
      <c r="N1007" s="229"/>
      <c r="O1007" s="51"/>
    </row>
    <row r="1008" spans="1:15" x14ac:dyDescent="0.2">
      <c r="A1008" s="228"/>
      <c r="B1008" s="229"/>
      <c r="C1008" s="229"/>
      <c r="D1008" s="229"/>
      <c r="E1008" s="229"/>
      <c r="F1008" s="229"/>
      <c r="G1008" s="229"/>
      <c r="H1008" s="229"/>
      <c r="I1008" s="229"/>
      <c r="J1008" s="229"/>
      <c r="K1008" s="229"/>
      <c r="L1008" s="229"/>
      <c r="M1008" s="229"/>
      <c r="N1008" s="229"/>
      <c r="O1008" s="51"/>
    </row>
    <row r="1009" spans="1:15" x14ac:dyDescent="0.2">
      <c r="A1009" s="228"/>
      <c r="B1009" s="229"/>
      <c r="C1009" s="229"/>
      <c r="D1009" s="229"/>
      <c r="E1009" s="229"/>
      <c r="F1009" s="229"/>
      <c r="G1009" s="229"/>
      <c r="H1009" s="229"/>
      <c r="I1009" s="229"/>
      <c r="J1009" s="229"/>
      <c r="K1009" s="229"/>
      <c r="L1009" s="229"/>
      <c r="M1009" s="229"/>
      <c r="N1009" s="229"/>
      <c r="O1009" s="51"/>
    </row>
    <row r="1010" spans="1:15" x14ac:dyDescent="0.2">
      <c r="A1010" s="228"/>
      <c r="B1010" s="229"/>
      <c r="C1010" s="229"/>
      <c r="D1010" s="229"/>
      <c r="E1010" s="229"/>
      <c r="F1010" s="229"/>
      <c r="G1010" s="229"/>
      <c r="H1010" s="229"/>
      <c r="I1010" s="229"/>
      <c r="J1010" s="229"/>
      <c r="K1010" s="229"/>
      <c r="L1010" s="229"/>
      <c r="M1010" s="229"/>
      <c r="N1010" s="229"/>
      <c r="O1010" s="51"/>
    </row>
    <row r="1011" spans="1:15" x14ac:dyDescent="0.2">
      <c r="A1011" s="228"/>
      <c r="B1011" s="229"/>
      <c r="C1011" s="229"/>
      <c r="D1011" s="229"/>
      <c r="E1011" s="229"/>
      <c r="F1011" s="229"/>
      <c r="G1011" s="229"/>
      <c r="H1011" s="229"/>
      <c r="I1011" s="229"/>
      <c r="J1011" s="229"/>
      <c r="K1011" s="229"/>
      <c r="L1011" s="229"/>
      <c r="M1011" s="229"/>
      <c r="N1011" s="229"/>
      <c r="O1011" s="51"/>
    </row>
    <row r="1012" spans="1:15" x14ac:dyDescent="0.2">
      <c r="A1012" s="228"/>
      <c r="B1012" s="229"/>
      <c r="C1012" s="229"/>
      <c r="D1012" s="229"/>
      <c r="E1012" s="229"/>
      <c r="F1012" s="229"/>
      <c r="G1012" s="229"/>
      <c r="H1012" s="229"/>
      <c r="I1012" s="229"/>
      <c r="J1012" s="229"/>
      <c r="K1012" s="229"/>
      <c r="L1012" s="229"/>
      <c r="M1012" s="229"/>
      <c r="N1012" s="229"/>
      <c r="O1012" s="51"/>
    </row>
    <row r="1013" spans="1:15" x14ac:dyDescent="0.2">
      <c r="A1013" s="228"/>
      <c r="B1013" s="229"/>
      <c r="C1013" s="229"/>
      <c r="D1013" s="229"/>
      <c r="E1013" s="229"/>
      <c r="F1013" s="229"/>
      <c r="G1013" s="229"/>
      <c r="H1013" s="229"/>
      <c r="I1013" s="229"/>
      <c r="J1013" s="229"/>
      <c r="K1013" s="229"/>
      <c r="L1013" s="229"/>
      <c r="M1013" s="229"/>
      <c r="N1013" s="229"/>
      <c r="O1013" s="51"/>
    </row>
    <row r="1014" spans="1:15" x14ac:dyDescent="0.2">
      <c r="A1014" s="228"/>
      <c r="B1014" s="229"/>
      <c r="C1014" s="229"/>
      <c r="D1014" s="229"/>
      <c r="E1014" s="229"/>
      <c r="F1014" s="229"/>
      <c r="G1014" s="229"/>
      <c r="H1014" s="229"/>
      <c r="I1014" s="229"/>
      <c r="J1014" s="229"/>
      <c r="K1014" s="229"/>
      <c r="L1014" s="229"/>
      <c r="M1014" s="229"/>
      <c r="N1014" s="229"/>
      <c r="O1014" s="51"/>
    </row>
    <row r="1015" spans="1:15" x14ac:dyDescent="0.2">
      <c r="A1015" s="228"/>
      <c r="B1015" s="229"/>
      <c r="C1015" s="229"/>
      <c r="D1015" s="229"/>
      <c r="E1015" s="229"/>
      <c r="F1015" s="229"/>
      <c r="G1015" s="229"/>
      <c r="H1015" s="229"/>
      <c r="I1015" s="229"/>
      <c r="J1015" s="229"/>
      <c r="K1015" s="229"/>
      <c r="L1015" s="229"/>
      <c r="M1015" s="229"/>
      <c r="N1015" s="229"/>
      <c r="O1015" s="51"/>
    </row>
    <row r="1016" spans="1:15" x14ac:dyDescent="0.2">
      <c r="A1016" s="228"/>
      <c r="B1016" s="229"/>
      <c r="C1016" s="229"/>
      <c r="D1016" s="229"/>
      <c r="E1016" s="229"/>
      <c r="F1016" s="229"/>
      <c r="G1016" s="229"/>
      <c r="H1016" s="229"/>
      <c r="I1016" s="229"/>
      <c r="J1016" s="229"/>
      <c r="K1016" s="229"/>
      <c r="L1016" s="229"/>
      <c r="M1016" s="229"/>
      <c r="N1016" s="229"/>
      <c r="O1016" s="51"/>
    </row>
    <row r="1017" spans="1:15" x14ac:dyDescent="0.2">
      <c r="A1017" s="228"/>
      <c r="B1017" s="229"/>
      <c r="C1017" s="229"/>
      <c r="D1017" s="229"/>
      <c r="E1017" s="229"/>
      <c r="F1017" s="229"/>
      <c r="G1017" s="229"/>
      <c r="H1017" s="229"/>
      <c r="I1017" s="229"/>
      <c r="J1017" s="229"/>
      <c r="K1017" s="229"/>
      <c r="L1017" s="229"/>
      <c r="M1017" s="229"/>
      <c r="N1017" s="229"/>
      <c r="O1017" s="51"/>
    </row>
    <row r="1018" spans="1:15" x14ac:dyDescent="0.2">
      <c r="A1018" s="228"/>
      <c r="B1018" s="229"/>
      <c r="C1018" s="229"/>
      <c r="D1018" s="229"/>
      <c r="E1018" s="229"/>
      <c r="F1018" s="229"/>
      <c r="G1018" s="229"/>
      <c r="H1018" s="229"/>
      <c r="I1018" s="229"/>
      <c r="J1018" s="229"/>
      <c r="K1018" s="229"/>
      <c r="L1018" s="229"/>
      <c r="M1018" s="229"/>
      <c r="N1018" s="229"/>
      <c r="O1018" s="51"/>
    </row>
    <row r="1019" spans="1:15" x14ac:dyDescent="0.2">
      <c r="A1019" s="228"/>
      <c r="B1019" s="229"/>
      <c r="C1019" s="229"/>
      <c r="D1019" s="229"/>
      <c r="E1019" s="229"/>
      <c r="F1019" s="229"/>
      <c r="G1019" s="229"/>
      <c r="H1019" s="229"/>
      <c r="I1019" s="229"/>
      <c r="J1019" s="229"/>
      <c r="K1019" s="229"/>
      <c r="L1019" s="229"/>
      <c r="M1019" s="229"/>
      <c r="N1019" s="229"/>
      <c r="O1019" s="51"/>
    </row>
    <row r="1020" spans="1:15" x14ac:dyDescent="0.2">
      <c r="A1020" s="228"/>
      <c r="B1020" s="229"/>
      <c r="C1020" s="229"/>
      <c r="D1020" s="229"/>
      <c r="E1020" s="229"/>
      <c r="F1020" s="229"/>
      <c r="G1020" s="229"/>
      <c r="H1020" s="229"/>
      <c r="I1020" s="229"/>
      <c r="J1020" s="229"/>
      <c r="K1020" s="229"/>
      <c r="L1020" s="229"/>
      <c r="M1020" s="229"/>
      <c r="N1020" s="229"/>
      <c r="O1020" s="51"/>
    </row>
    <row r="1021" spans="1:15" x14ac:dyDescent="0.2">
      <c r="A1021" s="228"/>
      <c r="B1021" s="229"/>
      <c r="C1021" s="229"/>
      <c r="D1021" s="229"/>
      <c r="E1021" s="229"/>
      <c r="F1021" s="229"/>
      <c r="G1021" s="229"/>
      <c r="H1021" s="229"/>
      <c r="I1021" s="229"/>
      <c r="J1021" s="229"/>
      <c r="K1021" s="229"/>
      <c r="L1021" s="229"/>
      <c r="M1021" s="229"/>
      <c r="N1021" s="229"/>
      <c r="O1021" s="51"/>
    </row>
    <row r="1022" spans="1:15" x14ac:dyDescent="0.2">
      <c r="A1022" s="228"/>
      <c r="B1022" s="229"/>
      <c r="C1022" s="229"/>
      <c r="D1022" s="229"/>
      <c r="E1022" s="229"/>
      <c r="F1022" s="229"/>
      <c r="G1022" s="229"/>
      <c r="H1022" s="229"/>
      <c r="I1022" s="229"/>
      <c r="J1022" s="229"/>
      <c r="K1022" s="229"/>
      <c r="L1022" s="229"/>
      <c r="M1022" s="229"/>
      <c r="N1022" s="229"/>
      <c r="O1022" s="51"/>
    </row>
    <row r="1023" spans="1:15" x14ac:dyDescent="0.2">
      <c r="A1023" s="228"/>
      <c r="B1023" s="229"/>
      <c r="C1023" s="229"/>
      <c r="D1023" s="229"/>
      <c r="E1023" s="229"/>
      <c r="F1023" s="229"/>
      <c r="G1023" s="229"/>
      <c r="H1023" s="229"/>
      <c r="I1023" s="229"/>
      <c r="J1023" s="229"/>
      <c r="K1023" s="229"/>
      <c r="L1023" s="229"/>
      <c r="M1023" s="229"/>
      <c r="N1023" s="229"/>
      <c r="O1023" s="51"/>
    </row>
    <row r="1024" spans="1:15" x14ac:dyDescent="0.2">
      <c r="A1024" s="228"/>
      <c r="B1024" s="229"/>
      <c r="C1024" s="229"/>
      <c r="D1024" s="229"/>
      <c r="E1024" s="229"/>
      <c r="F1024" s="229"/>
      <c r="G1024" s="229"/>
      <c r="H1024" s="229"/>
      <c r="I1024" s="229"/>
      <c r="J1024" s="229"/>
      <c r="K1024" s="229"/>
      <c r="L1024" s="229"/>
      <c r="M1024" s="229"/>
      <c r="N1024" s="229"/>
      <c r="O1024" s="51"/>
    </row>
    <row r="1025" spans="1:15" x14ac:dyDescent="0.2">
      <c r="A1025" s="228"/>
      <c r="B1025" s="229"/>
      <c r="C1025" s="229"/>
      <c r="D1025" s="229"/>
      <c r="E1025" s="229"/>
      <c r="F1025" s="229"/>
      <c r="G1025" s="229"/>
      <c r="H1025" s="229"/>
      <c r="I1025" s="229"/>
      <c r="J1025" s="229"/>
      <c r="K1025" s="229"/>
      <c r="L1025" s="229"/>
      <c r="M1025" s="229"/>
      <c r="N1025" s="229"/>
      <c r="O1025" s="51"/>
    </row>
    <row r="1026" spans="1:15" x14ac:dyDescent="0.2">
      <c r="A1026" s="228"/>
      <c r="B1026" s="229"/>
      <c r="C1026" s="229"/>
      <c r="D1026" s="229"/>
      <c r="E1026" s="229"/>
      <c r="F1026" s="229"/>
      <c r="G1026" s="229"/>
      <c r="H1026" s="229"/>
      <c r="I1026" s="229"/>
      <c r="J1026" s="229"/>
      <c r="K1026" s="229"/>
      <c r="L1026" s="229"/>
      <c r="M1026" s="229"/>
      <c r="N1026" s="229"/>
      <c r="O1026" s="51"/>
    </row>
    <row r="1027" spans="1:15" x14ac:dyDescent="0.2">
      <c r="A1027" s="228"/>
      <c r="B1027" s="229"/>
      <c r="C1027" s="229"/>
      <c r="D1027" s="229"/>
      <c r="E1027" s="229"/>
      <c r="F1027" s="229"/>
      <c r="G1027" s="229"/>
      <c r="H1027" s="229"/>
      <c r="I1027" s="229"/>
      <c r="J1027" s="229"/>
      <c r="K1027" s="229"/>
      <c r="L1027" s="229"/>
      <c r="M1027" s="229"/>
      <c r="N1027" s="229"/>
      <c r="O1027" s="51"/>
    </row>
    <row r="1028" spans="1:15" x14ac:dyDescent="0.2">
      <c r="A1028" s="228"/>
      <c r="B1028" s="229"/>
      <c r="C1028" s="229"/>
      <c r="D1028" s="229"/>
      <c r="E1028" s="229"/>
      <c r="F1028" s="229"/>
      <c r="G1028" s="229"/>
      <c r="H1028" s="229"/>
      <c r="I1028" s="229"/>
      <c r="J1028" s="229"/>
      <c r="K1028" s="229"/>
      <c r="L1028" s="229"/>
      <c r="M1028" s="229"/>
      <c r="N1028" s="229"/>
      <c r="O1028" s="51"/>
    </row>
    <row r="1029" spans="1:15" x14ac:dyDescent="0.2">
      <c r="A1029" s="228"/>
      <c r="B1029" s="229"/>
      <c r="C1029" s="229"/>
      <c r="D1029" s="229"/>
      <c r="E1029" s="229"/>
      <c r="F1029" s="229"/>
      <c r="G1029" s="229"/>
      <c r="H1029" s="229"/>
      <c r="I1029" s="229"/>
      <c r="J1029" s="229"/>
      <c r="K1029" s="229"/>
      <c r="L1029" s="229"/>
      <c r="M1029" s="229"/>
      <c r="N1029" s="229"/>
      <c r="O1029" s="51"/>
    </row>
    <row r="1030" spans="1:15" x14ac:dyDescent="0.2">
      <c r="A1030" s="228"/>
      <c r="B1030" s="229"/>
      <c r="C1030" s="229"/>
      <c r="D1030" s="229"/>
      <c r="E1030" s="229"/>
      <c r="F1030" s="229"/>
      <c r="G1030" s="229"/>
      <c r="H1030" s="229"/>
      <c r="I1030" s="229"/>
      <c r="J1030" s="229"/>
      <c r="K1030" s="229"/>
      <c r="L1030" s="229"/>
      <c r="M1030" s="229"/>
      <c r="N1030" s="229"/>
      <c r="O1030" s="51"/>
    </row>
    <row r="1031" spans="1:15" x14ac:dyDescent="0.2">
      <c r="A1031" s="228"/>
      <c r="B1031" s="229"/>
      <c r="C1031" s="229"/>
      <c r="D1031" s="229"/>
      <c r="E1031" s="229"/>
      <c r="F1031" s="229"/>
      <c r="G1031" s="229"/>
      <c r="H1031" s="229"/>
      <c r="I1031" s="229"/>
      <c r="J1031" s="229"/>
      <c r="K1031" s="229"/>
      <c r="L1031" s="229"/>
      <c r="M1031" s="229"/>
      <c r="N1031" s="229"/>
      <c r="O1031" s="51"/>
    </row>
    <row r="1032" spans="1:15" x14ac:dyDescent="0.2">
      <c r="A1032" s="228"/>
      <c r="B1032" s="229"/>
      <c r="C1032" s="229"/>
      <c r="D1032" s="229"/>
      <c r="E1032" s="229"/>
      <c r="F1032" s="229"/>
      <c r="G1032" s="229"/>
      <c r="H1032" s="229"/>
      <c r="I1032" s="229"/>
      <c r="J1032" s="229"/>
      <c r="K1032" s="229"/>
      <c r="L1032" s="229"/>
      <c r="M1032" s="229"/>
      <c r="N1032" s="229"/>
      <c r="O1032" s="51"/>
    </row>
    <row r="1033" spans="1:15" x14ac:dyDescent="0.2">
      <c r="A1033" s="228"/>
      <c r="B1033" s="229"/>
      <c r="C1033" s="229"/>
      <c r="D1033" s="229"/>
      <c r="E1033" s="229"/>
      <c r="F1033" s="229"/>
      <c r="G1033" s="229"/>
      <c r="H1033" s="229"/>
      <c r="I1033" s="229"/>
      <c r="J1033" s="229"/>
      <c r="K1033" s="229"/>
      <c r="L1033" s="229"/>
      <c r="M1033" s="229"/>
      <c r="N1033" s="229"/>
      <c r="O1033" s="51"/>
    </row>
    <row r="1034" spans="1:15" x14ac:dyDescent="0.2">
      <c r="A1034" s="228"/>
      <c r="B1034" s="229"/>
      <c r="C1034" s="229"/>
      <c r="D1034" s="229"/>
      <c r="E1034" s="229"/>
      <c r="F1034" s="229"/>
      <c r="G1034" s="229"/>
      <c r="H1034" s="229"/>
      <c r="I1034" s="229"/>
      <c r="J1034" s="229"/>
      <c r="K1034" s="229"/>
      <c r="L1034" s="229"/>
      <c r="M1034" s="229"/>
      <c r="N1034" s="229"/>
      <c r="O1034" s="51"/>
    </row>
    <row r="1035" spans="1:15" x14ac:dyDescent="0.2">
      <c r="A1035" s="228"/>
      <c r="B1035" s="229"/>
      <c r="C1035" s="229"/>
      <c r="D1035" s="229"/>
      <c r="E1035" s="229"/>
      <c r="F1035" s="229"/>
      <c r="G1035" s="229"/>
      <c r="H1035" s="229"/>
      <c r="I1035" s="229"/>
      <c r="J1035" s="229"/>
      <c r="K1035" s="229"/>
      <c r="L1035" s="229"/>
      <c r="M1035" s="229"/>
      <c r="N1035" s="229"/>
      <c r="O1035" s="51"/>
    </row>
    <row r="1036" spans="1:15" x14ac:dyDescent="0.2">
      <c r="A1036" s="228"/>
      <c r="B1036" s="229"/>
      <c r="C1036" s="229"/>
      <c r="D1036" s="229"/>
      <c r="E1036" s="229"/>
      <c r="F1036" s="229"/>
      <c r="G1036" s="229"/>
      <c r="H1036" s="229"/>
      <c r="I1036" s="229"/>
      <c r="J1036" s="229"/>
      <c r="K1036" s="229"/>
      <c r="L1036" s="229"/>
      <c r="M1036" s="229"/>
      <c r="N1036" s="229"/>
      <c r="O1036" s="51"/>
    </row>
    <row r="1037" spans="1:15" x14ac:dyDescent="0.2">
      <c r="A1037" s="228"/>
      <c r="B1037" s="229"/>
      <c r="C1037" s="229"/>
      <c r="D1037" s="229"/>
      <c r="E1037" s="229"/>
      <c r="F1037" s="229"/>
      <c r="G1037" s="229"/>
      <c r="H1037" s="229"/>
      <c r="I1037" s="229"/>
      <c r="J1037" s="229"/>
      <c r="K1037" s="229"/>
      <c r="L1037" s="229"/>
      <c r="M1037" s="229"/>
      <c r="N1037" s="229"/>
      <c r="O1037" s="51"/>
    </row>
    <row r="1038" spans="1:15" x14ac:dyDescent="0.2">
      <c r="A1038" s="228"/>
      <c r="B1038" s="229"/>
      <c r="C1038" s="229"/>
      <c r="D1038" s="229"/>
      <c r="E1038" s="229"/>
      <c r="F1038" s="229"/>
      <c r="G1038" s="229"/>
      <c r="H1038" s="229"/>
      <c r="I1038" s="229"/>
      <c r="J1038" s="229"/>
      <c r="K1038" s="229"/>
      <c r="L1038" s="229"/>
      <c r="M1038" s="229"/>
      <c r="N1038" s="229"/>
      <c r="O1038" s="51"/>
    </row>
    <row r="1039" spans="1:15" x14ac:dyDescent="0.2">
      <c r="A1039" s="228"/>
      <c r="B1039" s="229"/>
      <c r="C1039" s="229"/>
      <c r="D1039" s="229"/>
      <c r="E1039" s="229"/>
      <c r="F1039" s="229"/>
      <c r="G1039" s="229"/>
      <c r="H1039" s="229"/>
      <c r="I1039" s="229"/>
      <c r="J1039" s="229"/>
      <c r="K1039" s="229"/>
      <c r="L1039" s="229"/>
      <c r="M1039" s="229"/>
      <c r="N1039" s="229"/>
      <c r="O1039" s="51"/>
    </row>
    <row r="1040" spans="1:15" x14ac:dyDescent="0.2">
      <c r="A1040" s="228"/>
      <c r="B1040" s="229"/>
      <c r="C1040" s="229"/>
      <c r="D1040" s="229"/>
      <c r="E1040" s="229"/>
      <c r="F1040" s="229"/>
      <c r="G1040" s="229"/>
      <c r="H1040" s="229"/>
      <c r="I1040" s="229"/>
      <c r="J1040" s="229"/>
      <c r="K1040" s="229"/>
      <c r="L1040" s="229"/>
      <c r="M1040" s="229"/>
      <c r="N1040" s="229"/>
      <c r="O1040" s="51"/>
    </row>
  </sheetData>
  <sheetProtection selectLockedCells="1"/>
  <dataConsolidate/>
  <mergeCells count="3">
    <mergeCell ref="D1:N1"/>
    <mergeCell ref="A3:C3"/>
    <mergeCell ref="A1:B1"/>
  </mergeCells>
  <phoneticPr fontId="1" type="noConversion"/>
  <conditionalFormatting sqref="J6:J1040">
    <cfRule type="cellIs" dxfId="192" priority="6" stopIfTrue="1" operator="between">
      <formula>41</formula>
      <formula>46</formula>
    </cfRule>
    <cfRule type="cellIs" dxfId="191" priority="7" stopIfTrue="1" operator="between">
      <formula>31</formula>
      <formula>36</formula>
    </cfRule>
    <cfRule type="cellIs" dxfId="190" priority="8" stopIfTrue="1" operator="between">
      <formula>21</formula>
      <formula>26</formula>
    </cfRule>
    <cfRule type="cellIs" dxfId="189" priority="9" stopIfTrue="1" operator="between">
      <formula>11</formula>
      <formula>16</formula>
    </cfRule>
  </conditionalFormatting>
  <conditionalFormatting sqref="A6:O1040">
    <cfRule type="expression" dxfId="188" priority="1">
      <formula>OR($A6&lt;&gt;"",$B6&lt;&gt;"")</formula>
    </cfRule>
    <cfRule type="expression" dxfId="187" priority="5">
      <formula>IF(OR($A6&lt;&gt;"",$B6&lt;&gt;""),MOD(ROW(),2),"")</formula>
    </cfRule>
  </conditionalFormatting>
  <dataValidations count="1">
    <dataValidation type="list" allowBlank="1" showInputMessage="1" showErrorMessage="1" sqref="D3">
      <formula1>Coefficients</formula1>
    </dataValidation>
  </dataValidations>
  <pageMargins left="0.59055118110236227" right="0.59055118110236227" top="0.59055118110236227" bottom="0.59055118110236227" header="0.31496062992125984" footer="0.31496062992125984"/>
  <pageSetup paperSize="8" firstPageNumber="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2465" r:id="rId4" name="Button 1">
              <controlPr defaultSize="0" print="0" autoFill="0" autoPict="0" macro="[0]!MisàJourPlanActionPrevention">
                <anchor moveWithCells="1" sizeWithCells="1">
                  <from>
                    <xdr:col>5</xdr:col>
                    <xdr:colOff>0</xdr:colOff>
                    <xdr:row>2</xdr:row>
                    <xdr:rowOff>0</xdr:rowOff>
                  </from>
                  <to>
                    <xdr:col>8</xdr:col>
                    <xdr:colOff>0</xdr:colOff>
                    <xdr:row>3</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U203"/>
  <sheetViews>
    <sheetView showGridLines="0" zoomScaleNormal="100" workbookViewId="0">
      <pane xSplit="1" ySplit="3" topLeftCell="B4" activePane="bottomRight" state="frozen"/>
      <selection pane="topRight" activeCell="B1" sqref="B1"/>
      <selection pane="bottomLeft" activeCell="A4" sqref="A4"/>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6.14062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1" hidden="1" customWidth="1"/>
    <col min="21" max="21" width="30.7109375" style="2"/>
    <col min="22" max="16384" width="30.7109375" style="1"/>
  </cols>
  <sheetData>
    <row r="1" spans="1:20" s="2" customFormat="1" ht="22.5" customHeight="1" thickBot="1" x14ac:dyDescent="0.25">
      <c r="A1" s="563" t="s">
        <v>127</v>
      </c>
      <c r="B1" s="564"/>
      <c r="C1" s="564"/>
      <c r="D1" s="565"/>
      <c r="E1" s="566" t="str">
        <f>Sommaire!$B$13</f>
        <v>Bureau DDFPT</v>
      </c>
      <c r="F1" s="567"/>
      <c r="G1" s="567"/>
      <c r="H1" s="567"/>
      <c r="I1" s="567"/>
      <c r="J1" s="567"/>
      <c r="K1" s="567"/>
      <c r="L1" s="567"/>
      <c r="M1" s="567"/>
      <c r="N1" s="567"/>
      <c r="O1" s="567"/>
      <c r="P1" s="567"/>
    </row>
    <row r="2" spans="1:20" s="2" customFormat="1"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ht="56.25" x14ac:dyDescent="0.2">
      <c r="A4" s="149">
        <f>1</f>
        <v>1</v>
      </c>
      <c r="B4" s="108">
        <v>43084</v>
      </c>
      <c r="C4" s="108" t="s">
        <v>949</v>
      </c>
      <c r="D4" s="105" t="s">
        <v>773</v>
      </c>
      <c r="E4" s="105" t="s">
        <v>111</v>
      </c>
      <c r="F4" s="105" t="s">
        <v>29</v>
      </c>
      <c r="G4" s="105" t="s">
        <v>713</v>
      </c>
      <c r="H4" s="105" t="s">
        <v>35</v>
      </c>
      <c r="I4" s="105" t="s">
        <v>37</v>
      </c>
      <c r="J4" s="149" t="str">
        <f>VLOOKUP(G4,'Risques-Dangers-Dommages'!$G$2:$H$42,2,FALSE)</f>
        <v>Grave</v>
      </c>
      <c r="K4" s="148">
        <f t="shared" ref="K4" si="0">(10*IF($J4="Mineure",1,IF($J4="Significative",2,IF($J4="grave",3,IF($J4="Critique",4,0)))))+IF(I4="Protection collective",IF(H4&lt;&gt;"Quotidien",1,2),IF(I4="E.P.I.",IF(H4&lt;&gt;"Mensuel et plus",3,2),IF(I4="Consigne",IF(H4&lt;&gt;"Quotidien",4,5),IF(I4="Aucun",IF(H4&lt;&gt;"Mensuel et plus",6,5),6))))</f>
        <v>36</v>
      </c>
      <c r="L4" s="105" t="s">
        <v>410</v>
      </c>
      <c r="M4" s="105" t="s">
        <v>411</v>
      </c>
      <c r="N4" s="108"/>
      <c r="O4" s="108"/>
      <c r="P4" s="105"/>
      <c r="Q4" s="214" t="str">
        <f>IF(E4&lt;&gt;0,IF(O4=0,E4,""),"")</f>
        <v>Ambiances lumineuses</v>
      </c>
      <c r="R4" s="214" t="str">
        <f>IF(F4&lt;&gt;0,IF(O4=0,F4,""),"")</f>
        <v>Eblouissement, réflexion</v>
      </c>
      <c r="S4" s="214" t="str">
        <f>VLOOKUP(L4,'Précisions-Moy Prév'!$C$2:$D$261,2,FALSE)</f>
        <v>Mettre des stores ou des rideaux aux fenêtres (catégorie de résistance au feu M1 si la salle a une surface &gt; 50m²)</v>
      </c>
      <c r="T4" s="214">
        <f>VLOOKUP(F4,'Précisions-Moy Prév'!$G$2:$H$122,2,FALSE)</f>
        <v>11</v>
      </c>
    </row>
    <row r="5" spans="1:20" x14ac:dyDescent="0.2">
      <c r="A5" s="149">
        <f>A4+1</f>
        <v>2</v>
      </c>
      <c r="B5" s="174"/>
      <c r="C5" s="174"/>
      <c r="D5" s="175"/>
      <c r="E5" s="105"/>
      <c r="F5" s="105"/>
      <c r="G5" s="105"/>
      <c r="H5" s="105"/>
      <c r="I5" s="105"/>
      <c r="J5" s="149" t="e">
        <f>VLOOKUP(G5,'Risques-Dangers-Dommages'!$G$2:$H$42,2,FALSE)</f>
        <v>#N/A</v>
      </c>
      <c r="K5" s="148" t="e">
        <f t="shared" ref="K5:K63" si="1">(10*IF($J5="Mineure",1,IF($J5="Significative",2,IF($J5="grave",3,IF($J5="Critique",4,0)))))+IF(I5="Protection collective",IF(H5&lt;&gt;"Quotidien",1,2),IF(I5="E.P.I.",IF(H5&lt;&gt;"Mensuel et plus",3,2),IF(I5="Consigne",IF(H5&lt;&gt;"Quotidien",4,5),IF(I5="Aucun",IF(H5&lt;&gt;"Mensuel et plus",6,5),6))))</f>
        <v>#N/A</v>
      </c>
      <c r="L5" s="105"/>
      <c r="M5" s="105"/>
      <c r="N5" s="108"/>
      <c r="O5" s="108"/>
      <c r="P5" s="105"/>
      <c r="Q5" s="214" t="str">
        <f t="shared" ref="Q5:Q63" si="2">IF(E5&lt;&gt;0,IF(O5=0,E5,""),"")</f>
        <v/>
      </c>
      <c r="R5" s="214" t="str">
        <f t="shared" ref="R5:R63" si="3">IF(F5&lt;&gt;0,IF(O5=0,F5,""),"")</f>
        <v/>
      </c>
      <c r="S5" s="214" t="e">
        <f>VLOOKUP(L5,'Précisions-Moy Prév'!$C$2:$D$261,2,FALSE)</f>
        <v>#N/A</v>
      </c>
      <c r="T5" s="214" t="e">
        <f>VLOOKUP(F5,'Précisions-Moy Prév'!$G$2:$H$122,2,FALSE)</f>
        <v>#N/A</v>
      </c>
    </row>
    <row r="6" spans="1:20" x14ac:dyDescent="0.2">
      <c r="A6" s="149">
        <f t="shared" ref="A6:A69" si="4">A5+1</f>
        <v>3</v>
      </c>
      <c r="B6" s="174"/>
      <c r="C6" s="174"/>
      <c r="D6" s="175"/>
      <c r="E6" s="105"/>
      <c r="F6" s="105"/>
      <c r="G6" s="105"/>
      <c r="H6" s="105"/>
      <c r="I6" s="105"/>
      <c r="J6" s="149" t="e">
        <f>VLOOKUP(G6,'Risques-Dangers-Dommages'!$G$2:$H$42,2,FALSE)</f>
        <v>#N/A</v>
      </c>
      <c r="K6" s="148" t="e">
        <f t="shared" si="1"/>
        <v>#N/A</v>
      </c>
      <c r="L6" s="105"/>
      <c r="M6" s="105"/>
      <c r="N6" s="108"/>
      <c r="O6" s="108"/>
      <c r="P6" s="105"/>
      <c r="Q6" s="214" t="str">
        <f t="shared" si="2"/>
        <v/>
      </c>
      <c r="R6" s="214" t="str">
        <f t="shared" si="3"/>
        <v/>
      </c>
      <c r="S6" s="214" t="e">
        <f>VLOOKUP(L6,'Précisions-Moy Prév'!$C$2:$D$261,2,FALSE)</f>
        <v>#N/A</v>
      </c>
      <c r="T6" s="214" t="e">
        <f>VLOOKUP(F6,'Précisions-Moy Prév'!$G$2:$H$122,2,FALSE)</f>
        <v>#N/A</v>
      </c>
    </row>
    <row r="7" spans="1:20" x14ac:dyDescent="0.2">
      <c r="A7" s="149">
        <f t="shared" si="4"/>
        <v>4</v>
      </c>
      <c r="B7" s="108"/>
      <c r="C7" s="108"/>
      <c r="D7" s="105"/>
      <c r="E7" s="105"/>
      <c r="F7" s="105"/>
      <c r="G7" s="105"/>
      <c r="H7" s="105"/>
      <c r="I7" s="105"/>
      <c r="J7" s="149" t="e">
        <f>VLOOKUP(G7,'Risques-Dangers-Dommages'!$G$2:$H$42,2,FALSE)</f>
        <v>#N/A</v>
      </c>
      <c r="K7" s="148" t="e">
        <f t="shared" si="1"/>
        <v>#N/A</v>
      </c>
      <c r="L7" s="105"/>
      <c r="M7" s="105"/>
      <c r="N7" s="108"/>
      <c r="O7" s="108"/>
      <c r="P7" s="105"/>
      <c r="Q7" s="214" t="str">
        <f t="shared" si="2"/>
        <v/>
      </c>
      <c r="R7" s="214" t="str">
        <f t="shared" si="3"/>
        <v/>
      </c>
      <c r="S7" s="214" t="e">
        <f>VLOOKUP(L7,'Précisions-Moy Prév'!$C$2:$D$261,2,FALSE)</f>
        <v>#N/A</v>
      </c>
      <c r="T7" s="214" t="e">
        <f>VLOOKUP(F7,'Précisions-Moy Prév'!$G$2:$H$122,2,FALSE)</f>
        <v>#N/A</v>
      </c>
    </row>
    <row r="8" spans="1:20" x14ac:dyDescent="0.2">
      <c r="A8" s="149">
        <f t="shared" si="4"/>
        <v>5</v>
      </c>
      <c r="B8" s="108"/>
      <c r="C8" s="108"/>
      <c r="D8" s="105"/>
      <c r="E8" s="105"/>
      <c r="F8" s="105"/>
      <c r="G8" s="105"/>
      <c r="H8" s="105"/>
      <c r="I8" s="105"/>
      <c r="J8" s="149" t="e">
        <f>VLOOKUP(G8,'Risques-Dangers-Dommages'!$G$2:$H$42,2,FALSE)</f>
        <v>#N/A</v>
      </c>
      <c r="K8" s="148" t="e">
        <f t="shared" si="1"/>
        <v>#N/A</v>
      </c>
      <c r="L8" s="105"/>
      <c r="M8" s="105"/>
      <c r="N8" s="108"/>
      <c r="O8" s="108"/>
      <c r="P8" s="105"/>
      <c r="Q8" s="214" t="str">
        <f t="shared" si="2"/>
        <v/>
      </c>
      <c r="R8" s="214" t="str">
        <f t="shared" si="3"/>
        <v/>
      </c>
      <c r="S8" s="214" t="e">
        <f>VLOOKUP(L8,'Précisions-Moy Prév'!$C$2:$D$261,2,FALSE)</f>
        <v>#N/A</v>
      </c>
      <c r="T8" s="214" t="e">
        <f>VLOOKUP(F8,'Précisions-Moy Prév'!$G$2:$H$122,2,FALSE)</f>
        <v>#N/A</v>
      </c>
    </row>
    <row r="9" spans="1:20" x14ac:dyDescent="0.2">
      <c r="A9" s="149">
        <f t="shared" si="4"/>
        <v>6</v>
      </c>
      <c r="B9" s="108"/>
      <c r="C9" s="108"/>
      <c r="D9" s="105"/>
      <c r="E9" s="105"/>
      <c r="F9" s="105"/>
      <c r="G9" s="105"/>
      <c r="H9" s="105"/>
      <c r="I9" s="105"/>
      <c r="J9" s="149" t="e">
        <f>VLOOKUP(G9,'Risques-Dangers-Dommages'!$G$2:$H$42,2,FALSE)</f>
        <v>#N/A</v>
      </c>
      <c r="K9" s="148" t="e">
        <f t="shared" si="1"/>
        <v>#N/A</v>
      </c>
      <c r="L9" s="105"/>
      <c r="M9" s="105"/>
      <c r="N9" s="108"/>
      <c r="O9" s="108"/>
      <c r="P9" s="105"/>
      <c r="Q9" s="214" t="str">
        <f t="shared" si="2"/>
        <v/>
      </c>
      <c r="R9" s="214" t="str">
        <f t="shared" si="3"/>
        <v/>
      </c>
      <c r="S9" s="214" t="e">
        <f>VLOOKUP(L9,'Précisions-Moy Prév'!$C$2:$D$261,2,FALSE)</f>
        <v>#N/A</v>
      </c>
      <c r="T9" s="214" t="e">
        <f>VLOOKUP(F9,'Précisions-Moy Prév'!$G$2:$H$122,2,FALSE)</f>
        <v>#N/A</v>
      </c>
    </row>
    <row r="10" spans="1:20" x14ac:dyDescent="0.2">
      <c r="A10" s="149">
        <f t="shared" si="4"/>
        <v>7</v>
      </c>
      <c r="B10" s="108"/>
      <c r="C10" s="108"/>
      <c r="D10" s="105"/>
      <c r="E10" s="105"/>
      <c r="F10" s="105"/>
      <c r="G10" s="105"/>
      <c r="H10" s="105"/>
      <c r="I10" s="105"/>
      <c r="J10" s="149" t="e">
        <f>VLOOKUP(G10,'Risques-Dangers-Dommages'!$G$2:$H$42,2,FALSE)</f>
        <v>#N/A</v>
      </c>
      <c r="K10" s="148" t="e">
        <f t="shared" si="1"/>
        <v>#N/A</v>
      </c>
      <c r="L10" s="105"/>
      <c r="M10" s="105"/>
      <c r="N10" s="108"/>
      <c r="O10" s="108"/>
      <c r="P10" s="105"/>
      <c r="Q10" s="214" t="str">
        <f t="shared" si="2"/>
        <v/>
      </c>
      <c r="R10" s="214" t="str">
        <f t="shared" si="3"/>
        <v/>
      </c>
      <c r="S10" s="214" t="e">
        <f>VLOOKUP(L10,'Précisions-Moy Prév'!$C$2:$D$261,2,FALSE)</f>
        <v>#N/A</v>
      </c>
      <c r="T10" s="214" t="e">
        <f>VLOOKUP(F10,'Précisions-Moy Prév'!$G$2:$H$122,2,FALSE)</f>
        <v>#N/A</v>
      </c>
    </row>
    <row r="11" spans="1:20" x14ac:dyDescent="0.2">
      <c r="A11" s="149">
        <f t="shared" si="4"/>
        <v>8</v>
      </c>
      <c r="B11" s="108"/>
      <c r="C11" s="108"/>
      <c r="D11" s="105"/>
      <c r="E11" s="105"/>
      <c r="F11" s="105"/>
      <c r="G11" s="105"/>
      <c r="H11" s="105"/>
      <c r="I11" s="105"/>
      <c r="J11" s="149" t="e">
        <f>VLOOKUP(G11,'Risques-Dangers-Dommages'!$G$2:$H$42,2,FALSE)</f>
        <v>#N/A</v>
      </c>
      <c r="K11" s="148" t="e">
        <f t="shared" si="1"/>
        <v>#N/A</v>
      </c>
      <c r="L11" s="105"/>
      <c r="M11" s="105"/>
      <c r="N11" s="108"/>
      <c r="O11" s="108"/>
      <c r="P11" s="105"/>
      <c r="Q11" s="214" t="str">
        <f t="shared" si="2"/>
        <v/>
      </c>
      <c r="R11" s="214" t="str">
        <f t="shared" si="3"/>
        <v/>
      </c>
      <c r="S11" s="214" t="e">
        <f>VLOOKUP(L11,'Précisions-Moy Prév'!$C$2:$D$261,2,FALSE)</f>
        <v>#N/A</v>
      </c>
      <c r="T11" s="214" t="e">
        <f>VLOOKUP(F11,'Précisions-Moy Prév'!$G$2:$H$122,2,FALSE)</f>
        <v>#N/A</v>
      </c>
    </row>
    <row r="12" spans="1:20" x14ac:dyDescent="0.2">
      <c r="A12" s="149">
        <f t="shared" si="4"/>
        <v>9</v>
      </c>
      <c r="B12" s="108"/>
      <c r="C12" s="108"/>
      <c r="D12" s="105"/>
      <c r="E12" s="105"/>
      <c r="F12" s="105"/>
      <c r="G12" s="105"/>
      <c r="H12" s="105"/>
      <c r="I12" s="105"/>
      <c r="J12" s="149" t="e">
        <f>VLOOKUP(G12,'Risques-Dangers-Dommages'!$G$2:$H$42,2,FALSE)</f>
        <v>#N/A</v>
      </c>
      <c r="K12" s="148" t="e">
        <f t="shared" si="1"/>
        <v>#N/A</v>
      </c>
      <c r="L12" s="105"/>
      <c r="M12" s="105"/>
      <c r="N12" s="108"/>
      <c r="O12" s="108"/>
      <c r="P12" s="105"/>
      <c r="Q12" s="214" t="str">
        <f t="shared" si="2"/>
        <v/>
      </c>
      <c r="R12" s="214" t="str">
        <f t="shared" si="3"/>
        <v/>
      </c>
      <c r="S12" s="214" t="e">
        <f>VLOOKUP(L12,'Précisions-Moy Prév'!$C$2:$D$261,2,FALSE)</f>
        <v>#N/A</v>
      </c>
      <c r="T12" s="214" t="e">
        <f>VLOOKUP(F12,'Précisions-Moy Prév'!$G$2:$H$122,2,FALSE)</f>
        <v>#N/A</v>
      </c>
    </row>
    <row r="13" spans="1:20" x14ac:dyDescent="0.2">
      <c r="A13" s="149">
        <f t="shared" si="4"/>
        <v>10</v>
      </c>
      <c r="B13" s="108"/>
      <c r="C13" s="108"/>
      <c r="D13" s="105"/>
      <c r="E13" s="105"/>
      <c r="F13" s="105"/>
      <c r="G13" s="105"/>
      <c r="H13" s="105"/>
      <c r="I13" s="105"/>
      <c r="J13" s="149" t="e">
        <f>VLOOKUP(G13,'Risques-Dangers-Dommages'!$G$2:$H$42,2,FALSE)</f>
        <v>#N/A</v>
      </c>
      <c r="K13" s="148" t="e">
        <f t="shared" si="1"/>
        <v>#N/A</v>
      </c>
      <c r="L13" s="105"/>
      <c r="M13" s="105"/>
      <c r="N13" s="108"/>
      <c r="O13" s="108"/>
      <c r="P13" s="105"/>
      <c r="Q13" s="214" t="str">
        <f t="shared" si="2"/>
        <v/>
      </c>
      <c r="R13" s="214" t="str">
        <f t="shared" si="3"/>
        <v/>
      </c>
      <c r="S13" s="214" t="e">
        <f>VLOOKUP(L13,'Précisions-Moy Prév'!$C$2:$D$261,2,FALSE)</f>
        <v>#N/A</v>
      </c>
      <c r="T13" s="214" t="e">
        <f>VLOOKUP(F13,'Précisions-Moy Prév'!$G$2:$H$122,2,FALSE)</f>
        <v>#N/A</v>
      </c>
    </row>
    <row r="14" spans="1:20" x14ac:dyDescent="0.2">
      <c r="A14" s="149">
        <f t="shared" si="4"/>
        <v>11</v>
      </c>
      <c r="B14" s="108"/>
      <c r="C14" s="108"/>
      <c r="D14" s="105"/>
      <c r="E14" s="105"/>
      <c r="F14" s="105"/>
      <c r="G14" s="105"/>
      <c r="H14" s="105"/>
      <c r="I14" s="105"/>
      <c r="J14" s="149" t="e">
        <f>VLOOKUP(G14,'Risques-Dangers-Dommages'!$G$2:$H$42,2,FALSE)</f>
        <v>#N/A</v>
      </c>
      <c r="K14" s="148" t="e">
        <f t="shared" si="1"/>
        <v>#N/A</v>
      </c>
      <c r="L14" s="105"/>
      <c r="M14" s="105"/>
      <c r="N14" s="108"/>
      <c r="O14" s="108"/>
      <c r="P14" s="105"/>
      <c r="Q14" s="214" t="str">
        <f t="shared" si="2"/>
        <v/>
      </c>
      <c r="R14" s="214" t="str">
        <f t="shared" si="3"/>
        <v/>
      </c>
      <c r="S14" s="214" t="e">
        <f>VLOOKUP(L14,'Précisions-Moy Prév'!$C$2:$D$261,2,FALSE)</f>
        <v>#N/A</v>
      </c>
      <c r="T14" s="214" t="e">
        <f>VLOOKUP(F14,'Précisions-Moy Prév'!$G$2:$H$122,2,FALSE)</f>
        <v>#N/A</v>
      </c>
    </row>
    <row r="15" spans="1:20" x14ac:dyDescent="0.2">
      <c r="A15" s="149">
        <f t="shared" si="4"/>
        <v>12</v>
      </c>
      <c r="B15" s="108"/>
      <c r="C15" s="108"/>
      <c r="D15" s="105"/>
      <c r="E15" s="105"/>
      <c r="F15" s="105"/>
      <c r="G15" s="105"/>
      <c r="H15" s="105"/>
      <c r="I15" s="105"/>
      <c r="J15" s="149" t="e">
        <f>VLOOKUP(G15,'Risques-Dangers-Dommages'!$G$2:$H$42,2,FALSE)</f>
        <v>#N/A</v>
      </c>
      <c r="K15" s="148" t="e">
        <f t="shared" si="1"/>
        <v>#N/A</v>
      </c>
      <c r="L15" s="105"/>
      <c r="M15" s="105"/>
      <c r="N15" s="108"/>
      <c r="O15" s="108"/>
      <c r="P15" s="105"/>
      <c r="Q15" s="214" t="str">
        <f t="shared" si="2"/>
        <v/>
      </c>
      <c r="R15" s="214" t="str">
        <f t="shared" si="3"/>
        <v/>
      </c>
      <c r="S15" s="214" t="e">
        <f>VLOOKUP(L15,'Précisions-Moy Prév'!$C$2:$D$261,2,FALSE)</f>
        <v>#N/A</v>
      </c>
      <c r="T15" s="214" t="e">
        <f>VLOOKUP(F15,'Précisions-Moy Prév'!$G$2:$H$122,2,FALSE)</f>
        <v>#N/A</v>
      </c>
    </row>
    <row r="16" spans="1:20" x14ac:dyDescent="0.2">
      <c r="A16" s="149">
        <f t="shared" si="4"/>
        <v>13</v>
      </c>
      <c r="B16" s="108"/>
      <c r="C16" s="108"/>
      <c r="D16" s="105"/>
      <c r="E16" s="105"/>
      <c r="F16" s="105"/>
      <c r="G16" s="105"/>
      <c r="H16" s="105"/>
      <c r="I16" s="105"/>
      <c r="J16" s="149" t="e">
        <f>VLOOKUP(G16,'Risques-Dangers-Dommages'!$G$2:$H$42,2,FALSE)</f>
        <v>#N/A</v>
      </c>
      <c r="K16" s="148" t="e">
        <f t="shared" si="1"/>
        <v>#N/A</v>
      </c>
      <c r="L16" s="105"/>
      <c r="M16" s="105"/>
      <c r="N16" s="108"/>
      <c r="O16" s="108"/>
      <c r="P16" s="105"/>
      <c r="Q16" s="214" t="str">
        <f t="shared" si="2"/>
        <v/>
      </c>
      <c r="R16" s="214" t="str">
        <f t="shared" si="3"/>
        <v/>
      </c>
      <c r="S16" s="214" t="e">
        <f>VLOOKUP(L16,'Précisions-Moy Prév'!$C$2:$D$261,2,FALSE)</f>
        <v>#N/A</v>
      </c>
      <c r="T16" s="214" t="e">
        <f>VLOOKUP(F16,'Précisions-Moy Prév'!$G$2:$H$122,2,FALSE)</f>
        <v>#N/A</v>
      </c>
    </row>
    <row r="17" spans="1:20" x14ac:dyDescent="0.2">
      <c r="A17" s="149">
        <f t="shared" si="4"/>
        <v>14</v>
      </c>
      <c r="B17" s="108"/>
      <c r="C17" s="108"/>
      <c r="D17" s="105"/>
      <c r="E17" s="105"/>
      <c r="F17" s="105"/>
      <c r="G17" s="105"/>
      <c r="H17" s="105"/>
      <c r="I17" s="105"/>
      <c r="J17" s="149" t="e">
        <f>VLOOKUP(G17,'Risques-Dangers-Dommages'!$G$2:$H$42,2,FALSE)</f>
        <v>#N/A</v>
      </c>
      <c r="K17" s="148" t="e">
        <f t="shared" si="1"/>
        <v>#N/A</v>
      </c>
      <c r="L17" s="105"/>
      <c r="M17" s="105"/>
      <c r="N17" s="108"/>
      <c r="O17" s="108"/>
      <c r="P17" s="105"/>
      <c r="Q17" s="214" t="str">
        <f t="shared" si="2"/>
        <v/>
      </c>
      <c r="R17" s="214" t="str">
        <f t="shared" si="3"/>
        <v/>
      </c>
      <c r="S17" s="214" t="e">
        <f>VLOOKUP(L17,'Précisions-Moy Prév'!$C$2:$D$261,2,FALSE)</f>
        <v>#N/A</v>
      </c>
      <c r="T17" s="214" t="e">
        <f>VLOOKUP(F17,'Précisions-Moy Prév'!$G$2:$H$122,2,FALSE)</f>
        <v>#N/A</v>
      </c>
    </row>
    <row r="18" spans="1:20" x14ac:dyDescent="0.2">
      <c r="A18" s="149">
        <f t="shared" si="4"/>
        <v>15</v>
      </c>
      <c r="B18" s="108"/>
      <c r="C18" s="108"/>
      <c r="D18" s="105"/>
      <c r="E18" s="105"/>
      <c r="F18" s="105"/>
      <c r="G18" s="105"/>
      <c r="H18" s="105"/>
      <c r="I18" s="105"/>
      <c r="J18" s="149" t="e">
        <f>VLOOKUP(G18,'Risques-Dangers-Dommages'!$G$2:$H$42,2,FALSE)</f>
        <v>#N/A</v>
      </c>
      <c r="K18" s="148" t="e">
        <f t="shared" si="1"/>
        <v>#N/A</v>
      </c>
      <c r="L18" s="105"/>
      <c r="M18" s="105"/>
      <c r="N18" s="108"/>
      <c r="O18" s="108"/>
      <c r="P18" s="105"/>
      <c r="Q18" s="214" t="str">
        <f t="shared" si="2"/>
        <v/>
      </c>
      <c r="R18" s="214" t="str">
        <f t="shared" si="3"/>
        <v/>
      </c>
      <c r="S18" s="214" t="e">
        <f>VLOOKUP(L18,'Précisions-Moy Prév'!$C$2:$D$261,2,FALSE)</f>
        <v>#N/A</v>
      </c>
      <c r="T18" s="214" t="e">
        <f>VLOOKUP(F18,'Précisions-Moy Prév'!$G$2:$H$122,2,FALSE)</f>
        <v>#N/A</v>
      </c>
    </row>
    <row r="19" spans="1:20" x14ac:dyDescent="0.2">
      <c r="A19" s="149">
        <f t="shared" si="4"/>
        <v>16</v>
      </c>
      <c r="B19" s="108"/>
      <c r="C19" s="108"/>
      <c r="D19" s="105"/>
      <c r="E19" s="105"/>
      <c r="F19" s="105"/>
      <c r="G19" s="105"/>
      <c r="H19" s="105"/>
      <c r="I19" s="105"/>
      <c r="J19" s="149" t="e">
        <f>VLOOKUP(G19,'Risques-Dangers-Dommages'!$G$2:$H$42,2,FALSE)</f>
        <v>#N/A</v>
      </c>
      <c r="K19" s="148" t="e">
        <f t="shared" si="1"/>
        <v>#N/A</v>
      </c>
      <c r="L19" s="105"/>
      <c r="M19" s="105"/>
      <c r="N19" s="108"/>
      <c r="O19" s="108"/>
      <c r="P19" s="105"/>
      <c r="Q19" s="214" t="str">
        <f t="shared" si="2"/>
        <v/>
      </c>
      <c r="R19" s="214" t="str">
        <f t="shared" si="3"/>
        <v/>
      </c>
      <c r="S19" s="214" t="e">
        <f>VLOOKUP(L19,'Précisions-Moy Prév'!$C$2:$D$261,2,FALSE)</f>
        <v>#N/A</v>
      </c>
      <c r="T19" s="214" t="e">
        <f>VLOOKUP(F19,'Précisions-Moy Prév'!$G$2:$H$122,2,FALSE)</f>
        <v>#N/A</v>
      </c>
    </row>
    <row r="20" spans="1:20" x14ac:dyDescent="0.2">
      <c r="A20" s="149">
        <f t="shared" si="4"/>
        <v>17</v>
      </c>
      <c r="B20" s="108"/>
      <c r="C20" s="108"/>
      <c r="D20" s="105"/>
      <c r="E20" s="105"/>
      <c r="F20" s="105"/>
      <c r="G20" s="105"/>
      <c r="H20" s="105"/>
      <c r="I20" s="105"/>
      <c r="J20" s="149" t="e">
        <f>VLOOKUP(G20,'Risques-Dangers-Dommages'!$G$2:$H$42,2,FALSE)</f>
        <v>#N/A</v>
      </c>
      <c r="K20" s="148" t="e">
        <f t="shared" si="1"/>
        <v>#N/A</v>
      </c>
      <c r="L20" s="105"/>
      <c r="M20" s="105"/>
      <c r="N20" s="108"/>
      <c r="O20" s="108"/>
      <c r="P20" s="105"/>
      <c r="Q20" s="214" t="str">
        <f t="shared" si="2"/>
        <v/>
      </c>
      <c r="R20" s="214" t="str">
        <f t="shared" si="3"/>
        <v/>
      </c>
      <c r="S20" s="214" t="e">
        <f>VLOOKUP(L20,'Précisions-Moy Prév'!$C$2:$D$261,2,FALSE)</f>
        <v>#N/A</v>
      </c>
      <c r="T20" s="214" t="e">
        <f>VLOOKUP(F20,'Précisions-Moy Prév'!$G$2:$H$122,2,FALSE)</f>
        <v>#N/A</v>
      </c>
    </row>
    <row r="21" spans="1:20" x14ac:dyDescent="0.2">
      <c r="A21" s="149">
        <f t="shared" si="4"/>
        <v>18</v>
      </c>
      <c r="B21" s="108"/>
      <c r="C21" s="108"/>
      <c r="D21" s="105"/>
      <c r="E21" s="105"/>
      <c r="F21" s="105"/>
      <c r="G21" s="105"/>
      <c r="H21" s="105"/>
      <c r="I21" s="105"/>
      <c r="J21" s="149" t="e">
        <f>VLOOKUP(G21,'Risques-Dangers-Dommages'!$G$2:$H$42,2,FALSE)</f>
        <v>#N/A</v>
      </c>
      <c r="K21" s="148" t="e">
        <f t="shared" si="1"/>
        <v>#N/A</v>
      </c>
      <c r="L21" s="105"/>
      <c r="M21" s="105"/>
      <c r="N21" s="108"/>
      <c r="O21" s="108"/>
      <c r="P21" s="105"/>
      <c r="Q21" s="214" t="str">
        <f t="shared" si="2"/>
        <v/>
      </c>
      <c r="R21" s="214" t="str">
        <f t="shared" si="3"/>
        <v/>
      </c>
      <c r="S21" s="214" t="e">
        <f>VLOOKUP(L21,'Précisions-Moy Prév'!$C$2:$D$261,2,FALSE)</f>
        <v>#N/A</v>
      </c>
      <c r="T21" s="214" t="e">
        <f>VLOOKUP(F21,'Précisions-Moy Prév'!$G$2:$H$122,2,FALSE)</f>
        <v>#N/A</v>
      </c>
    </row>
    <row r="22" spans="1:20" x14ac:dyDescent="0.2">
      <c r="A22" s="149">
        <f t="shared" si="4"/>
        <v>19</v>
      </c>
      <c r="B22" s="108"/>
      <c r="C22" s="108"/>
      <c r="D22" s="105"/>
      <c r="E22" s="105"/>
      <c r="F22" s="105"/>
      <c r="G22" s="105"/>
      <c r="H22" s="105"/>
      <c r="I22" s="105"/>
      <c r="J22" s="149" t="e">
        <f>VLOOKUP(G22,'Risques-Dangers-Dommages'!$G$2:$H$42,2,FALSE)</f>
        <v>#N/A</v>
      </c>
      <c r="K22" s="148" t="e">
        <f t="shared" si="1"/>
        <v>#N/A</v>
      </c>
      <c r="L22" s="105"/>
      <c r="M22" s="105"/>
      <c r="N22" s="108"/>
      <c r="O22" s="108"/>
      <c r="P22" s="105"/>
      <c r="Q22" s="214" t="str">
        <f t="shared" si="2"/>
        <v/>
      </c>
      <c r="R22" s="214" t="str">
        <f t="shared" si="3"/>
        <v/>
      </c>
      <c r="S22" s="214" t="e">
        <f>VLOOKUP(L22,'Précisions-Moy Prév'!$C$2:$D$261,2,FALSE)</f>
        <v>#N/A</v>
      </c>
      <c r="T22" s="214" t="e">
        <f>VLOOKUP(F22,'Précisions-Moy Prév'!$G$2:$H$122,2,FALSE)</f>
        <v>#N/A</v>
      </c>
    </row>
    <row r="23" spans="1:20" x14ac:dyDescent="0.2">
      <c r="A23" s="149">
        <f t="shared" si="4"/>
        <v>20</v>
      </c>
      <c r="B23" s="108"/>
      <c r="C23" s="108"/>
      <c r="D23" s="105"/>
      <c r="E23" s="105"/>
      <c r="F23" s="105"/>
      <c r="G23" s="105"/>
      <c r="H23" s="105"/>
      <c r="I23" s="105"/>
      <c r="J23" s="149" t="e">
        <f>VLOOKUP(G23,'Risques-Dangers-Dommages'!$G$2:$H$42,2,FALSE)</f>
        <v>#N/A</v>
      </c>
      <c r="K23" s="148" t="e">
        <f t="shared" si="1"/>
        <v>#N/A</v>
      </c>
      <c r="L23" s="105"/>
      <c r="M23" s="105"/>
      <c r="N23" s="108"/>
      <c r="O23" s="108"/>
      <c r="P23" s="105"/>
      <c r="Q23" s="214" t="str">
        <f t="shared" si="2"/>
        <v/>
      </c>
      <c r="R23" s="214" t="str">
        <f t="shared" si="3"/>
        <v/>
      </c>
      <c r="S23" s="214" t="e">
        <f>VLOOKUP(L23,'Précisions-Moy Prév'!$C$2:$D$261,2,FALSE)</f>
        <v>#N/A</v>
      </c>
      <c r="T23" s="214" t="e">
        <f>VLOOKUP(F23,'Précisions-Moy Prév'!$G$2:$H$122,2,FALSE)</f>
        <v>#N/A</v>
      </c>
    </row>
    <row r="24" spans="1:20" x14ac:dyDescent="0.2">
      <c r="A24" s="149">
        <f t="shared" si="4"/>
        <v>21</v>
      </c>
      <c r="B24" s="108"/>
      <c r="C24" s="108"/>
      <c r="D24" s="105"/>
      <c r="E24" s="105"/>
      <c r="F24" s="105"/>
      <c r="G24" s="105"/>
      <c r="H24" s="105"/>
      <c r="I24" s="105"/>
      <c r="J24" s="149" t="e">
        <f>VLOOKUP(G24,'Risques-Dangers-Dommages'!$G$2:$H$42,2,FALSE)</f>
        <v>#N/A</v>
      </c>
      <c r="K24" s="148" t="e">
        <f t="shared" si="1"/>
        <v>#N/A</v>
      </c>
      <c r="L24" s="105"/>
      <c r="M24" s="105"/>
      <c r="N24" s="108"/>
      <c r="O24" s="108"/>
      <c r="P24" s="105"/>
      <c r="Q24" s="214" t="str">
        <f t="shared" si="2"/>
        <v/>
      </c>
      <c r="R24" s="214" t="str">
        <f t="shared" si="3"/>
        <v/>
      </c>
      <c r="S24" s="214" t="e">
        <f>VLOOKUP(L24,'Précisions-Moy Prév'!$C$2:$D$261,2,FALSE)</f>
        <v>#N/A</v>
      </c>
      <c r="T24" s="214" t="e">
        <f>VLOOKUP(F24,'Précisions-Moy Prév'!$G$2:$H$122,2,FALSE)</f>
        <v>#N/A</v>
      </c>
    </row>
    <row r="25" spans="1:20" x14ac:dyDescent="0.2">
      <c r="A25" s="149">
        <f t="shared" si="4"/>
        <v>22</v>
      </c>
      <c r="B25" s="108"/>
      <c r="C25" s="108"/>
      <c r="D25" s="105"/>
      <c r="E25" s="105"/>
      <c r="F25" s="105"/>
      <c r="G25" s="105"/>
      <c r="H25" s="105"/>
      <c r="I25" s="105"/>
      <c r="J25" s="149" t="e">
        <f>VLOOKUP(G25,'Risques-Dangers-Dommages'!$G$2:$H$42,2,FALSE)</f>
        <v>#N/A</v>
      </c>
      <c r="K25" s="148" t="e">
        <f t="shared" si="1"/>
        <v>#N/A</v>
      </c>
      <c r="L25" s="105"/>
      <c r="M25" s="105"/>
      <c r="N25" s="108"/>
      <c r="O25" s="108"/>
      <c r="P25" s="105"/>
      <c r="Q25" s="214" t="str">
        <f t="shared" si="2"/>
        <v/>
      </c>
      <c r="R25" s="214" t="str">
        <f t="shared" si="3"/>
        <v/>
      </c>
      <c r="S25" s="214" t="e">
        <f>VLOOKUP(L25,'Précisions-Moy Prév'!$C$2:$D$261,2,FALSE)</f>
        <v>#N/A</v>
      </c>
      <c r="T25" s="214" t="e">
        <f>VLOOKUP(F25,'Précisions-Moy Prév'!$G$2:$H$122,2,FALSE)</f>
        <v>#N/A</v>
      </c>
    </row>
    <row r="26" spans="1:20" x14ac:dyDescent="0.2">
      <c r="A26" s="149">
        <f t="shared" si="4"/>
        <v>23</v>
      </c>
      <c r="B26" s="108"/>
      <c r="C26" s="108"/>
      <c r="D26" s="105"/>
      <c r="E26" s="105"/>
      <c r="F26" s="105"/>
      <c r="G26" s="105"/>
      <c r="H26" s="105"/>
      <c r="I26" s="105"/>
      <c r="J26" s="149" t="e">
        <f>VLOOKUP(G26,'Risques-Dangers-Dommages'!$G$2:$H$42,2,FALSE)</f>
        <v>#N/A</v>
      </c>
      <c r="K26" s="148" t="e">
        <f t="shared" si="1"/>
        <v>#N/A</v>
      </c>
      <c r="L26" s="105"/>
      <c r="M26" s="105"/>
      <c r="N26" s="108"/>
      <c r="O26" s="108"/>
      <c r="P26" s="105"/>
      <c r="Q26" s="214" t="str">
        <f t="shared" si="2"/>
        <v/>
      </c>
      <c r="R26" s="214" t="str">
        <f t="shared" si="3"/>
        <v/>
      </c>
      <c r="S26" s="214" t="e">
        <f>VLOOKUP(L26,'Précisions-Moy Prév'!$C$2:$D$261,2,FALSE)</f>
        <v>#N/A</v>
      </c>
      <c r="T26" s="214" t="e">
        <f>VLOOKUP(F26,'Précisions-Moy Prév'!$G$2:$H$122,2,FALSE)</f>
        <v>#N/A</v>
      </c>
    </row>
    <row r="27" spans="1:20" x14ac:dyDescent="0.2">
      <c r="A27" s="149">
        <f t="shared" si="4"/>
        <v>24</v>
      </c>
      <c r="B27" s="108"/>
      <c r="C27" s="108"/>
      <c r="D27" s="105"/>
      <c r="E27" s="105"/>
      <c r="F27" s="105"/>
      <c r="G27" s="105"/>
      <c r="H27" s="105"/>
      <c r="I27" s="105"/>
      <c r="J27" s="149" t="e">
        <f>VLOOKUP(G27,'Risques-Dangers-Dommages'!$G$2:$H$42,2,FALSE)</f>
        <v>#N/A</v>
      </c>
      <c r="K27" s="148" t="e">
        <f t="shared" si="1"/>
        <v>#N/A</v>
      </c>
      <c r="L27" s="105"/>
      <c r="M27" s="105"/>
      <c r="N27" s="108"/>
      <c r="O27" s="108"/>
      <c r="P27" s="105"/>
      <c r="Q27" s="214" t="str">
        <f t="shared" si="2"/>
        <v/>
      </c>
      <c r="R27" s="214" t="str">
        <f t="shared" si="3"/>
        <v/>
      </c>
      <c r="S27" s="214" t="e">
        <f>VLOOKUP(L27,'Précisions-Moy Prév'!$C$2:$D$261,2,FALSE)</f>
        <v>#N/A</v>
      </c>
      <c r="T27" s="214" t="e">
        <f>VLOOKUP(F27,'Précisions-Moy Prév'!$G$2:$H$122,2,FALSE)</f>
        <v>#N/A</v>
      </c>
    </row>
    <row r="28" spans="1:20" x14ac:dyDescent="0.2">
      <c r="A28" s="149">
        <f t="shared" si="4"/>
        <v>25</v>
      </c>
      <c r="B28" s="108"/>
      <c r="C28" s="108"/>
      <c r="D28" s="105"/>
      <c r="E28" s="105"/>
      <c r="F28" s="105"/>
      <c r="G28" s="105"/>
      <c r="H28" s="105"/>
      <c r="I28" s="105"/>
      <c r="J28" s="149" t="e">
        <f>VLOOKUP(G28,'Risques-Dangers-Dommages'!$G$2:$H$42,2,FALSE)</f>
        <v>#N/A</v>
      </c>
      <c r="K28" s="148" t="e">
        <f t="shared" si="1"/>
        <v>#N/A</v>
      </c>
      <c r="L28" s="105"/>
      <c r="M28" s="105"/>
      <c r="N28" s="108"/>
      <c r="O28" s="108"/>
      <c r="P28" s="105"/>
      <c r="Q28" s="214" t="str">
        <f t="shared" si="2"/>
        <v/>
      </c>
      <c r="R28" s="214" t="str">
        <f t="shared" si="3"/>
        <v/>
      </c>
      <c r="S28" s="214" t="e">
        <f>VLOOKUP(L28,'Précisions-Moy Prév'!$C$2:$D$261,2,FALSE)</f>
        <v>#N/A</v>
      </c>
      <c r="T28" s="214" t="e">
        <f>VLOOKUP(F28,'Précisions-Moy Prév'!$G$2:$H$122,2,FALSE)</f>
        <v>#N/A</v>
      </c>
    </row>
    <row r="29" spans="1:20" x14ac:dyDescent="0.2">
      <c r="A29" s="149">
        <f t="shared" si="4"/>
        <v>26</v>
      </c>
      <c r="B29" s="108"/>
      <c r="C29" s="108"/>
      <c r="D29" s="105"/>
      <c r="E29" s="105"/>
      <c r="F29" s="105"/>
      <c r="G29" s="105"/>
      <c r="H29" s="105"/>
      <c r="I29" s="105"/>
      <c r="J29" s="149" t="e">
        <f>VLOOKUP(G29,'Risques-Dangers-Dommages'!$G$2:$H$42,2,FALSE)</f>
        <v>#N/A</v>
      </c>
      <c r="K29" s="148" t="e">
        <f t="shared" si="1"/>
        <v>#N/A</v>
      </c>
      <c r="L29" s="105"/>
      <c r="M29" s="105"/>
      <c r="N29" s="108"/>
      <c r="O29" s="108"/>
      <c r="P29" s="105"/>
      <c r="Q29" s="214" t="str">
        <f t="shared" si="2"/>
        <v/>
      </c>
      <c r="R29" s="214" t="str">
        <f t="shared" si="3"/>
        <v/>
      </c>
      <c r="S29" s="214" t="e">
        <f>VLOOKUP(L29,'Précisions-Moy Prév'!$C$2:$D$261,2,FALSE)</f>
        <v>#N/A</v>
      </c>
      <c r="T29" s="214" t="e">
        <f>VLOOKUP(F29,'Précisions-Moy Prév'!$G$2:$H$122,2,FALSE)</f>
        <v>#N/A</v>
      </c>
    </row>
    <row r="30" spans="1:20" x14ac:dyDescent="0.2">
      <c r="A30" s="149">
        <f t="shared" si="4"/>
        <v>27</v>
      </c>
      <c r="B30" s="108"/>
      <c r="C30" s="108"/>
      <c r="D30" s="105"/>
      <c r="E30" s="105"/>
      <c r="F30" s="105"/>
      <c r="G30" s="105"/>
      <c r="H30" s="105"/>
      <c r="I30" s="105"/>
      <c r="J30" s="149" t="e">
        <f>VLOOKUP(G30,'Risques-Dangers-Dommages'!$G$2:$H$42,2,FALSE)</f>
        <v>#N/A</v>
      </c>
      <c r="K30" s="148" t="e">
        <f t="shared" si="1"/>
        <v>#N/A</v>
      </c>
      <c r="L30" s="105"/>
      <c r="M30" s="105"/>
      <c r="N30" s="108"/>
      <c r="O30" s="108"/>
      <c r="P30" s="105"/>
      <c r="Q30" s="214" t="str">
        <f t="shared" si="2"/>
        <v/>
      </c>
      <c r="R30" s="214" t="str">
        <f t="shared" si="3"/>
        <v/>
      </c>
      <c r="S30" s="214" t="e">
        <f>VLOOKUP(L30,'Précisions-Moy Prév'!$C$2:$D$261,2,FALSE)</f>
        <v>#N/A</v>
      </c>
      <c r="T30" s="214" t="e">
        <f>VLOOKUP(F30,'Précisions-Moy Prév'!$G$2:$H$122,2,FALSE)</f>
        <v>#N/A</v>
      </c>
    </row>
    <row r="31" spans="1:20" x14ac:dyDescent="0.2">
      <c r="A31" s="149">
        <f t="shared" si="4"/>
        <v>28</v>
      </c>
      <c r="B31" s="108"/>
      <c r="C31" s="108"/>
      <c r="D31" s="105"/>
      <c r="E31" s="105"/>
      <c r="F31" s="105"/>
      <c r="G31" s="105"/>
      <c r="H31" s="105"/>
      <c r="I31" s="105"/>
      <c r="J31" s="149" t="e">
        <f>VLOOKUP(G31,'Risques-Dangers-Dommages'!$G$2:$H$42,2,FALSE)</f>
        <v>#N/A</v>
      </c>
      <c r="K31" s="148" t="e">
        <f t="shared" si="1"/>
        <v>#N/A</v>
      </c>
      <c r="L31" s="105"/>
      <c r="M31" s="105"/>
      <c r="N31" s="108"/>
      <c r="O31" s="108"/>
      <c r="P31" s="105"/>
      <c r="Q31" s="214" t="str">
        <f t="shared" si="2"/>
        <v/>
      </c>
      <c r="R31" s="214" t="str">
        <f t="shared" si="3"/>
        <v/>
      </c>
      <c r="S31" s="214" t="e">
        <f>VLOOKUP(L31,'Précisions-Moy Prév'!$C$2:$D$261,2,FALSE)</f>
        <v>#N/A</v>
      </c>
      <c r="T31" s="214" t="e">
        <f>VLOOKUP(F31,'Précisions-Moy Prév'!$G$2:$H$122,2,FALSE)</f>
        <v>#N/A</v>
      </c>
    </row>
    <row r="32" spans="1:20" x14ac:dyDescent="0.2">
      <c r="A32" s="149">
        <f t="shared" si="4"/>
        <v>29</v>
      </c>
      <c r="B32" s="108"/>
      <c r="C32" s="108"/>
      <c r="D32" s="105"/>
      <c r="E32" s="105"/>
      <c r="F32" s="105"/>
      <c r="G32" s="105"/>
      <c r="H32" s="105"/>
      <c r="I32" s="105"/>
      <c r="J32" s="149" t="e">
        <f>VLOOKUP(G32,'Risques-Dangers-Dommages'!$G$2:$H$42,2,FALSE)</f>
        <v>#N/A</v>
      </c>
      <c r="K32" s="148" t="e">
        <f t="shared" si="1"/>
        <v>#N/A</v>
      </c>
      <c r="L32" s="105"/>
      <c r="M32" s="105"/>
      <c r="N32" s="108"/>
      <c r="O32" s="108"/>
      <c r="P32" s="105"/>
      <c r="Q32" s="214" t="str">
        <f t="shared" si="2"/>
        <v/>
      </c>
      <c r="R32" s="214" t="str">
        <f t="shared" si="3"/>
        <v/>
      </c>
      <c r="S32" s="214" t="e">
        <f>VLOOKUP(L32,'Précisions-Moy Prév'!$C$2:$D$261,2,FALSE)</f>
        <v>#N/A</v>
      </c>
      <c r="T32" s="214" t="e">
        <f>VLOOKUP(F32,'Précisions-Moy Prév'!$G$2:$H$122,2,FALSE)</f>
        <v>#N/A</v>
      </c>
    </row>
    <row r="33" spans="1:20" x14ac:dyDescent="0.2">
      <c r="A33" s="149">
        <f t="shared" si="4"/>
        <v>30</v>
      </c>
      <c r="B33" s="108"/>
      <c r="C33" s="108"/>
      <c r="D33" s="105"/>
      <c r="E33" s="105"/>
      <c r="F33" s="105"/>
      <c r="G33" s="105"/>
      <c r="H33" s="105"/>
      <c r="I33" s="105"/>
      <c r="J33" s="149" t="e">
        <f>VLOOKUP(G33,'Risques-Dangers-Dommages'!$G$2:$H$42,2,FALSE)</f>
        <v>#N/A</v>
      </c>
      <c r="K33" s="148" t="e">
        <f t="shared" si="1"/>
        <v>#N/A</v>
      </c>
      <c r="L33" s="105"/>
      <c r="M33" s="105"/>
      <c r="N33" s="108"/>
      <c r="O33" s="108"/>
      <c r="P33" s="105"/>
      <c r="Q33" s="214" t="str">
        <f t="shared" si="2"/>
        <v/>
      </c>
      <c r="R33" s="214" t="str">
        <f t="shared" si="3"/>
        <v/>
      </c>
      <c r="S33" s="214" t="e">
        <f>VLOOKUP(L33,'Précisions-Moy Prév'!$C$2:$D$261,2,FALSE)</f>
        <v>#N/A</v>
      </c>
      <c r="T33" s="214" t="e">
        <f>VLOOKUP(F33,'Précisions-Moy Prév'!$G$2:$H$122,2,FALSE)</f>
        <v>#N/A</v>
      </c>
    </row>
    <row r="34" spans="1:20" x14ac:dyDescent="0.2">
      <c r="A34" s="149">
        <f t="shared" si="4"/>
        <v>31</v>
      </c>
      <c r="B34" s="108"/>
      <c r="C34" s="108"/>
      <c r="D34" s="105"/>
      <c r="E34" s="105"/>
      <c r="F34" s="105"/>
      <c r="G34" s="105"/>
      <c r="H34" s="105"/>
      <c r="I34" s="105"/>
      <c r="J34" s="149" t="e">
        <f>VLOOKUP(G34,'Risques-Dangers-Dommages'!$G$2:$H$42,2,FALSE)</f>
        <v>#N/A</v>
      </c>
      <c r="K34" s="148" t="e">
        <f t="shared" si="1"/>
        <v>#N/A</v>
      </c>
      <c r="L34" s="105"/>
      <c r="M34" s="105"/>
      <c r="N34" s="108"/>
      <c r="O34" s="108"/>
      <c r="P34" s="105"/>
      <c r="Q34" s="214" t="str">
        <f t="shared" si="2"/>
        <v/>
      </c>
      <c r="R34" s="214" t="str">
        <f t="shared" si="3"/>
        <v/>
      </c>
      <c r="S34" s="214" t="e">
        <f>VLOOKUP(L34,'Précisions-Moy Prév'!$C$2:$D$261,2,FALSE)</f>
        <v>#N/A</v>
      </c>
      <c r="T34" s="214" t="e">
        <f>VLOOKUP(F34,'Précisions-Moy Prév'!$G$2:$H$122,2,FALSE)</f>
        <v>#N/A</v>
      </c>
    </row>
    <row r="35" spans="1:20" x14ac:dyDescent="0.2">
      <c r="A35" s="149">
        <f t="shared" si="4"/>
        <v>32</v>
      </c>
      <c r="B35" s="108"/>
      <c r="C35" s="108"/>
      <c r="D35" s="105"/>
      <c r="E35" s="105"/>
      <c r="F35" s="105"/>
      <c r="G35" s="105"/>
      <c r="H35" s="105"/>
      <c r="I35" s="105"/>
      <c r="J35" s="149" t="e">
        <f>VLOOKUP(G35,'Risques-Dangers-Dommages'!$G$2:$H$42,2,FALSE)</f>
        <v>#N/A</v>
      </c>
      <c r="K35" s="148" t="e">
        <f t="shared" si="1"/>
        <v>#N/A</v>
      </c>
      <c r="L35" s="105"/>
      <c r="M35" s="105"/>
      <c r="N35" s="108"/>
      <c r="O35" s="108"/>
      <c r="P35" s="105"/>
      <c r="Q35" s="214" t="str">
        <f t="shared" si="2"/>
        <v/>
      </c>
      <c r="R35" s="214" t="str">
        <f t="shared" si="3"/>
        <v/>
      </c>
      <c r="S35" s="214" t="e">
        <f>VLOOKUP(L35,'Précisions-Moy Prév'!$C$2:$D$261,2,FALSE)</f>
        <v>#N/A</v>
      </c>
      <c r="T35" s="214" t="e">
        <f>VLOOKUP(F35,'Précisions-Moy Prév'!$G$2:$H$122,2,FALSE)</f>
        <v>#N/A</v>
      </c>
    </row>
    <row r="36" spans="1:20" x14ac:dyDescent="0.2">
      <c r="A36" s="149">
        <f t="shared" si="4"/>
        <v>33</v>
      </c>
      <c r="B36" s="108"/>
      <c r="C36" s="108"/>
      <c r="D36" s="105"/>
      <c r="E36" s="105"/>
      <c r="F36" s="105"/>
      <c r="G36" s="105"/>
      <c r="H36" s="105"/>
      <c r="I36" s="105"/>
      <c r="J36" s="149" t="e">
        <f>VLOOKUP(G36,'Risques-Dangers-Dommages'!$G$2:$H$42,2,FALSE)</f>
        <v>#N/A</v>
      </c>
      <c r="K36" s="148" t="e">
        <f t="shared" si="1"/>
        <v>#N/A</v>
      </c>
      <c r="L36" s="105"/>
      <c r="M36" s="105"/>
      <c r="N36" s="108"/>
      <c r="O36" s="108"/>
      <c r="P36" s="105"/>
      <c r="Q36" s="214" t="str">
        <f t="shared" si="2"/>
        <v/>
      </c>
      <c r="R36" s="214" t="str">
        <f t="shared" si="3"/>
        <v/>
      </c>
      <c r="S36" s="214" t="e">
        <f>VLOOKUP(L36,'Précisions-Moy Prév'!$C$2:$D$261,2,FALSE)</f>
        <v>#N/A</v>
      </c>
      <c r="T36" s="214" t="e">
        <f>VLOOKUP(F36,'Précisions-Moy Prév'!$G$2:$H$122,2,FALSE)</f>
        <v>#N/A</v>
      </c>
    </row>
    <row r="37" spans="1:20" x14ac:dyDescent="0.2">
      <c r="A37" s="149">
        <f t="shared" si="4"/>
        <v>34</v>
      </c>
      <c r="B37" s="108"/>
      <c r="C37" s="108"/>
      <c r="D37" s="105"/>
      <c r="E37" s="105"/>
      <c r="F37" s="105"/>
      <c r="G37" s="105"/>
      <c r="H37" s="105"/>
      <c r="I37" s="105"/>
      <c r="J37" s="149" t="e">
        <f>VLOOKUP(G37,'Risques-Dangers-Dommages'!$G$2:$H$42,2,FALSE)</f>
        <v>#N/A</v>
      </c>
      <c r="K37" s="148" t="e">
        <f t="shared" si="1"/>
        <v>#N/A</v>
      </c>
      <c r="L37" s="105"/>
      <c r="M37" s="105"/>
      <c r="N37" s="108"/>
      <c r="O37" s="108"/>
      <c r="P37" s="105"/>
      <c r="Q37" s="214" t="str">
        <f t="shared" si="2"/>
        <v/>
      </c>
      <c r="R37" s="214" t="str">
        <f t="shared" si="3"/>
        <v/>
      </c>
      <c r="S37" s="214" t="e">
        <f>VLOOKUP(L37,'Précisions-Moy Prév'!$C$2:$D$261,2,FALSE)</f>
        <v>#N/A</v>
      </c>
      <c r="T37" s="214" t="e">
        <f>VLOOKUP(F37,'Précisions-Moy Prév'!$G$2:$H$122,2,FALSE)</f>
        <v>#N/A</v>
      </c>
    </row>
    <row r="38" spans="1:20" x14ac:dyDescent="0.2">
      <c r="A38" s="149">
        <f t="shared" si="4"/>
        <v>35</v>
      </c>
      <c r="B38" s="108"/>
      <c r="C38" s="108"/>
      <c r="D38" s="105"/>
      <c r="E38" s="105"/>
      <c r="F38" s="105"/>
      <c r="G38" s="105"/>
      <c r="H38" s="105"/>
      <c r="I38" s="105"/>
      <c r="J38" s="149" t="e">
        <f>VLOOKUP(G38,'Risques-Dangers-Dommages'!$G$2:$H$42,2,FALSE)</f>
        <v>#N/A</v>
      </c>
      <c r="K38" s="148" t="e">
        <f t="shared" si="1"/>
        <v>#N/A</v>
      </c>
      <c r="L38" s="105"/>
      <c r="M38" s="105"/>
      <c r="N38" s="108"/>
      <c r="O38" s="108"/>
      <c r="P38" s="105"/>
      <c r="Q38" s="214" t="str">
        <f t="shared" si="2"/>
        <v/>
      </c>
      <c r="R38" s="214" t="str">
        <f t="shared" si="3"/>
        <v/>
      </c>
      <c r="S38" s="214" t="e">
        <f>VLOOKUP(L38,'Précisions-Moy Prév'!$C$2:$D$261,2,FALSE)</f>
        <v>#N/A</v>
      </c>
      <c r="T38" s="214" t="e">
        <f>VLOOKUP(F38,'Précisions-Moy Prév'!$G$2:$H$122,2,FALSE)</f>
        <v>#N/A</v>
      </c>
    </row>
    <row r="39" spans="1:20" x14ac:dyDescent="0.2">
      <c r="A39" s="149">
        <f t="shared" si="4"/>
        <v>36</v>
      </c>
      <c r="B39" s="108"/>
      <c r="C39" s="108"/>
      <c r="D39" s="105"/>
      <c r="E39" s="105"/>
      <c r="F39" s="105"/>
      <c r="G39" s="105"/>
      <c r="H39" s="105"/>
      <c r="I39" s="105"/>
      <c r="J39" s="149" t="e">
        <f>VLOOKUP(G39,'Risques-Dangers-Dommages'!$G$2:$H$42,2,FALSE)</f>
        <v>#N/A</v>
      </c>
      <c r="K39" s="148" t="e">
        <f t="shared" si="1"/>
        <v>#N/A</v>
      </c>
      <c r="L39" s="105"/>
      <c r="M39" s="105"/>
      <c r="N39" s="108"/>
      <c r="O39" s="108"/>
      <c r="P39" s="105"/>
      <c r="Q39" s="214" t="str">
        <f t="shared" si="2"/>
        <v/>
      </c>
      <c r="R39" s="214" t="str">
        <f t="shared" si="3"/>
        <v/>
      </c>
      <c r="S39" s="214" t="e">
        <f>VLOOKUP(L39,'Précisions-Moy Prév'!$C$2:$D$261,2,FALSE)</f>
        <v>#N/A</v>
      </c>
      <c r="T39" s="214" t="e">
        <f>VLOOKUP(F39,'Précisions-Moy Prév'!$G$2:$H$122,2,FALSE)</f>
        <v>#N/A</v>
      </c>
    </row>
    <row r="40" spans="1:20" x14ac:dyDescent="0.2">
      <c r="A40" s="149">
        <f t="shared" si="4"/>
        <v>37</v>
      </c>
      <c r="B40" s="108"/>
      <c r="C40" s="108"/>
      <c r="D40" s="105"/>
      <c r="E40" s="105"/>
      <c r="F40" s="105"/>
      <c r="G40" s="105"/>
      <c r="H40" s="105"/>
      <c r="I40" s="105"/>
      <c r="J40" s="149" t="e">
        <f>VLOOKUP(G40,'Risques-Dangers-Dommages'!$G$2:$H$42,2,FALSE)</f>
        <v>#N/A</v>
      </c>
      <c r="K40" s="148" t="e">
        <f t="shared" si="1"/>
        <v>#N/A</v>
      </c>
      <c r="L40" s="105"/>
      <c r="M40" s="105"/>
      <c r="N40" s="108"/>
      <c r="O40" s="108"/>
      <c r="P40" s="105"/>
      <c r="Q40" s="214" t="str">
        <f t="shared" si="2"/>
        <v/>
      </c>
      <c r="R40" s="214" t="str">
        <f t="shared" si="3"/>
        <v/>
      </c>
      <c r="S40" s="214" t="e">
        <f>VLOOKUP(L40,'Précisions-Moy Prév'!$C$2:$D$261,2,FALSE)</f>
        <v>#N/A</v>
      </c>
      <c r="T40" s="214" t="e">
        <f>VLOOKUP(F40,'Précisions-Moy Prév'!$G$2:$H$122,2,FALSE)</f>
        <v>#N/A</v>
      </c>
    </row>
    <row r="41" spans="1:20" x14ac:dyDescent="0.2">
      <c r="A41" s="149">
        <f t="shared" si="4"/>
        <v>38</v>
      </c>
      <c r="B41" s="108"/>
      <c r="C41" s="108"/>
      <c r="D41" s="105"/>
      <c r="E41" s="105"/>
      <c r="F41" s="105"/>
      <c r="G41" s="105"/>
      <c r="H41" s="105"/>
      <c r="I41" s="105"/>
      <c r="J41" s="149" t="e">
        <f>VLOOKUP(G41,'Risques-Dangers-Dommages'!$G$2:$H$42,2,FALSE)</f>
        <v>#N/A</v>
      </c>
      <c r="K41" s="148" t="e">
        <f t="shared" si="1"/>
        <v>#N/A</v>
      </c>
      <c r="L41" s="105"/>
      <c r="M41" s="105"/>
      <c r="N41" s="108"/>
      <c r="O41" s="108"/>
      <c r="P41" s="105"/>
      <c r="Q41" s="214" t="str">
        <f t="shared" si="2"/>
        <v/>
      </c>
      <c r="R41" s="214" t="str">
        <f t="shared" si="3"/>
        <v/>
      </c>
      <c r="S41" s="214" t="e">
        <f>VLOOKUP(L41,'Précisions-Moy Prév'!$C$2:$D$261,2,FALSE)</f>
        <v>#N/A</v>
      </c>
      <c r="T41" s="214" t="e">
        <f>VLOOKUP(F41,'Précisions-Moy Prév'!$G$2:$H$122,2,FALSE)</f>
        <v>#N/A</v>
      </c>
    </row>
    <row r="42" spans="1:20" x14ac:dyDescent="0.2">
      <c r="A42" s="149">
        <f t="shared" si="4"/>
        <v>39</v>
      </c>
      <c r="B42" s="108"/>
      <c r="C42" s="108"/>
      <c r="D42" s="105"/>
      <c r="E42" s="105"/>
      <c r="F42" s="105"/>
      <c r="G42" s="105"/>
      <c r="H42" s="105"/>
      <c r="I42" s="105"/>
      <c r="J42" s="149" t="e">
        <f>VLOOKUP(G42,'Risques-Dangers-Dommages'!$G$2:$H$42,2,FALSE)</f>
        <v>#N/A</v>
      </c>
      <c r="K42" s="148" t="e">
        <f t="shared" si="1"/>
        <v>#N/A</v>
      </c>
      <c r="L42" s="105"/>
      <c r="M42" s="105"/>
      <c r="N42" s="108"/>
      <c r="O42" s="108"/>
      <c r="P42" s="105"/>
      <c r="Q42" s="214" t="str">
        <f t="shared" si="2"/>
        <v/>
      </c>
      <c r="R42" s="214" t="str">
        <f t="shared" si="3"/>
        <v/>
      </c>
      <c r="S42" s="214" t="e">
        <f>VLOOKUP(L42,'Précisions-Moy Prév'!$C$2:$D$261,2,FALSE)</f>
        <v>#N/A</v>
      </c>
      <c r="T42" s="214" t="e">
        <f>VLOOKUP(F42,'Précisions-Moy Prév'!$G$2:$H$122,2,FALSE)</f>
        <v>#N/A</v>
      </c>
    </row>
    <row r="43" spans="1:20" x14ac:dyDescent="0.2">
      <c r="A43" s="149">
        <f t="shared" si="4"/>
        <v>40</v>
      </c>
      <c r="B43" s="108"/>
      <c r="C43" s="108"/>
      <c r="D43" s="105"/>
      <c r="E43" s="105"/>
      <c r="F43" s="105"/>
      <c r="G43" s="105"/>
      <c r="H43" s="105"/>
      <c r="I43" s="105"/>
      <c r="J43" s="149" t="e">
        <f>VLOOKUP(G43,'Risques-Dangers-Dommages'!$G$2:$H$42,2,FALSE)</f>
        <v>#N/A</v>
      </c>
      <c r="K43" s="148" t="e">
        <f t="shared" si="1"/>
        <v>#N/A</v>
      </c>
      <c r="L43" s="105"/>
      <c r="M43" s="105"/>
      <c r="N43" s="108"/>
      <c r="O43" s="108"/>
      <c r="P43" s="105"/>
      <c r="Q43" s="214" t="str">
        <f t="shared" si="2"/>
        <v/>
      </c>
      <c r="R43" s="214" t="str">
        <f t="shared" si="3"/>
        <v/>
      </c>
      <c r="S43" s="214" t="e">
        <f>VLOOKUP(L43,'Précisions-Moy Prév'!$C$2:$D$261,2,FALSE)</f>
        <v>#N/A</v>
      </c>
      <c r="T43" s="214" t="e">
        <f>VLOOKUP(F43,'Précisions-Moy Prév'!$G$2:$H$122,2,FALSE)</f>
        <v>#N/A</v>
      </c>
    </row>
    <row r="44" spans="1:20" x14ac:dyDescent="0.2">
      <c r="A44" s="149">
        <f t="shared" si="4"/>
        <v>41</v>
      </c>
      <c r="B44" s="108"/>
      <c r="C44" s="108"/>
      <c r="D44" s="105"/>
      <c r="E44" s="105"/>
      <c r="F44" s="105"/>
      <c r="G44" s="105"/>
      <c r="H44" s="105"/>
      <c r="I44" s="105"/>
      <c r="J44" s="149" t="e">
        <f>VLOOKUP(G44,'Risques-Dangers-Dommages'!$G$2:$H$42,2,FALSE)</f>
        <v>#N/A</v>
      </c>
      <c r="K44" s="148" t="e">
        <f t="shared" si="1"/>
        <v>#N/A</v>
      </c>
      <c r="L44" s="105"/>
      <c r="M44" s="105"/>
      <c r="N44" s="108"/>
      <c r="O44" s="108"/>
      <c r="P44" s="105"/>
      <c r="Q44" s="214" t="str">
        <f t="shared" si="2"/>
        <v/>
      </c>
      <c r="R44" s="214" t="str">
        <f t="shared" si="3"/>
        <v/>
      </c>
      <c r="S44" s="214" t="e">
        <f>VLOOKUP(L44,'Précisions-Moy Prév'!$C$2:$D$261,2,FALSE)</f>
        <v>#N/A</v>
      </c>
      <c r="T44" s="214" t="e">
        <f>VLOOKUP(F44,'Précisions-Moy Prév'!$G$2:$H$122,2,FALSE)</f>
        <v>#N/A</v>
      </c>
    </row>
    <row r="45" spans="1:20" x14ac:dyDescent="0.2">
      <c r="A45" s="149">
        <f t="shared" si="4"/>
        <v>42</v>
      </c>
      <c r="B45" s="108"/>
      <c r="C45" s="108"/>
      <c r="D45" s="105"/>
      <c r="E45" s="105"/>
      <c r="F45" s="105"/>
      <c r="G45" s="105"/>
      <c r="H45" s="105"/>
      <c r="I45" s="105"/>
      <c r="J45" s="149" t="e">
        <f>VLOOKUP(G45,'Risques-Dangers-Dommages'!$G$2:$H$42,2,FALSE)</f>
        <v>#N/A</v>
      </c>
      <c r="K45" s="148" t="e">
        <f t="shared" si="1"/>
        <v>#N/A</v>
      </c>
      <c r="L45" s="105"/>
      <c r="M45" s="105"/>
      <c r="N45" s="108"/>
      <c r="O45" s="108"/>
      <c r="P45" s="105"/>
      <c r="Q45" s="214" t="str">
        <f t="shared" si="2"/>
        <v/>
      </c>
      <c r="R45" s="214" t="str">
        <f t="shared" si="3"/>
        <v/>
      </c>
      <c r="S45" s="214" t="e">
        <f>VLOOKUP(L45,'Précisions-Moy Prév'!$C$2:$D$261,2,FALSE)</f>
        <v>#N/A</v>
      </c>
      <c r="T45" s="214" t="e">
        <f>VLOOKUP(F45,'Précisions-Moy Prév'!$G$2:$H$122,2,FALSE)</f>
        <v>#N/A</v>
      </c>
    </row>
    <row r="46" spans="1:20" x14ac:dyDescent="0.2">
      <c r="A46" s="149">
        <f t="shared" si="4"/>
        <v>43</v>
      </c>
      <c r="B46" s="108"/>
      <c r="C46" s="108"/>
      <c r="D46" s="105"/>
      <c r="E46" s="105"/>
      <c r="F46" s="105"/>
      <c r="G46" s="105"/>
      <c r="H46" s="105"/>
      <c r="I46" s="105"/>
      <c r="J46" s="149" t="e">
        <f>VLOOKUP(G46,'Risques-Dangers-Dommages'!$G$2:$H$42,2,FALSE)</f>
        <v>#N/A</v>
      </c>
      <c r="K46" s="148" t="e">
        <f t="shared" si="1"/>
        <v>#N/A</v>
      </c>
      <c r="L46" s="105"/>
      <c r="M46" s="105"/>
      <c r="N46" s="108"/>
      <c r="O46" s="108"/>
      <c r="P46" s="105"/>
      <c r="Q46" s="214" t="str">
        <f t="shared" si="2"/>
        <v/>
      </c>
      <c r="R46" s="214" t="str">
        <f t="shared" si="3"/>
        <v/>
      </c>
      <c r="S46" s="214" t="e">
        <f>VLOOKUP(L46,'Précisions-Moy Prév'!$C$2:$D$261,2,FALSE)</f>
        <v>#N/A</v>
      </c>
      <c r="T46" s="214" t="e">
        <f>VLOOKUP(F46,'Précisions-Moy Prév'!$G$2:$H$122,2,FALSE)</f>
        <v>#N/A</v>
      </c>
    </row>
    <row r="47" spans="1:20" x14ac:dyDescent="0.2">
      <c r="A47" s="149">
        <f t="shared" si="4"/>
        <v>44</v>
      </c>
      <c r="B47" s="108"/>
      <c r="C47" s="108"/>
      <c r="D47" s="105"/>
      <c r="E47" s="105"/>
      <c r="F47" s="105"/>
      <c r="G47" s="105"/>
      <c r="H47" s="105"/>
      <c r="I47" s="105"/>
      <c r="J47" s="149" t="e">
        <f>VLOOKUP(G47,'Risques-Dangers-Dommages'!$G$2:$H$42,2,FALSE)</f>
        <v>#N/A</v>
      </c>
      <c r="K47" s="148" t="e">
        <f t="shared" si="1"/>
        <v>#N/A</v>
      </c>
      <c r="L47" s="105"/>
      <c r="M47" s="105"/>
      <c r="N47" s="108"/>
      <c r="O47" s="108"/>
      <c r="P47" s="105"/>
      <c r="Q47" s="214" t="str">
        <f t="shared" si="2"/>
        <v/>
      </c>
      <c r="R47" s="214" t="str">
        <f t="shared" si="3"/>
        <v/>
      </c>
      <c r="S47" s="214" t="e">
        <f>VLOOKUP(L47,'Précisions-Moy Prév'!$C$2:$D$261,2,FALSE)</f>
        <v>#N/A</v>
      </c>
      <c r="T47" s="214" t="e">
        <f>VLOOKUP(F47,'Précisions-Moy Prév'!$G$2:$H$122,2,FALSE)</f>
        <v>#N/A</v>
      </c>
    </row>
    <row r="48" spans="1:20" x14ac:dyDescent="0.2">
      <c r="A48" s="149">
        <f t="shared" si="4"/>
        <v>45</v>
      </c>
      <c r="B48" s="108"/>
      <c r="C48" s="108"/>
      <c r="D48" s="105"/>
      <c r="E48" s="105"/>
      <c r="F48" s="105"/>
      <c r="G48" s="105"/>
      <c r="H48" s="105"/>
      <c r="I48" s="105"/>
      <c r="J48" s="149" t="e">
        <f>VLOOKUP(G48,'Risques-Dangers-Dommages'!$G$2:$H$42,2,FALSE)</f>
        <v>#N/A</v>
      </c>
      <c r="K48" s="148" t="e">
        <f t="shared" si="1"/>
        <v>#N/A</v>
      </c>
      <c r="L48" s="105"/>
      <c r="M48" s="105"/>
      <c r="N48" s="108"/>
      <c r="O48" s="108"/>
      <c r="P48" s="105"/>
      <c r="Q48" s="214" t="str">
        <f t="shared" si="2"/>
        <v/>
      </c>
      <c r="R48" s="214" t="str">
        <f t="shared" si="3"/>
        <v/>
      </c>
      <c r="S48" s="214" t="e">
        <f>VLOOKUP(L48,'Précisions-Moy Prév'!$C$2:$D$261,2,FALSE)</f>
        <v>#N/A</v>
      </c>
      <c r="T48" s="214" t="e">
        <f>VLOOKUP(F48,'Précisions-Moy Prév'!$G$2:$H$122,2,FALSE)</f>
        <v>#N/A</v>
      </c>
    </row>
    <row r="49" spans="1:20" x14ac:dyDescent="0.2">
      <c r="A49" s="149">
        <f t="shared" si="4"/>
        <v>46</v>
      </c>
      <c r="B49" s="108"/>
      <c r="C49" s="108"/>
      <c r="D49" s="105"/>
      <c r="E49" s="105"/>
      <c r="F49" s="105"/>
      <c r="G49" s="105"/>
      <c r="H49" s="105"/>
      <c r="I49" s="105"/>
      <c r="J49" s="149" t="e">
        <f>VLOOKUP(G49,'Risques-Dangers-Dommages'!$G$2:$H$42,2,FALSE)</f>
        <v>#N/A</v>
      </c>
      <c r="K49" s="148" t="e">
        <f t="shared" si="1"/>
        <v>#N/A</v>
      </c>
      <c r="L49" s="105"/>
      <c r="M49" s="105"/>
      <c r="N49" s="108"/>
      <c r="O49" s="108"/>
      <c r="P49" s="105"/>
      <c r="Q49" s="214" t="str">
        <f t="shared" si="2"/>
        <v/>
      </c>
      <c r="R49" s="214" t="str">
        <f t="shared" si="3"/>
        <v/>
      </c>
      <c r="S49" s="214" t="e">
        <f>VLOOKUP(L49,'Précisions-Moy Prév'!$C$2:$D$261,2,FALSE)</f>
        <v>#N/A</v>
      </c>
      <c r="T49" s="214" t="e">
        <f>VLOOKUP(F49,'Précisions-Moy Prév'!$G$2:$H$122,2,FALSE)</f>
        <v>#N/A</v>
      </c>
    </row>
    <row r="50" spans="1:20" x14ac:dyDescent="0.2">
      <c r="A50" s="149">
        <f t="shared" si="4"/>
        <v>47</v>
      </c>
      <c r="B50" s="108"/>
      <c r="C50" s="108"/>
      <c r="D50" s="105"/>
      <c r="E50" s="105"/>
      <c r="F50" s="105"/>
      <c r="G50" s="105"/>
      <c r="H50" s="105"/>
      <c r="I50" s="105"/>
      <c r="J50" s="149" t="e">
        <f>VLOOKUP(G50,'Risques-Dangers-Dommages'!$G$2:$H$42,2,FALSE)</f>
        <v>#N/A</v>
      </c>
      <c r="K50" s="148" t="e">
        <f t="shared" si="1"/>
        <v>#N/A</v>
      </c>
      <c r="L50" s="105"/>
      <c r="M50" s="105"/>
      <c r="N50" s="108"/>
      <c r="O50" s="108"/>
      <c r="P50" s="105"/>
      <c r="Q50" s="214" t="str">
        <f t="shared" si="2"/>
        <v/>
      </c>
      <c r="R50" s="214" t="str">
        <f t="shared" si="3"/>
        <v/>
      </c>
      <c r="S50" s="214" t="e">
        <f>VLOOKUP(L50,'Précisions-Moy Prév'!$C$2:$D$261,2,FALSE)</f>
        <v>#N/A</v>
      </c>
      <c r="T50" s="214" t="e">
        <f>VLOOKUP(F50,'Précisions-Moy Prév'!$G$2:$H$122,2,FALSE)</f>
        <v>#N/A</v>
      </c>
    </row>
    <row r="51" spans="1:20" x14ac:dyDescent="0.2">
      <c r="A51" s="149">
        <f t="shared" si="4"/>
        <v>48</v>
      </c>
      <c r="B51" s="108"/>
      <c r="C51" s="108"/>
      <c r="D51" s="105"/>
      <c r="E51" s="105"/>
      <c r="F51" s="105"/>
      <c r="G51" s="105"/>
      <c r="H51" s="105"/>
      <c r="I51" s="105"/>
      <c r="J51" s="149" t="e">
        <f>VLOOKUP(G51,'Risques-Dangers-Dommages'!$G$2:$H$42,2,FALSE)</f>
        <v>#N/A</v>
      </c>
      <c r="K51" s="148" t="e">
        <f t="shared" si="1"/>
        <v>#N/A</v>
      </c>
      <c r="L51" s="105"/>
      <c r="M51" s="105"/>
      <c r="N51" s="108"/>
      <c r="O51" s="108"/>
      <c r="P51" s="105"/>
      <c r="Q51" s="214" t="str">
        <f t="shared" si="2"/>
        <v/>
      </c>
      <c r="R51" s="214" t="str">
        <f t="shared" si="3"/>
        <v/>
      </c>
      <c r="S51" s="214" t="e">
        <f>VLOOKUP(L51,'Précisions-Moy Prév'!$C$2:$D$261,2,FALSE)</f>
        <v>#N/A</v>
      </c>
      <c r="T51" s="214" t="e">
        <f>VLOOKUP(F51,'Précisions-Moy Prév'!$G$2:$H$122,2,FALSE)</f>
        <v>#N/A</v>
      </c>
    </row>
    <row r="52" spans="1:20" x14ac:dyDescent="0.2">
      <c r="A52" s="149">
        <f t="shared" si="4"/>
        <v>49</v>
      </c>
      <c r="B52" s="108"/>
      <c r="C52" s="108"/>
      <c r="D52" s="105"/>
      <c r="E52" s="105"/>
      <c r="F52" s="105"/>
      <c r="G52" s="105"/>
      <c r="H52" s="105"/>
      <c r="I52" s="105"/>
      <c r="J52" s="149" t="e">
        <f>VLOOKUP(G52,'Risques-Dangers-Dommages'!$G$2:$H$42,2,FALSE)</f>
        <v>#N/A</v>
      </c>
      <c r="K52" s="148" t="e">
        <f t="shared" si="1"/>
        <v>#N/A</v>
      </c>
      <c r="L52" s="105"/>
      <c r="M52" s="105"/>
      <c r="N52" s="108"/>
      <c r="O52" s="108"/>
      <c r="P52" s="105"/>
      <c r="Q52" s="214" t="str">
        <f t="shared" si="2"/>
        <v/>
      </c>
      <c r="R52" s="214" t="str">
        <f t="shared" si="3"/>
        <v/>
      </c>
      <c r="S52" s="214" t="e">
        <f>VLOOKUP(L52,'Précisions-Moy Prév'!$C$2:$D$261,2,FALSE)</f>
        <v>#N/A</v>
      </c>
      <c r="T52" s="214" t="e">
        <f>VLOOKUP(F52,'Précisions-Moy Prév'!$G$2:$H$122,2,FALSE)</f>
        <v>#N/A</v>
      </c>
    </row>
    <row r="53" spans="1:20" x14ac:dyDescent="0.2">
      <c r="A53" s="149">
        <f t="shared" si="4"/>
        <v>50</v>
      </c>
      <c r="B53" s="108"/>
      <c r="C53" s="108"/>
      <c r="D53" s="105"/>
      <c r="E53" s="105"/>
      <c r="F53" s="105"/>
      <c r="G53" s="105"/>
      <c r="H53" s="105"/>
      <c r="I53" s="105"/>
      <c r="J53" s="149" t="e">
        <f>VLOOKUP(G53,'Risques-Dangers-Dommages'!$G$2:$H$42,2,FALSE)</f>
        <v>#N/A</v>
      </c>
      <c r="K53" s="148" t="e">
        <f t="shared" si="1"/>
        <v>#N/A</v>
      </c>
      <c r="L53" s="105"/>
      <c r="M53" s="105"/>
      <c r="N53" s="108"/>
      <c r="O53" s="108"/>
      <c r="P53" s="105"/>
      <c r="Q53" s="214" t="str">
        <f t="shared" si="2"/>
        <v/>
      </c>
      <c r="R53" s="214" t="str">
        <f t="shared" si="3"/>
        <v/>
      </c>
      <c r="S53" s="214" t="e">
        <f>VLOOKUP(L53,'Précisions-Moy Prév'!$C$2:$D$261,2,FALSE)</f>
        <v>#N/A</v>
      </c>
      <c r="T53" s="214" t="e">
        <f>VLOOKUP(F53,'Précisions-Moy Prév'!$G$2:$H$122,2,FALSE)</f>
        <v>#N/A</v>
      </c>
    </row>
    <row r="54" spans="1:20" x14ac:dyDescent="0.2">
      <c r="A54" s="149">
        <f t="shared" si="4"/>
        <v>51</v>
      </c>
      <c r="B54" s="108"/>
      <c r="C54" s="108"/>
      <c r="D54" s="105"/>
      <c r="E54" s="105"/>
      <c r="F54" s="105"/>
      <c r="G54" s="105"/>
      <c r="H54" s="105"/>
      <c r="I54" s="105"/>
      <c r="J54" s="149" t="e">
        <f>VLOOKUP(G54,'Risques-Dangers-Dommages'!$G$2:$H$42,2,FALSE)</f>
        <v>#N/A</v>
      </c>
      <c r="K54" s="148" t="e">
        <f t="shared" si="1"/>
        <v>#N/A</v>
      </c>
      <c r="L54" s="105"/>
      <c r="M54" s="105"/>
      <c r="N54" s="108"/>
      <c r="O54" s="108"/>
      <c r="P54" s="105"/>
      <c r="Q54" s="214" t="str">
        <f t="shared" si="2"/>
        <v/>
      </c>
      <c r="R54" s="214" t="str">
        <f t="shared" si="3"/>
        <v/>
      </c>
      <c r="S54" s="214" t="e">
        <f>VLOOKUP(L54,'Précisions-Moy Prév'!$C$2:$D$261,2,FALSE)</f>
        <v>#N/A</v>
      </c>
      <c r="T54" s="214" t="e">
        <f>VLOOKUP(F54,'Précisions-Moy Prév'!$G$2:$H$122,2,FALSE)</f>
        <v>#N/A</v>
      </c>
    </row>
    <row r="55" spans="1:20" x14ac:dyDescent="0.2">
      <c r="A55" s="149">
        <f t="shared" si="4"/>
        <v>52</v>
      </c>
      <c r="B55" s="108"/>
      <c r="C55" s="108"/>
      <c r="D55" s="105"/>
      <c r="E55" s="105"/>
      <c r="F55" s="105"/>
      <c r="G55" s="105"/>
      <c r="H55" s="105"/>
      <c r="I55" s="105"/>
      <c r="J55" s="149" t="e">
        <f>VLOOKUP(G55,'Risques-Dangers-Dommages'!$G$2:$H$42,2,FALSE)</f>
        <v>#N/A</v>
      </c>
      <c r="K55" s="148" t="e">
        <f t="shared" si="1"/>
        <v>#N/A</v>
      </c>
      <c r="L55" s="105"/>
      <c r="M55" s="105"/>
      <c r="N55" s="108"/>
      <c r="O55" s="108"/>
      <c r="P55" s="105"/>
      <c r="Q55" s="214" t="str">
        <f t="shared" si="2"/>
        <v/>
      </c>
      <c r="R55" s="214" t="str">
        <f t="shared" si="3"/>
        <v/>
      </c>
      <c r="S55" s="214" t="e">
        <f>VLOOKUP(L55,'Précisions-Moy Prév'!$C$2:$D$261,2,FALSE)</f>
        <v>#N/A</v>
      </c>
      <c r="T55" s="214" t="e">
        <f>VLOOKUP(F55,'Précisions-Moy Prév'!$G$2:$H$122,2,FALSE)</f>
        <v>#N/A</v>
      </c>
    </row>
    <row r="56" spans="1:20" x14ac:dyDescent="0.2">
      <c r="A56" s="149">
        <f t="shared" si="4"/>
        <v>53</v>
      </c>
      <c r="B56" s="108"/>
      <c r="C56" s="108"/>
      <c r="D56" s="105"/>
      <c r="E56" s="105"/>
      <c r="F56" s="105"/>
      <c r="G56" s="105"/>
      <c r="H56" s="105"/>
      <c r="I56" s="105"/>
      <c r="J56" s="149" t="e">
        <f>VLOOKUP(G56,'Risques-Dangers-Dommages'!$G$2:$H$42,2,FALSE)</f>
        <v>#N/A</v>
      </c>
      <c r="K56" s="148" t="e">
        <f t="shared" si="1"/>
        <v>#N/A</v>
      </c>
      <c r="L56" s="105"/>
      <c r="M56" s="105"/>
      <c r="N56" s="108"/>
      <c r="O56" s="108"/>
      <c r="P56" s="105"/>
      <c r="Q56" s="214" t="str">
        <f t="shared" si="2"/>
        <v/>
      </c>
      <c r="R56" s="214" t="str">
        <f t="shared" si="3"/>
        <v/>
      </c>
      <c r="S56" s="214" t="e">
        <f>VLOOKUP(L56,'Précisions-Moy Prév'!$C$2:$D$261,2,FALSE)</f>
        <v>#N/A</v>
      </c>
      <c r="T56" s="214" t="e">
        <f>VLOOKUP(F56,'Précisions-Moy Prév'!$G$2:$H$122,2,FALSE)</f>
        <v>#N/A</v>
      </c>
    </row>
    <row r="57" spans="1:20" x14ac:dyDescent="0.2">
      <c r="A57" s="149">
        <f t="shared" si="4"/>
        <v>54</v>
      </c>
      <c r="B57" s="108"/>
      <c r="C57" s="108"/>
      <c r="D57" s="105"/>
      <c r="E57" s="105"/>
      <c r="F57" s="105"/>
      <c r="G57" s="105"/>
      <c r="H57" s="105"/>
      <c r="I57" s="105"/>
      <c r="J57" s="149" t="e">
        <f>VLOOKUP(G57,'Risques-Dangers-Dommages'!$G$2:$H$42,2,FALSE)</f>
        <v>#N/A</v>
      </c>
      <c r="K57" s="148" t="e">
        <f t="shared" si="1"/>
        <v>#N/A</v>
      </c>
      <c r="L57" s="105"/>
      <c r="M57" s="105"/>
      <c r="N57" s="108"/>
      <c r="O57" s="108"/>
      <c r="P57" s="105"/>
      <c r="Q57" s="214" t="str">
        <f t="shared" si="2"/>
        <v/>
      </c>
      <c r="R57" s="214" t="str">
        <f t="shared" si="3"/>
        <v/>
      </c>
      <c r="S57" s="214" t="e">
        <f>VLOOKUP(L57,'Précisions-Moy Prév'!$C$2:$D$261,2,FALSE)</f>
        <v>#N/A</v>
      </c>
      <c r="T57" s="214" t="e">
        <f>VLOOKUP(F57,'Précisions-Moy Prév'!$G$2:$H$122,2,FALSE)</f>
        <v>#N/A</v>
      </c>
    </row>
    <row r="58" spans="1:20" x14ac:dyDescent="0.2">
      <c r="A58" s="149">
        <f t="shared" si="4"/>
        <v>55</v>
      </c>
      <c r="B58" s="108"/>
      <c r="C58" s="108"/>
      <c r="D58" s="105"/>
      <c r="E58" s="105"/>
      <c r="F58" s="105"/>
      <c r="G58" s="105"/>
      <c r="H58" s="105"/>
      <c r="I58" s="105"/>
      <c r="J58" s="149" t="e">
        <f>VLOOKUP(G58,'Risques-Dangers-Dommages'!$G$2:$H$42,2,FALSE)</f>
        <v>#N/A</v>
      </c>
      <c r="K58" s="148" t="e">
        <f t="shared" si="1"/>
        <v>#N/A</v>
      </c>
      <c r="L58" s="105"/>
      <c r="M58" s="105"/>
      <c r="N58" s="108"/>
      <c r="O58" s="108"/>
      <c r="P58" s="105"/>
      <c r="Q58" s="214" t="str">
        <f t="shared" si="2"/>
        <v/>
      </c>
      <c r="R58" s="214" t="str">
        <f t="shared" si="3"/>
        <v/>
      </c>
      <c r="S58" s="214" t="e">
        <f>VLOOKUP(L58,'Précisions-Moy Prév'!$C$2:$D$261,2,FALSE)</f>
        <v>#N/A</v>
      </c>
      <c r="T58" s="214" t="e">
        <f>VLOOKUP(F58,'Précisions-Moy Prév'!$G$2:$H$122,2,FALSE)</f>
        <v>#N/A</v>
      </c>
    </row>
    <row r="59" spans="1:20" x14ac:dyDescent="0.2">
      <c r="A59" s="149">
        <f t="shared" si="4"/>
        <v>56</v>
      </c>
      <c r="B59" s="108"/>
      <c r="C59" s="108"/>
      <c r="D59" s="105"/>
      <c r="E59" s="105"/>
      <c r="F59" s="105"/>
      <c r="G59" s="105"/>
      <c r="H59" s="105"/>
      <c r="I59" s="105"/>
      <c r="J59" s="149" t="e">
        <f>VLOOKUP(G59,'Risques-Dangers-Dommages'!$G$2:$H$42,2,FALSE)</f>
        <v>#N/A</v>
      </c>
      <c r="K59" s="148" t="e">
        <f t="shared" si="1"/>
        <v>#N/A</v>
      </c>
      <c r="L59" s="105"/>
      <c r="M59" s="105"/>
      <c r="N59" s="108"/>
      <c r="O59" s="108"/>
      <c r="P59" s="105"/>
      <c r="Q59" s="214" t="str">
        <f t="shared" si="2"/>
        <v/>
      </c>
      <c r="R59" s="214" t="str">
        <f t="shared" si="3"/>
        <v/>
      </c>
      <c r="S59" s="214" t="e">
        <f>VLOOKUP(L59,'Précisions-Moy Prév'!$C$2:$D$261,2,FALSE)</f>
        <v>#N/A</v>
      </c>
      <c r="T59" s="214" t="e">
        <f>VLOOKUP(F59,'Précisions-Moy Prév'!$G$2:$H$122,2,FALSE)</f>
        <v>#N/A</v>
      </c>
    </row>
    <row r="60" spans="1:20" x14ac:dyDescent="0.2">
      <c r="A60" s="149">
        <f t="shared" si="4"/>
        <v>57</v>
      </c>
      <c r="B60" s="108"/>
      <c r="C60" s="108"/>
      <c r="D60" s="105"/>
      <c r="E60" s="105"/>
      <c r="F60" s="105"/>
      <c r="G60" s="105"/>
      <c r="H60" s="105"/>
      <c r="I60" s="105"/>
      <c r="J60" s="149" t="e">
        <f>VLOOKUP(G60,'Risques-Dangers-Dommages'!$G$2:$H$42,2,FALSE)</f>
        <v>#N/A</v>
      </c>
      <c r="K60" s="148" t="e">
        <f t="shared" si="1"/>
        <v>#N/A</v>
      </c>
      <c r="L60" s="105"/>
      <c r="M60" s="105"/>
      <c r="N60" s="108"/>
      <c r="O60" s="108"/>
      <c r="P60" s="105"/>
      <c r="Q60" s="214" t="str">
        <f t="shared" si="2"/>
        <v/>
      </c>
      <c r="R60" s="214" t="str">
        <f t="shared" si="3"/>
        <v/>
      </c>
      <c r="S60" s="214" t="e">
        <f>VLOOKUP(L60,'Précisions-Moy Prév'!$C$2:$D$261,2,FALSE)</f>
        <v>#N/A</v>
      </c>
      <c r="T60" s="214" t="e">
        <f>VLOOKUP(F60,'Précisions-Moy Prév'!$G$2:$H$122,2,FALSE)</f>
        <v>#N/A</v>
      </c>
    </row>
    <row r="61" spans="1:20" x14ac:dyDescent="0.2">
      <c r="A61" s="149">
        <f t="shared" si="4"/>
        <v>58</v>
      </c>
      <c r="B61" s="108"/>
      <c r="C61" s="108"/>
      <c r="D61" s="105"/>
      <c r="E61" s="105"/>
      <c r="F61" s="105"/>
      <c r="G61" s="105"/>
      <c r="H61" s="105"/>
      <c r="I61" s="105"/>
      <c r="J61" s="149" t="e">
        <f>VLOOKUP(G61,'Risques-Dangers-Dommages'!$G$2:$H$42,2,FALSE)</f>
        <v>#N/A</v>
      </c>
      <c r="K61" s="148" t="e">
        <f t="shared" si="1"/>
        <v>#N/A</v>
      </c>
      <c r="L61" s="105"/>
      <c r="M61" s="105"/>
      <c r="N61" s="108"/>
      <c r="O61" s="108"/>
      <c r="P61" s="105"/>
      <c r="Q61" s="214" t="str">
        <f t="shared" si="2"/>
        <v/>
      </c>
      <c r="R61" s="214" t="str">
        <f t="shared" si="3"/>
        <v/>
      </c>
      <c r="S61" s="214" t="e">
        <f>VLOOKUP(L61,'Précisions-Moy Prév'!$C$2:$D$261,2,FALSE)</f>
        <v>#N/A</v>
      </c>
      <c r="T61" s="214" t="e">
        <f>VLOOKUP(F61,'Précisions-Moy Prév'!$G$2:$H$122,2,FALSE)</f>
        <v>#N/A</v>
      </c>
    </row>
    <row r="62" spans="1:20" x14ac:dyDescent="0.2">
      <c r="A62" s="149">
        <f t="shared" si="4"/>
        <v>59</v>
      </c>
      <c r="B62" s="108"/>
      <c r="C62" s="108"/>
      <c r="D62" s="105"/>
      <c r="E62" s="105"/>
      <c r="F62" s="105"/>
      <c r="G62" s="105"/>
      <c r="H62" s="105"/>
      <c r="I62" s="105"/>
      <c r="J62" s="149" t="e">
        <f>VLOOKUP(G62,'Risques-Dangers-Dommages'!$G$2:$H$42,2,FALSE)</f>
        <v>#N/A</v>
      </c>
      <c r="K62" s="148" t="e">
        <f t="shared" si="1"/>
        <v>#N/A</v>
      </c>
      <c r="L62" s="105"/>
      <c r="M62" s="105"/>
      <c r="N62" s="108"/>
      <c r="O62" s="108"/>
      <c r="P62" s="105"/>
      <c r="Q62" s="214" t="str">
        <f t="shared" si="2"/>
        <v/>
      </c>
      <c r="R62" s="214" t="str">
        <f t="shared" si="3"/>
        <v/>
      </c>
      <c r="S62" s="214" t="e">
        <f>VLOOKUP(L62,'Précisions-Moy Prév'!$C$2:$D$261,2,FALSE)</f>
        <v>#N/A</v>
      </c>
      <c r="T62" s="214" t="e">
        <f>VLOOKUP(F62,'Précisions-Moy Prév'!$G$2:$H$122,2,FALSE)</f>
        <v>#N/A</v>
      </c>
    </row>
    <row r="63" spans="1:20" x14ac:dyDescent="0.2">
      <c r="A63" s="149">
        <f t="shared" si="4"/>
        <v>60</v>
      </c>
      <c r="B63" s="108"/>
      <c r="C63" s="108"/>
      <c r="D63" s="105"/>
      <c r="E63" s="105"/>
      <c r="F63" s="105"/>
      <c r="G63" s="105"/>
      <c r="H63" s="105"/>
      <c r="I63" s="105"/>
      <c r="J63" s="149" t="e">
        <f>VLOOKUP(G63,'Risques-Dangers-Dommages'!$G$2:$H$42,2,FALSE)</f>
        <v>#N/A</v>
      </c>
      <c r="K63" s="148" t="e">
        <f t="shared" si="1"/>
        <v>#N/A</v>
      </c>
      <c r="L63" s="105"/>
      <c r="M63" s="105"/>
      <c r="N63" s="108"/>
      <c r="O63" s="108"/>
      <c r="P63" s="105"/>
      <c r="Q63" s="214" t="str">
        <f t="shared" si="2"/>
        <v/>
      </c>
      <c r="R63" s="214" t="str">
        <f t="shared" si="3"/>
        <v/>
      </c>
      <c r="S63" s="214" t="e">
        <f>VLOOKUP(L63,'Précisions-Moy Prév'!$C$2:$D$261,2,FALSE)</f>
        <v>#N/A</v>
      </c>
      <c r="T63" s="214" t="e">
        <f>VLOOKUP(F63,'Précisions-Moy Prév'!$G$2:$H$122,2,FALSE)</f>
        <v>#N/A</v>
      </c>
    </row>
    <row r="64" spans="1:20" s="2" customFormat="1" x14ac:dyDescent="0.2">
      <c r="A64" s="149">
        <f t="shared" si="4"/>
        <v>61</v>
      </c>
      <c r="B64" s="108"/>
      <c r="C64" s="108"/>
      <c r="D64" s="105"/>
      <c r="E64" s="105"/>
      <c r="F64" s="105"/>
      <c r="G64" s="105"/>
      <c r="H64" s="105"/>
      <c r="I64" s="105"/>
      <c r="J64" s="149" t="e">
        <f>VLOOKUP(G64,'Risques-Dangers-Dommages'!$G$2:$H$42,2,FALSE)</f>
        <v>#N/A</v>
      </c>
      <c r="K64" s="148" t="e">
        <f t="shared" ref="K64:K127" si="5">(10*IF($J64="Mineure",1,IF($J64="Significative",2,IF($J64="grave",3,IF($J64="Critique",4,0)))))+IF(I64="Protection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6">IF(E64&lt;&gt;0,IF(O64=0,E64,""),"")</f>
        <v/>
      </c>
      <c r="R64" s="214" t="str">
        <f t="shared" ref="R64:R127" si="7">IF(F64&lt;&gt;0,IF(O64=0,F64,""),"")</f>
        <v/>
      </c>
      <c r="S64" s="214" t="e">
        <f>VLOOKUP(L64,'Précisions-Moy Prév'!$C$2:$D$261,2,FALSE)</f>
        <v>#N/A</v>
      </c>
      <c r="T64" s="214" t="e">
        <f>VLOOKUP(F64,'Précisions-Moy Prév'!$G$2:$H$122,2,FALSE)</f>
        <v>#N/A</v>
      </c>
    </row>
    <row r="65" spans="1:20" s="2" customFormat="1" x14ac:dyDescent="0.2">
      <c r="A65" s="149">
        <f t="shared" si="4"/>
        <v>62</v>
      </c>
      <c r="B65" s="108"/>
      <c r="C65" s="108"/>
      <c r="D65" s="105"/>
      <c r="E65" s="105"/>
      <c r="F65" s="105"/>
      <c r="G65" s="105"/>
      <c r="H65" s="105"/>
      <c r="I65" s="105"/>
      <c r="J65" s="149" t="e">
        <f>VLOOKUP(G65,'Risques-Dangers-Dommages'!$G$2:$H$42,2,FALSE)</f>
        <v>#N/A</v>
      </c>
      <c r="K65" s="148" t="e">
        <f t="shared" si="5"/>
        <v>#N/A</v>
      </c>
      <c r="L65" s="105"/>
      <c r="M65" s="105"/>
      <c r="N65" s="108"/>
      <c r="O65" s="108"/>
      <c r="P65" s="105"/>
      <c r="Q65" s="214" t="str">
        <f t="shared" si="6"/>
        <v/>
      </c>
      <c r="R65" s="214" t="str">
        <f t="shared" si="7"/>
        <v/>
      </c>
      <c r="S65" s="214" t="e">
        <f>VLOOKUP(L65,'Précisions-Moy Prév'!$C$2:$D$261,2,FALSE)</f>
        <v>#N/A</v>
      </c>
      <c r="T65" s="214" t="e">
        <f>VLOOKUP(F65,'Précisions-Moy Prév'!$G$2:$H$122,2,FALSE)</f>
        <v>#N/A</v>
      </c>
    </row>
    <row r="66" spans="1:20" x14ac:dyDescent="0.2">
      <c r="A66" s="149">
        <f t="shared" si="4"/>
        <v>63</v>
      </c>
      <c r="B66" s="108"/>
      <c r="C66" s="108"/>
      <c r="D66" s="105"/>
      <c r="E66" s="105"/>
      <c r="F66" s="105"/>
      <c r="G66" s="105"/>
      <c r="H66" s="105"/>
      <c r="I66" s="105"/>
      <c r="J66" s="149" t="e">
        <f>VLOOKUP(G66,'Risques-Dangers-Dommages'!$G$2:$H$42,2,FALSE)</f>
        <v>#N/A</v>
      </c>
      <c r="K66" s="148" t="e">
        <f t="shared" si="5"/>
        <v>#N/A</v>
      </c>
      <c r="L66" s="105"/>
      <c r="M66" s="105"/>
      <c r="N66" s="108"/>
      <c r="O66" s="108"/>
      <c r="P66" s="105"/>
      <c r="Q66" s="214" t="str">
        <f t="shared" si="6"/>
        <v/>
      </c>
      <c r="R66" s="214" t="str">
        <f t="shared" si="7"/>
        <v/>
      </c>
      <c r="S66" s="214" t="e">
        <f>VLOOKUP(L66,'Précisions-Moy Prév'!$C$2:$D$261,2,FALSE)</f>
        <v>#N/A</v>
      </c>
      <c r="T66" s="214" t="e">
        <f>VLOOKUP(F66,'Précisions-Moy Prév'!$G$2:$H$122,2,FALSE)</f>
        <v>#N/A</v>
      </c>
    </row>
    <row r="67" spans="1:20" x14ac:dyDescent="0.2">
      <c r="A67" s="149">
        <f t="shared" si="4"/>
        <v>64</v>
      </c>
      <c r="B67" s="108"/>
      <c r="C67" s="108"/>
      <c r="D67" s="105"/>
      <c r="E67" s="105"/>
      <c r="F67" s="105"/>
      <c r="G67" s="105"/>
      <c r="H67" s="105"/>
      <c r="I67" s="105"/>
      <c r="J67" s="149" t="e">
        <f>VLOOKUP(G67,'Risques-Dangers-Dommages'!$G$2:$H$42,2,FALSE)</f>
        <v>#N/A</v>
      </c>
      <c r="K67" s="148" t="e">
        <f t="shared" si="5"/>
        <v>#N/A</v>
      </c>
      <c r="L67" s="105"/>
      <c r="M67" s="105"/>
      <c r="N67" s="108"/>
      <c r="O67" s="108"/>
      <c r="P67" s="105"/>
      <c r="Q67" s="214" t="str">
        <f t="shared" si="6"/>
        <v/>
      </c>
      <c r="R67" s="214" t="str">
        <f t="shared" si="7"/>
        <v/>
      </c>
      <c r="S67" s="214" t="e">
        <f>VLOOKUP(L67,'Précisions-Moy Prév'!$C$2:$D$261,2,FALSE)</f>
        <v>#N/A</v>
      </c>
      <c r="T67" s="214" t="e">
        <f>VLOOKUP(F67,'Précisions-Moy Prév'!$G$2:$H$122,2,FALSE)</f>
        <v>#N/A</v>
      </c>
    </row>
    <row r="68" spans="1:20" x14ac:dyDescent="0.2">
      <c r="A68" s="149">
        <f t="shared" si="4"/>
        <v>65</v>
      </c>
      <c r="B68" s="108"/>
      <c r="C68" s="108"/>
      <c r="D68" s="105"/>
      <c r="E68" s="105"/>
      <c r="F68" s="105"/>
      <c r="G68" s="105"/>
      <c r="H68" s="105"/>
      <c r="I68" s="105"/>
      <c r="J68" s="149" t="e">
        <f>VLOOKUP(G68,'Risques-Dangers-Dommages'!$G$2:$H$42,2,FALSE)</f>
        <v>#N/A</v>
      </c>
      <c r="K68" s="148" t="e">
        <f t="shared" si="5"/>
        <v>#N/A</v>
      </c>
      <c r="L68" s="105"/>
      <c r="M68" s="105"/>
      <c r="N68" s="108"/>
      <c r="O68" s="108"/>
      <c r="P68" s="105"/>
      <c r="Q68" s="214" t="str">
        <f t="shared" si="6"/>
        <v/>
      </c>
      <c r="R68" s="214" t="str">
        <f t="shared" si="7"/>
        <v/>
      </c>
      <c r="S68" s="214" t="e">
        <f>VLOOKUP(L68,'Précisions-Moy Prév'!$C$2:$D$261,2,FALSE)</f>
        <v>#N/A</v>
      </c>
      <c r="T68" s="214" t="e">
        <f>VLOOKUP(F68,'Précisions-Moy Prév'!$G$2:$H$122,2,FALSE)</f>
        <v>#N/A</v>
      </c>
    </row>
    <row r="69" spans="1:20" x14ac:dyDescent="0.2">
      <c r="A69" s="149">
        <f t="shared" si="4"/>
        <v>66</v>
      </c>
      <c r="B69" s="108"/>
      <c r="C69" s="108"/>
      <c r="D69" s="105"/>
      <c r="E69" s="105"/>
      <c r="F69" s="105"/>
      <c r="G69" s="105"/>
      <c r="H69" s="105"/>
      <c r="I69" s="105"/>
      <c r="J69" s="149" t="e">
        <f>VLOOKUP(G69,'Risques-Dangers-Dommages'!$G$2:$H$42,2,FALSE)</f>
        <v>#N/A</v>
      </c>
      <c r="K69" s="148" t="e">
        <f t="shared" si="5"/>
        <v>#N/A</v>
      </c>
      <c r="L69" s="105"/>
      <c r="M69" s="105"/>
      <c r="N69" s="108"/>
      <c r="O69" s="108"/>
      <c r="P69" s="105"/>
      <c r="Q69" s="214" t="str">
        <f t="shared" si="6"/>
        <v/>
      </c>
      <c r="R69" s="214" t="str">
        <f t="shared" si="7"/>
        <v/>
      </c>
      <c r="S69" s="214" t="e">
        <f>VLOOKUP(L69,'Précisions-Moy Prév'!$C$2:$D$261,2,FALSE)</f>
        <v>#N/A</v>
      </c>
      <c r="T69" s="214" t="e">
        <f>VLOOKUP(F69,'Précisions-Moy Prév'!$G$2:$H$122,2,FALSE)</f>
        <v>#N/A</v>
      </c>
    </row>
    <row r="70" spans="1:20" x14ac:dyDescent="0.2">
      <c r="A70" s="149">
        <f t="shared" ref="A70:A133" si="8">A69+1</f>
        <v>67</v>
      </c>
      <c r="B70" s="108"/>
      <c r="C70" s="108"/>
      <c r="D70" s="105"/>
      <c r="E70" s="105"/>
      <c r="F70" s="105"/>
      <c r="G70" s="105"/>
      <c r="H70" s="105"/>
      <c r="I70" s="105"/>
      <c r="J70" s="149" t="e">
        <f>VLOOKUP(G70,'Risques-Dangers-Dommages'!$G$2:$H$42,2,FALSE)</f>
        <v>#N/A</v>
      </c>
      <c r="K70" s="148" t="e">
        <f t="shared" si="5"/>
        <v>#N/A</v>
      </c>
      <c r="L70" s="105"/>
      <c r="M70" s="105"/>
      <c r="N70" s="108"/>
      <c r="O70" s="108"/>
      <c r="P70" s="105"/>
      <c r="Q70" s="214" t="str">
        <f t="shared" si="6"/>
        <v/>
      </c>
      <c r="R70" s="214" t="str">
        <f t="shared" si="7"/>
        <v/>
      </c>
      <c r="S70" s="214" t="e">
        <f>VLOOKUP(L70,'Précisions-Moy Prév'!$C$2:$D$261,2,FALSE)</f>
        <v>#N/A</v>
      </c>
      <c r="T70" s="214" t="e">
        <f>VLOOKUP(F70,'Précisions-Moy Prév'!$G$2:$H$122,2,FALSE)</f>
        <v>#N/A</v>
      </c>
    </row>
    <row r="71" spans="1:20" x14ac:dyDescent="0.2">
      <c r="A71" s="149">
        <f t="shared" si="8"/>
        <v>68</v>
      </c>
      <c r="B71" s="108"/>
      <c r="C71" s="108"/>
      <c r="D71" s="105"/>
      <c r="E71" s="105"/>
      <c r="F71" s="105"/>
      <c r="G71" s="105"/>
      <c r="H71" s="105"/>
      <c r="I71" s="105"/>
      <c r="J71" s="149" t="e">
        <f>VLOOKUP(G71,'Risques-Dangers-Dommages'!$G$2:$H$42,2,FALSE)</f>
        <v>#N/A</v>
      </c>
      <c r="K71" s="148" t="e">
        <f t="shared" si="5"/>
        <v>#N/A</v>
      </c>
      <c r="L71" s="105"/>
      <c r="M71" s="105"/>
      <c r="N71" s="108"/>
      <c r="O71" s="108"/>
      <c r="P71" s="105"/>
      <c r="Q71" s="214" t="str">
        <f t="shared" si="6"/>
        <v/>
      </c>
      <c r="R71" s="214" t="str">
        <f t="shared" si="7"/>
        <v/>
      </c>
      <c r="S71" s="214" t="e">
        <f>VLOOKUP(L71,'Précisions-Moy Prév'!$C$2:$D$261,2,FALSE)</f>
        <v>#N/A</v>
      </c>
      <c r="T71" s="214" t="e">
        <f>VLOOKUP(F71,'Précisions-Moy Prév'!$G$2:$H$122,2,FALSE)</f>
        <v>#N/A</v>
      </c>
    </row>
    <row r="72" spans="1:20" x14ac:dyDescent="0.2">
      <c r="A72" s="149">
        <f t="shared" si="8"/>
        <v>69</v>
      </c>
      <c r="B72" s="108"/>
      <c r="C72" s="108"/>
      <c r="D72" s="105"/>
      <c r="E72" s="105"/>
      <c r="F72" s="105"/>
      <c r="G72" s="105"/>
      <c r="H72" s="105"/>
      <c r="I72" s="105"/>
      <c r="J72" s="149" t="e">
        <f>VLOOKUP(G72,'Risques-Dangers-Dommages'!$G$2:$H$42,2,FALSE)</f>
        <v>#N/A</v>
      </c>
      <c r="K72" s="148" t="e">
        <f t="shared" si="5"/>
        <v>#N/A</v>
      </c>
      <c r="L72" s="105"/>
      <c r="M72" s="105"/>
      <c r="N72" s="108"/>
      <c r="O72" s="108"/>
      <c r="P72" s="105"/>
      <c r="Q72" s="214" t="str">
        <f t="shared" si="6"/>
        <v/>
      </c>
      <c r="R72" s="214" t="str">
        <f t="shared" si="7"/>
        <v/>
      </c>
      <c r="S72" s="214" t="e">
        <f>VLOOKUP(L72,'Précisions-Moy Prév'!$C$2:$D$261,2,FALSE)</f>
        <v>#N/A</v>
      </c>
      <c r="T72" s="214" t="e">
        <f>VLOOKUP(F72,'Précisions-Moy Prév'!$G$2:$H$122,2,FALSE)</f>
        <v>#N/A</v>
      </c>
    </row>
    <row r="73" spans="1:20" x14ac:dyDescent="0.2">
      <c r="A73" s="149">
        <f t="shared" si="8"/>
        <v>70</v>
      </c>
      <c r="B73" s="108"/>
      <c r="C73" s="108"/>
      <c r="D73" s="105"/>
      <c r="E73" s="105"/>
      <c r="F73" s="105"/>
      <c r="G73" s="105"/>
      <c r="H73" s="105"/>
      <c r="I73" s="105"/>
      <c r="J73" s="149" t="e">
        <f>VLOOKUP(G73,'Risques-Dangers-Dommages'!$G$2:$H$42,2,FALSE)</f>
        <v>#N/A</v>
      </c>
      <c r="K73" s="148" t="e">
        <f t="shared" si="5"/>
        <v>#N/A</v>
      </c>
      <c r="L73" s="105"/>
      <c r="M73" s="105"/>
      <c r="N73" s="108"/>
      <c r="O73" s="108"/>
      <c r="P73" s="105"/>
      <c r="Q73" s="214" t="str">
        <f t="shared" si="6"/>
        <v/>
      </c>
      <c r="R73" s="214" t="str">
        <f t="shared" si="7"/>
        <v/>
      </c>
      <c r="S73" s="214" t="e">
        <f>VLOOKUP(L73,'Précisions-Moy Prév'!$C$2:$D$261,2,FALSE)</f>
        <v>#N/A</v>
      </c>
      <c r="T73" s="214" t="e">
        <f>VLOOKUP(F73,'Précisions-Moy Prév'!$G$2:$H$122,2,FALSE)</f>
        <v>#N/A</v>
      </c>
    </row>
    <row r="74" spans="1:20" x14ac:dyDescent="0.2">
      <c r="A74" s="149">
        <f t="shared" si="8"/>
        <v>71</v>
      </c>
      <c r="B74" s="108"/>
      <c r="C74" s="108"/>
      <c r="D74" s="105"/>
      <c r="E74" s="105"/>
      <c r="F74" s="105"/>
      <c r="G74" s="105"/>
      <c r="H74" s="105"/>
      <c r="I74" s="105"/>
      <c r="J74" s="149" t="e">
        <f>VLOOKUP(G74,'Risques-Dangers-Dommages'!$G$2:$H$42,2,FALSE)</f>
        <v>#N/A</v>
      </c>
      <c r="K74" s="148" t="e">
        <f t="shared" si="5"/>
        <v>#N/A</v>
      </c>
      <c r="L74" s="105"/>
      <c r="M74" s="105"/>
      <c r="N74" s="108"/>
      <c r="O74" s="108"/>
      <c r="P74" s="105"/>
      <c r="Q74" s="214" t="str">
        <f t="shared" si="6"/>
        <v/>
      </c>
      <c r="R74" s="214" t="str">
        <f t="shared" si="7"/>
        <v/>
      </c>
      <c r="S74" s="214" t="e">
        <f>VLOOKUP(L74,'Précisions-Moy Prév'!$C$2:$D$261,2,FALSE)</f>
        <v>#N/A</v>
      </c>
      <c r="T74" s="214" t="e">
        <f>VLOOKUP(F74,'Précisions-Moy Prév'!$G$2:$H$122,2,FALSE)</f>
        <v>#N/A</v>
      </c>
    </row>
    <row r="75" spans="1:20" x14ac:dyDescent="0.2">
      <c r="A75" s="149">
        <f t="shared" si="8"/>
        <v>72</v>
      </c>
      <c r="B75" s="108"/>
      <c r="C75" s="108"/>
      <c r="D75" s="105"/>
      <c r="E75" s="105"/>
      <c r="F75" s="105"/>
      <c r="G75" s="105"/>
      <c r="H75" s="105"/>
      <c r="I75" s="105"/>
      <c r="J75" s="149" t="e">
        <f>VLOOKUP(G75,'Risques-Dangers-Dommages'!$G$2:$H$42,2,FALSE)</f>
        <v>#N/A</v>
      </c>
      <c r="K75" s="148" t="e">
        <f t="shared" si="5"/>
        <v>#N/A</v>
      </c>
      <c r="L75" s="105"/>
      <c r="M75" s="105"/>
      <c r="N75" s="108"/>
      <c r="O75" s="108"/>
      <c r="P75" s="105"/>
      <c r="Q75" s="214" t="str">
        <f t="shared" si="6"/>
        <v/>
      </c>
      <c r="R75" s="214" t="str">
        <f t="shared" si="7"/>
        <v/>
      </c>
      <c r="S75" s="214" t="e">
        <f>VLOOKUP(L75,'Précisions-Moy Prév'!$C$2:$D$261,2,FALSE)</f>
        <v>#N/A</v>
      </c>
      <c r="T75" s="214" t="e">
        <f>VLOOKUP(F75,'Précisions-Moy Prév'!$G$2:$H$122,2,FALSE)</f>
        <v>#N/A</v>
      </c>
    </row>
    <row r="76" spans="1:20" x14ac:dyDescent="0.2">
      <c r="A76" s="149">
        <f t="shared" si="8"/>
        <v>73</v>
      </c>
      <c r="B76" s="108"/>
      <c r="C76" s="108"/>
      <c r="D76" s="105"/>
      <c r="E76" s="105"/>
      <c r="F76" s="105"/>
      <c r="G76" s="105"/>
      <c r="H76" s="105"/>
      <c r="I76" s="105"/>
      <c r="J76" s="149" t="e">
        <f>VLOOKUP(G76,'Risques-Dangers-Dommages'!$G$2:$H$42,2,FALSE)</f>
        <v>#N/A</v>
      </c>
      <c r="K76" s="148" t="e">
        <f t="shared" si="5"/>
        <v>#N/A</v>
      </c>
      <c r="L76" s="105"/>
      <c r="M76" s="105"/>
      <c r="N76" s="108"/>
      <c r="O76" s="108"/>
      <c r="P76" s="105"/>
      <c r="Q76" s="214" t="str">
        <f t="shared" si="6"/>
        <v/>
      </c>
      <c r="R76" s="214" t="str">
        <f t="shared" si="7"/>
        <v/>
      </c>
      <c r="S76" s="214" t="e">
        <f>VLOOKUP(L76,'Précisions-Moy Prév'!$C$2:$D$261,2,FALSE)</f>
        <v>#N/A</v>
      </c>
      <c r="T76" s="214" t="e">
        <f>VLOOKUP(F76,'Précisions-Moy Prév'!$G$2:$H$122,2,FALSE)</f>
        <v>#N/A</v>
      </c>
    </row>
    <row r="77" spans="1:20" x14ac:dyDescent="0.2">
      <c r="A77" s="149">
        <f t="shared" si="8"/>
        <v>74</v>
      </c>
      <c r="B77" s="108"/>
      <c r="C77" s="108"/>
      <c r="D77" s="105"/>
      <c r="E77" s="105"/>
      <c r="F77" s="105"/>
      <c r="G77" s="105"/>
      <c r="H77" s="105"/>
      <c r="I77" s="105"/>
      <c r="J77" s="149" t="e">
        <f>VLOOKUP(G77,'Risques-Dangers-Dommages'!$G$2:$H$42,2,FALSE)</f>
        <v>#N/A</v>
      </c>
      <c r="K77" s="148" t="e">
        <f t="shared" si="5"/>
        <v>#N/A</v>
      </c>
      <c r="L77" s="105"/>
      <c r="M77" s="105"/>
      <c r="N77" s="108"/>
      <c r="O77" s="108"/>
      <c r="P77" s="105"/>
      <c r="Q77" s="214" t="str">
        <f t="shared" si="6"/>
        <v/>
      </c>
      <c r="R77" s="214" t="str">
        <f t="shared" si="7"/>
        <v/>
      </c>
      <c r="S77" s="214" t="e">
        <f>VLOOKUP(L77,'Précisions-Moy Prév'!$C$2:$D$261,2,FALSE)</f>
        <v>#N/A</v>
      </c>
      <c r="T77" s="214" t="e">
        <f>VLOOKUP(F77,'Précisions-Moy Prév'!$G$2:$H$122,2,FALSE)</f>
        <v>#N/A</v>
      </c>
    </row>
    <row r="78" spans="1:20" x14ac:dyDescent="0.2">
      <c r="A78" s="149">
        <f t="shared" si="8"/>
        <v>75</v>
      </c>
      <c r="B78" s="108"/>
      <c r="C78" s="108"/>
      <c r="D78" s="105"/>
      <c r="E78" s="105"/>
      <c r="F78" s="105"/>
      <c r="G78" s="105"/>
      <c r="H78" s="105"/>
      <c r="I78" s="105"/>
      <c r="J78" s="149" t="e">
        <f>VLOOKUP(G78,'Risques-Dangers-Dommages'!$G$2:$H$42,2,FALSE)</f>
        <v>#N/A</v>
      </c>
      <c r="K78" s="148" t="e">
        <f t="shared" si="5"/>
        <v>#N/A</v>
      </c>
      <c r="L78" s="105"/>
      <c r="M78" s="105"/>
      <c r="N78" s="108"/>
      <c r="O78" s="108"/>
      <c r="P78" s="105"/>
      <c r="Q78" s="214" t="str">
        <f t="shared" si="6"/>
        <v/>
      </c>
      <c r="R78" s="214" t="str">
        <f t="shared" si="7"/>
        <v/>
      </c>
      <c r="S78" s="214" t="e">
        <f>VLOOKUP(L78,'Précisions-Moy Prév'!$C$2:$D$261,2,FALSE)</f>
        <v>#N/A</v>
      </c>
      <c r="T78" s="214" t="e">
        <f>VLOOKUP(F78,'Précisions-Moy Prév'!$G$2:$H$122,2,FALSE)</f>
        <v>#N/A</v>
      </c>
    </row>
    <row r="79" spans="1:20" x14ac:dyDescent="0.2">
      <c r="A79" s="149">
        <f t="shared" si="8"/>
        <v>76</v>
      </c>
      <c r="B79" s="108"/>
      <c r="C79" s="108"/>
      <c r="D79" s="105"/>
      <c r="E79" s="105"/>
      <c r="F79" s="105"/>
      <c r="G79" s="105"/>
      <c r="H79" s="105"/>
      <c r="I79" s="105"/>
      <c r="J79" s="149" t="e">
        <f>VLOOKUP(G79,'Risques-Dangers-Dommages'!$G$2:$H$42,2,FALSE)</f>
        <v>#N/A</v>
      </c>
      <c r="K79" s="148" t="e">
        <f t="shared" si="5"/>
        <v>#N/A</v>
      </c>
      <c r="L79" s="105"/>
      <c r="M79" s="105"/>
      <c r="N79" s="108"/>
      <c r="O79" s="108"/>
      <c r="P79" s="105"/>
      <c r="Q79" s="214" t="str">
        <f t="shared" si="6"/>
        <v/>
      </c>
      <c r="R79" s="214" t="str">
        <f t="shared" si="7"/>
        <v/>
      </c>
      <c r="S79" s="214" t="e">
        <f>VLOOKUP(L79,'Précisions-Moy Prév'!$C$2:$D$261,2,FALSE)</f>
        <v>#N/A</v>
      </c>
      <c r="T79" s="214" t="e">
        <f>VLOOKUP(F79,'Précisions-Moy Prév'!$G$2:$H$122,2,FALSE)</f>
        <v>#N/A</v>
      </c>
    </row>
    <row r="80" spans="1:20" x14ac:dyDescent="0.2">
      <c r="A80" s="149">
        <f t="shared" si="8"/>
        <v>77</v>
      </c>
      <c r="B80" s="108"/>
      <c r="C80" s="108"/>
      <c r="D80" s="105"/>
      <c r="E80" s="105"/>
      <c r="F80" s="105"/>
      <c r="G80" s="105"/>
      <c r="H80" s="105"/>
      <c r="I80" s="105"/>
      <c r="J80" s="149" t="e">
        <f>VLOOKUP(G80,'Risques-Dangers-Dommages'!$G$2:$H$42,2,FALSE)</f>
        <v>#N/A</v>
      </c>
      <c r="K80" s="148" t="e">
        <f t="shared" si="5"/>
        <v>#N/A</v>
      </c>
      <c r="L80" s="105"/>
      <c r="M80" s="105"/>
      <c r="N80" s="108"/>
      <c r="O80" s="108"/>
      <c r="P80" s="105"/>
      <c r="Q80" s="214" t="str">
        <f t="shared" si="6"/>
        <v/>
      </c>
      <c r="R80" s="214" t="str">
        <f t="shared" si="7"/>
        <v/>
      </c>
      <c r="S80" s="214" t="e">
        <f>VLOOKUP(L80,'Précisions-Moy Prév'!$C$2:$D$261,2,FALSE)</f>
        <v>#N/A</v>
      </c>
      <c r="T80" s="214" t="e">
        <f>VLOOKUP(F80,'Précisions-Moy Prév'!$G$2:$H$122,2,FALSE)</f>
        <v>#N/A</v>
      </c>
    </row>
    <row r="81" spans="1:20" x14ac:dyDescent="0.2">
      <c r="A81" s="149">
        <f t="shared" si="8"/>
        <v>78</v>
      </c>
      <c r="B81" s="108"/>
      <c r="C81" s="108"/>
      <c r="D81" s="105"/>
      <c r="E81" s="105"/>
      <c r="F81" s="105"/>
      <c r="G81" s="105"/>
      <c r="H81" s="105"/>
      <c r="I81" s="105"/>
      <c r="J81" s="149" t="e">
        <f>VLOOKUP(G81,'Risques-Dangers-Dommages'!$G$2:$H$42,2,FALSE)</f>
        <v>#N/A</v>
      </c>
      <c r="K81" s="148" t="e">
        <f t="shared" si="5"/>
        <v>#N/A</v>
      </c>
      <c r="L81" s="105"/>
      <c r="M81" s="105"/>
      <c r="N81" s="108"/>
      <c r="O81" s="108"/>
      <c r="P81" s="105"/>
      <c r="Q81" s="214" t="str">
        <f t="shared" si="6"/>
        <v/>
      </c>
      <c r="R81" s="214" t="str">
        <f t="shared" si="7"/>
        <v/>
      </c>
      <c r="S81" s="214" t="e">
        <f>VLOOKUP(L81,'Précisions-Moy Prév'!$C$2:$D$261,2,FALSE)</f>
        <v>#N/A</v>
      </c>
      <c r="T81" s="214" t="e">
        <f>VLOOKUP(F81,'Précisions-Moy Prév'!$G$2:$H$122,2,FALSE)</f>
        <v>#N/A</v>
      </c>
    </row>
    <row r="82" spans="1:20" x14ac:dyDescent="0.2">
      <c r="A82" s="149">
        <f t="shared" si="8"/>
        <v>79</v>
      </c>
      <c r="B82" s="108"/>
      <c r="C82" s="108"/>
      <c r="D82" s="105"/>
      <c r="E82" s="105"/>
      <c r="F82" s="105"/>
      <c r="G82" s="105"/>
      <c r="H82" s="105"/>
      <c r="I82" s="105"/>
      <c r="J82" s="149" t="e">
        <f>VLOOKUP(G82,'Risques-Dangers-Dommages'!$G$2:$H$42,2,FALSE)</f>
        <v>#N/A</v>
      </c>
      <c r="K82" s="148" t="e">
        <f t="shared" si="5"/>
        <v>#N/A</v>
      </c>
      <c r="L82" s="105"/>
      <c r="M82" s="105"/>
      <c r="N82" s="108"/>
      <c r="O82" s="108"/>
      <c r="P82" s="105"/>
      <c r="Q82" s="214" t="str">
        <f t="shared" si="6"/>
        <v/>
      </c>
      <c r="R82" s="214" t="str">
        <f t="shared" si="7"/>
        <v/>
      </c>
      <c r="S82" s="214" t="e">
        <f>VLOOKUP(L82,'Précisions-Moy Prév'!$C$2:$D$261,2,FALSE)</f>
        <v>#N/A</v>
      </c>
      <c r="T82" s="214" t="e">
        <f>VLOOKUP(F82,'Précisions-Moy Prév'!$G$2:$H$122,2,FALSE)</f>
        <v>#N/A</v>
      </c>
    </row>
    <row r="83" spans="1:20" x14ac:dyDescent="0.2">
      <c r="A83" s="149">
        <f t="shared" si="8"/>
        <v>80</v>
      </c>
      <c r="B83" s="108"/>
      <c r="C83" s="108"/>
      <c r="D83" s="105"/>
      <c r="E83" s="105"/>
      <c r="F83" s="105"/>
      <c r="G83" s="105"/>
      <c r="H83" s="105"/>
      <c r="I83" s="105"/>
      <c r="J83" s="149" t="e">
        <f>VLOOKUP(G83,'Risques-Dangers-Dommages'!$G$2:$H$42,2,FALSE)</f>
        <v>#N/A</v>
      </c>
      <c r="K83" s="148" t="e">
        <f t="shared" si="5"/>
        <v>#N/A</v>
      </c>
      <c r="L83" s="105"/>
      <c r="M83" s="105"/>
      <c r="N83" s="108"/>
      <c r="O83" s="108"/>
      <c r="P83" s="105"/>
      <c r="Q83" s="214" t="str">
        <f t="shared" si="6"/>
        <v/>
      </c>
      <c r="R83" s="214" t="str">
        <f t="shared" si="7"/>
        <v/>
      </c>
      <c r="S83" s="214" t="e">
        <f>VLOOKUP(L83,'Précisions-Moy Prév'!$C$2:$D$261,2,FALSE)</f>
        <v>#N/A</v>
      </c>
      <c r="T83" s="214" t="e">
        <f>VLOOKUP(F83,'Précisions-Moy Prév'!$G$2:$H$122,2,FALSE)</f>
        <v>#N/A</v>
      </c>
    </row>
    <row r="84" spans="1:20" x14ac:dyDescent="0.2">
      <c r="A84" s="149">
        <f t="shared" si="8"/>
        <v>81</v>
      </c>
      <c r="B84" s="108"/>
      <c r="C84" s="108"/>
      <c r="D84" s="105"/>
      <c r="E84" s="105"/>
      <c r="F84" s="105"/>
      <c r="G84" s="105"/>
      <c r="H84" s="105"/>
      <c r="I84" s="105"/>
      <c r="J84" s="149" t="e">
        <f>VLOOKUP(G84,'Risques-Dangers-Dommages'!$G$2:$H$42,2,FALSE)</f>
        <v>#N/A</v>
      </c>
      <c r="K84" s="148" t="e">
        <f t="shared" si="5"/>
        <v>#N/A</v>
      </c>
      <c r="L84" s="105"/>
      <c r="M84" s="105"/>
      <c r="N84" s="108"/>
      <c r="O84" s="108"/>
      <c r="P84" s="105"/>
      <c r="Q84" s="214" t="str">
        <f t="shared" si="6"/>
        <v/>
      </c>
      <c r="R84" s="214" t="str">
        <f t="shared" si="7"/>
        <v/>
      </c>
      <c r="S84" s="214" t="e">
        <f>VLOOKUP(L84,'Précisions-Moy Prév'!$C$2:$D$261,2,FALSE)</f>
        <v>#N/A</v>
      </c>
      <c r="T84" s="214" t="e">
        <f>VLOOKUP(F84,'Précisions-Moy Prév'!$G$2:$H$122,2,FALSE)</f>
        <v>#N/A</v>
      </c>
    </row>
    <row r="85" spans="1:20" x14ac:dyDescent="0.2">
      <c r="A85" s="149">
        <f t="shared" si="8"/>
        <v>82</v>
      </c>
      <c r="B85" s="108"/>
      <c r="C85" s="108"/>
      <c r="D85" s="105"/>
      <c r="E85" s="105"/>
      <c r="F85" s="105"/>
      <c r="G85" s="105"/>
      <c r="H85" s="105"/>
      <c r="I85" s="105"/>
      <c r="J85" s="149" t="e">
        <f>VLOOKUP(G85,'Risques-Dangers-Dommages'!$G$2:$H$42,2,FALSE)</f>
        <v>#N/A</v>
      </c>
      <c r="K85" s="148" t="e">
        <f t="shared" si="5"/>
        <v>#N/A</v>
      </c>
      <c r="L85" s="105"/>
      <c r="M85" s="105"/>
      <c r="N85" s="108"/>
      <c r="O85" s="108"/>
      <c r="P85" s="105"/>
      <c r="Q85" s="214" t="str">
        <f t="shared" si="6"/>
        <v/>
      </c>
      <c r="R85" s="214" t="str">
        <f t="shared" si="7"/>
        <v/>
      </c>
      <c r="S85" s="214" t="e">
        <f>VLOOKUP(L85,'Précisions-Moy Prév'!$C$2:$D$261,2,FALSE)</f>
        <v>#N/A</v>
      </c>
      <c r="T85" s="214" t="e">
        <f>VLOOKUP(F85,'Précisions-Moy Prév'!$G$2:$H$122,2,FALSE)</f>
        <v>#N/A</v>
      </c>
    </row>
    <row r="86" spans="1:20" x14ac:dyDescent="0.2">
      <c r="A86" s="149">
        <f t="shared" si="8"/>
        <v>83</v>
      </c>
      <c r="B86" s="108"/>
      <c r="C86" s="108"/>
      <c r="D86" s="105"/>
      <c r="E86" s="105"/>
      <c r="F86" s="105"/>
      <c r="G86" s="105"/>
      <c r="H86" s="105"/>
      <c r="I86" s="105"/>
      <c r="J86" s="149" t="e">
        <f>VLOOKUP(G86,'Risques-Dangers-Dommages'!$G$2:$H$42,2,FALSE)</f>
        <v>#N/A</v>
      </c>
      <c r="K86" s="148" t="e">
        <f t="shared" si="5"/>
        <v>#N/A</v>
      </c>
      <c r="L86" s="105"/>
      <c r="M86" s="105"/>
      <c r="N86" s="108"/>
      <c r="O86" s="108"/>
      <c r="P86" s="105"/>
      <c r="Q86" s="214" t="str">
        <f t="shared" si="6"/>
        <v/>
      </c>
      <c r="R86" s="214" t="str">
        <f t="shared" si="7"/>
        <v/>
      </c>
      <c r="S86" s="214" t="e">
        <f>VLOOKUP(L86,'Précisions-Moy Prév'!$C$2:$D$261,2,FALSE)</f>
        <v>#N/A</v>
      </c>
      <c r="T86" s="214" t="e">
        <f>VLOOKUP(F86,'Précisions-Moy Prév'!$G$2:$H$122,2,FALSE)</f>
        <v>#N/A</v>
      </c>
    </row>
    <row r="87" spans="1:20" x14ac:dyDescent="0.2">
      <c r="A87" s="149">
        <f t="shared" si="8"/>
        <v>84</v>
      </c>
      <c r="B87" s="108"/>
      <c r="C87" s="108"/>
      <c r="D87" s="105"/>
      <c r="E87" s="105"/>
      <c r="F87" s="105"/>
      <c r="G87" s="105"/>
      <c r="H87" s="105"/>
      <c r="I87" s="105"/>
      <c r="J87" s="149" t="e">
        <f>VLOOKUP(G87,'Risques-Dangers-Dommages'!$G$2:$H$42,2,FALSE)</f>
        <v>#N/A</v>
      </c>
      <c r="K87" s="148" t="e">
        <f t="shared" si="5"/>
        <v>#N/A</v>
      </c>
      <c r="L87" s="105"/>
      <c r="M87" s="105"/>
      <c r="N87" s="108"/>
      <c r="O87" s="108"/>
      <c r="P87" s="105"/>
      <c r="Q87" s="214" t="str">
        <f t="shared" si="6"/>
        <v/>
      </c>
      <c r="R87" s="214" t="str">
        <f t="shared" si="7"/>
        <v/>
      </c>
      <c r="S87" s="214" t="e">
        <f>VLOOKUP(L87,'Précisions-Moy Prév'!$C$2:$D$261,2,FALSE)</f>
        <v>#N/A</v>
      </c>
      <c r="T87" s="214" t="e">
        <f>VLOOKUP(F87,'Précisions-Moy Prév'!$G$2:$H$122,2,FALSE)</f>
        <v>#N/A</v>
      </c>
    </row>
    <row r="88" spans="1:20" x14ac:dyDescent="0.2">
      <c r="A88" s="149">
        <f t="shared" si="8"/>
        <v>85</v>
      </c>
      <c r="B88" s="108"/>
      <c r="C88" s="108"/>
      <c r="D88" s="105"/>
      <c r="E88" s="105"/>
      <c r="F88" s="105"/>
      <c r="G88" s="105"/>
      <c r="H88" s="105"/>
      <c r="I88" s="105"/>
      <c r="J88" s="149" t="e">
        <f>VLOOKUP(G88,'Risques-Dangers-Dommages'!$G$2:$H$42,2,FALSE)</f>
        <v>#N/A</v>
      </c>
      <c r="K88" s="148" t="e">
        <f t="shared" si="5"/>
        <v>#N/A</v>
      </c>
      <c r="L88" s="105"/>
      <c r="M88" s="105"/>
      <c r="N88" s="108"/>
      <c r="O88" s="108"/>
      <c r="P88" s="105"/>
      <c r="Q88" s="214" t="str">
        <f t="shared" si="6"/>
        <v/>
      </c>
      <c r="R88" s="214" t="str">
        <f t="shared" si="7"/>
        <v/>
      </c>
      <c r="S88" s="214" t="e">
        <f>VLOOKUP(L88,'Précisions-Moy Prév'!$C$2:$D$261,2,FALSE)</f>
        <v>#N/A</v>
      </c>
      <c r="T88" s="214" t="e">
        <f>VLOOKUP(F88,'Précisions-Moy Prév'!$G$2:$H$122,2,FALSE)</f>
        <v>#N/A</v>
      </c>
    </row>
    <row r="89" spans="1:20" x14ac:dyDescent="0.2">
      <c r="A89" s="149">
        <f t="shared" si="8"/>
        <v>86</v>
      </c>
      <c r="B89" s="108"/>
      <c r="C89" s="108"/>
      <c r="D89" s="105"/>
      <c r="E89" s="105"/>
      <c r="F89" s="105"/>
      <c r="G89" s="105"/>
      <c r="H89" s="105"/>
      <c r="I89" s="105"/>
      <c r="J89" s="149" t="e">
        <f>VLOOKUP(G89,'Risques-Dangers-Dommages'!$G$2:$H$42,2,FALSE)</f>
        <v>#N/A</v>
      </c>
      <c r="K89" s="148" t="e">
        <f t="shared" si="5"/>
        <v>#N/A</v>
      </c>
      <c r="L89" s="105"/>
      <c r="M89" s="105"/>
      <c r="N89" s="108"/>
      <c r="O89" s="108"/>
      <c r="P89" s="105"/>
      <c r="Q89" s="214" t="str">
        <f t="shared" si="6"/>
        <v/>
      </c>
      <c r="R89" s="214" t="str">
        <f t="shared" si="7"/>
        <v/>
      </c>
      <c r="S89" s="214" t="e">
        <f>VLOOKUP(L89,'Précisions-Moy Prév'!$C$2:$D$261,2,FALSE)</f>
        <v>#N/A</v>
      </c>
      <c r="T89" s="214" t="e">
        <f>VLOOKUP(F89,'Précisions-Moy Prév'!$G$2:$H$122,2,FALSE)</f>
        <v>#N/A</v>
      </c>
    </row>
    <row r="90" spans="1:20" x14ac:dyDescent="0.2">
      <c r="A90" s="149">
        <f t="shared" si="8"/>
        <v>87</v>
      </c>
      <c r="B90" s="108"/>
      <c r="C90" s="108"/>
      <c r="D90" s="105"/>
      <c r="E90" s="105"/>
      <c r="F90" s="105"/>
      <c r="G90" s="105"/>
      <c r="H90" s="105"/>
      <c r="I90" s="105"/>
      <c r="J90" s="149" t="e">
        <f>VLOOKUP(G90,'Risques-Dangers-Dommages'!$G$2:$H$42,2,FALSE)</f>
        <v>#N/A</v>
      </c>
      <c r="K90" s="148" t="e">
        <f t="shared" si="5"/>
        <v>#N/A</v>
      </c>
      <c r="L90" s="105"/>
      <c r="M90" s="105"/>
      <c r="N90" s="108"/>
      <c r="O90" s="108"/>
      <c r="P90" s="105"/>
      <c r="Q90" s="214" t="str">
        <f t="shared" si="6"/>
        <v/>
      </c>
      <c r="R90" s="214" t="str">
        <f t="shared" si="7"/>
        <v/>
      </c>
      <c r="S90" s="214" t="e">
        <f>VLOOKUP(L90,'Précisions-Moy Prév'!$C$2:$D$261,2,FALSE)</f>
        <v>#N/A</v>
      </c>
      <c r="T90" s="214" t="e">
        <f>VLOOKUP(F90,'Précisions-Moy Prév'!$G$2:$H$122,2,FALSE)</f>
        <v>#N/A</v>
      </c>
    </row>
    <row r="91" spans="1:20" x14ac:dyDescent="0.2">
      <c r="A91" s="149">
        <f t="shared" si="8"/>
        <v>88</v>
      </c>
      <c r="B91" s="108"/>
      <c r="C91" s="108"/>
      <c r="D91" s="105"/>
      <c r="E91" s="105"/>
      <c r="F91" s="105"/>
      <c r="G91" s="105"/>
      <c r="H91" s="105"/>
      <c r="I91" s="105"/>
      <c r="J91" s="149" t="e">
        <f>VLOOKUP(G91,'Risques-Dangers-Dommages'!$G$2:$H$42,2,FALSE)</f>
        <v>#N/A</v>
      </c>
      <c r="K91" s="148" t="e">
        <f t="shared" si="5"/>
        <v>#N/A</v>
      </c>
      <c r="L91" s="105"/>
      <c r="M91" s="105"/>
      <c r="N91" s="108"/>
      <c r="O91" s="108"/>
      <c r="P91" s="105"/>
      <c r="Q91" s="214" t="str">
        <f t="shared" si="6"/>
        <v/>
      </c>
      <c r="R91" s="214" t="str">
        <f t="shared" si="7"/>
        <v/>
      </c>
      <c r="S91" s="214" t="e">
        <f>VLOOKUP(L91,'Précisions-Moy Prév'!$C$2:$D$261,2,FALSE)</f>
        <v>#N/A</v>
      </c>
      <c r="T91" s="214" t="e">
        <f>VLOOKUP(F91,'Précisions-Moy Prév'!$G$2:$H$122,2,FALSE)</f>
        <v>#N/A</v>
      </c>
    </row>
    <row r="92" spans="1:20" x14ac:dyDescent="0.2">
      <c r="A92" s="149">
        <f t="shared" si="8"/>
        <v>89</v>
      </c>
      <c r="B92" s="108"/>
      <c r="C92" s="108"/>
      <c r="D92" s="105"/>
      <c r="E92" s="105"/>
      <c r="F92" s="105"/>
      <c r="G92" s="105"/>
      <c r="H92" s="105"/>
      <c r="I92" s="105"/>
      <c r="J92" s="149" t="e">
        <f>VLOOKUP(G92,'Risques-Dangers-Dommages'!$G$2:$H$42,2,FALSE)</f>
        <v>#N/A</v>
      </c>
      <c r="K92" s="148" t="e">
        <f t="shared" si="5"/>
        <v>#N/A</v>
      </c>
      <c r="L92" s="105"/>
      <c r="M92" s="105"/>
      <c r="N92" s="108"/>
      <c r="O92" s="108"/>
      <c r="P92" s="105"/>
      <c r="Q92" s="214" t="str">
        <f t="shared" si="6"/>
        <v/>
      </c>
      <c r="R92" s="214" t="str">
        <f t="shared" si="7"/>
        <v/>
      </c>
      <c r="S92" s="214" t="e">
        <f>VLOOKUP(L92,'Précisions-Moy Prév'!$C$2:$D$261,2,FALSE)</f>
        <v>#N/A</v>
      </c>
      <c r="T92" s="214" t="e">
        <f>VLOOKUP(F92,'Précisions-Moy Prév'!$G$2:$H$122,2,FALSE)</f>
        <v>#N/A</v>
      </c>
    </row>
    <row r="93" spans="1:20" x14ac:dyDescent="0.2">
      <c r="A93" s="149">
        <f t="shared" si="8"/>
        <v>90</v>
      </c>
      <c r="B93" s="108"/>
      <c r="C93" s="108"/>
      <c r="D93" s="105"/>
      <c r="E93" s="105"/>
      <c r="F93" s="105"/>
      <c r="G93" s="105"/>
      <c r="H93" s="105"/>
      <c r="I93" s="105"/>
      <c r="J93" s="149" t="e">
        <f>VLOOKUP(G93,'Risques-Dangers-Dommages'!$G$2:$H$42,2,FALSE)</f>
        <v>#N/A</v>
      </c>
      <c r="K93" s="148" t="e">
        <f t="shared" si="5"/>
        <v>#N/A</v>
      </c>
      <c r="L93" s="105"/>
      <c r="M93" s="105"/>
      <c r="N93" s="108"/>
      <c r="O93" s="108"/>
      <c r="P93" s="105"/>
      <c r="Q93" s="214" t="str">
        <f t="shared" si="6"/>
        <v/>
      </c>
      <c r="R93" s="214" t="str">
        <f t="shared" si="7"/>
        <v/>
      </c>
      <c r="S93" s="214" t="e">
        <f>VLOOKUP(L93,'Précisions-Moy Prév'!$C$2:$D$261,2,FALSE)</f>
        <v>#N/A</v>
      </c>
      <c r="T93" s="214" t="e">
        <f>VLOOKUP(F93,'Précisions-Moy Prév'!$G$2:$H$122,2,FALSE)</f>
        <v>#N/A</v>
      </c>
    </row>
    <row r="94" spans="1:20" x14ac:dyDescent="0.2">
      <c r="A94" s="149">
        <f t="shared" si="8"/>
        <v>91</v>
      </c>
      <c r="B94" s="108"/>
      <c r="C94" s="108"/>
      <c r="D94" s="105"/>
      <c r="E94" s="105"/>
      <c r="F94" s="105"/>
      <c r="G94" s="105"/>
      <c r="H94" s="105"/>
      <c r="I94" s="105"/>
      <c r="J94" s="149" t="e">
        <f>VLOOKUP(G94,'Risques-Dangers-Dommages'!$G$2:$H$42,2,FALSE)</f>
        <v>#N/A</v>
      </c>
      <c r="K94" s="148" t="e">
        <f t="shared" si="5"/>
        <v>#N/A</v>
      </c>
      <c r="L94" s="105"/>
      <c r="M94" s="105"/>
      <c r="N94" s="108"/>
      <c r="O94" s="108"/>
      <c r="P94" s="105"/>
      <c r="Q94" s="214" t="str">
        <f t="shared" si="6"/>
        <v/>
      </c>
      <c r="R94" s="214" t="str">
        <f t="shared" si="7"/>
        <v/>
      </c>
      <c r="S94" s="214" t="e">
        <f>VLOOKUP(L94,'Précisions-Moy Prév'!$C$2:$D$261,2,FALSE)</f>
        <v>#N/A</v>
      </c>
      <c r="T94" s="214" t="e">
        <f>VLOOKUP(F94,'Précisions-Moy Prév'!$G$2:$H$122,2,FALSE)</f>
        <v>#N/A</v>
      </c>
    </row>
    <row r="95" spans="1:20" x14ac:dyDescent="0.2">
      <c r="A95" s="149">
        <f t="shared" si="8"/>
        <v>92</v>
      </c>
      <c r="B95" s="108"/>
      <c r="C95" s="108"/>
      <c r="D95" s="105"/>
      <c r="E95" s="105"/>
      <c r="F95" s="105"/>
      <c r="G95" s="105"/>
      <c r="H95" s="105"/>
      <c r="I95" s="105"/>
      <c r="J95" s="149" t="e">
        <f>VLOOKUP(G95,'Risques-Dangers-Dommages'!$G$2:$H$42,2,FALSE)</f>
        <v>#N/A</v>
      </c>
      <c r="K95" s="148" t="e">
        <f t="shared" si="5"/>
        <v>#N/A</v>
      </c>
      <c r="L95" s="105"/>
      <c r="M95" s="105"/>
      <c r="N95" s="108"/>
      <c r="O95" s="108"/>
      <c r="P95" s="105"/>
      <c r="Q95" s="214" t="str">
        <f t="shared" si="6"/>
        <v/>
      </c>
      <c r="R95" s="214" t="str">
        <f t="shared" si="7"/>
        <v/>
      </c>
      <c r="S95" s="214" t="e">
        <f>VLOOKUP(L95,'Précisions-Moy Prév'!$C$2:$D$261,2,FALSE)</f>
        <v>#N/A</v>
      </c>
      <c r="T95" s="214" t="e">
        <f>VLOOKUP(F95,'Précisions-Moy Prév'!$G$2:$H$122,2,FALSE)</f>
        <v>#N/A</v>
      </c>
    </row>
    <row r="96" spans="1:20" x14ac:dyDescent="0.2">
      <c r="A96" s="149">
        <f t="shared" si="8"/>
        <v>93</v>
      </c>
      <c r="B96" s="108"/>
      <c r="C96" s="108"/>
      <c r="D96" s="105"/>
      <c r="E96" s="105"/>
      <c r="F96" s="105"/>
      <c r="G96" s="105"/>
      <c r="H96" s="105"/>
      <c r="I96" s="105"/>
      <c r="J96" s="149" t="e">
        <f>VLOOKUP(G96,'Risques-Dangers-Dommages'!$G$2:$H$42,2,FALSE)</f>
        <v>#N/A</v>
      </c>
      <c r="K96" s="148" t="e">
        <f t="shared" si="5"/>
        <v>#N/A</v>
      </c>
      <c r="L96" s="105"/>
      <c r="M96" s="105"/>
      <c r="N96" s="108"/>
      <c r="O96" s="108"/>
      <c r="P96" s="105"/>
      <c r="Q96" s="214" t="str">
        <f t="shared" si="6"/>
        <v/>
      </c>
      <c r="R96" s="214" t="str">
        <f t="shared" si="7"/>
        <v/>
      </c>
      <c r="S96" s="214" t="e">
        <f>VLOOKUP(L96,'Précisions-Moy Prév'!$C$2:$D$261,2,FALSE)</f>
        <v>#N/A</v>
      </c>
      <c r="T96" s="214" t="e">
        <f>VLOOKUP(F96,'Précisions-Moy Prév'!$G$2:$H$122,2,FALSE)</f>
        <v>#N/A</v>
      </c>
    </row>
    <row r="97" spans="1:20" x14ac:dyDescent="0.2">
      <c r="A97" s="149">
        <f t="shared" si="8"/>
        <v>94</v>
      </c>
      <c r="B97" s="108"/>
      <c r="C97" s="108"/>
      <c r="D97" s="105"/>
      <c r="E97" s="105"/>
      <c r="F97" s="105"/>
      <c r="G97" s="105"/>
      <c r="H97" s="105"/>
      <c r="I97" s="105"/>
      <c r="J97" s="149" t="e">
        <f>VLOOKUP(G97,'Risques-Dangers-Dommages'!$G$2:$H$42,2,FALSE)</f>
        <v>#N/A</v>
      </c>
      <c r="K97" s="148" t="e">
        <f t="shared" si="5"/>
        <v>#N/A</v>
      </c>
      <c r="L97" s="105"/>
      <c r="M97" s="105"/>
      <c r="N97" s="108"/>
      <c r="O97" s="108"/>
      <c r="P97" s="105"/>
      <c r="Q97" s="214" t="str">
        <f t="shared" si="6"/>
        <v/>
      </c>
      <c r="R97" s="214" t="str">
        <f t="shared" si="7"/>
        <v/>
      </c>
      <c r="S97" s="214" t="e">
        <f>VLOOKUP(L97,'Précisions-Moy Prév'!$C$2:$D$261,2,FALSE)</f>
        <v>#N/A</v>
      </c>
      <c r="T97" s="214" t="e">
        <f>VLOOKUP(F97,'Précisions-Moy Prév'!$G$2:$H$122,2,FALSE)</f>
        <v>#N/A</v>
      </c>
    </row>
    <row r="98" spans="1:20" x14ac:dyDescent="0.2">
      <c r="A98" s="149">
        <f t="shared" si="8"/>
        <v>95</v>
      </c>
      <c r="B98" s="108"/>
      <c r="C98" s="108"/>
      <c r="D98" s="105"/>
      <c r="E98" s="105"/>
      <c r="F98" s="105"/>
      <c r="G98" s="105"/>
      <c r="H98" s="105"/>
      <c r="I98" s="105"/>
      <c r="J98" s="149" t="e">
        <f>VLOOKUP(G98,'Risques-Dangers-Dommages'!$G$2:$H$42,2,FALSE)</f>
        <v>#N/A</v>
      </c>
      <c r="K98" s="148" t="e">
        <f t="shared" si="5"/>
        <v>#N/A</v>
      </c>
      <c r="L98" s="105"/>
      <c r="M98" s="105"/>
      <c r="N98" s="108"/>
      <c r="O98" s="108"/>
      <c r="P98" s="105"/>
      <c r="Q98" s="214" t="str">
        <f t="shared" si="6"/>
        <v/>
      </c>
      <c r="R98" s="214" t="str">
        <f t="shared" si="7"/>
        <v/>
      </c>
      <c r="S98" s="214" t="e">
        <f>VLOOKUP(L98,'Précisions-Moy Prév'!$C$2:$D$261,2,FALSE)</f>
        <v>#N/A</v>
      </c>
      <c r="T98" s="214" t="e">
        <f>VLOOKUP(F98,'Précisions-Moy Prév'!$G$2:$H$122,2,FALSE)</f>
        <v>#N/A</v>
      </c>
    </row>
    <row r="99" spans="1:20" x14ac:dyDescent="0.2">
      <c r="A99" s="149">
        <f t="shared" si="8"/>
        <v>96</v>
      </c>
      <c r="B99" s="108"/>
      <c r="C99" s="108"/>
      <c r="D99" s="105"/>
      <c r="E99" s="105"/>
      <c r="F99" s="105"/>
      <c r="G99" s="105"/>
      <c r="H99" s="105"/>
      <c r="I99" s="105"/>
      <c r="J99" s="149" t="e">
        <f>VLOOKUP(G99,'Risques-Dangers-Dommages'!$G$2:$H$42,2,FALSE)</f>
        <v>#N/A</v>
      </c>
      <c r="K99" s="148" t="e">
        <f t="shared" si="5"/>
        <v>#N/A</v>
      </c>
      <c r="L99" s="105"/>
      <c r="M99" s="105"/>
      <c r="N99" s="108"/>
      <c r="O99" s="108"/>
      <c r="P99" s="105"/>
      <c r="Q99" s="214" t="str">
        <f t="shared" si="6"/>
        <v/>
      </c>
      <c r="R99" s="214" t="str">
        <f t="shared" si="7"/>
        <v/>
      </c>
      <c r="S99" s="214" t="e">
        <f>VLOOKUP(L99,'Précisions-Moy Prév'!$C$2:$D$261,2,FALSE)</f>
        <v>#N/A</v>
      </c>
      <c r="T99" s="214" t="e">
        <f>VLOOKUP(F99,'Précisions-Moy Prév'!$G$2:$H$122,2,FALSE)</f>
        <v>#N/A</v>
      </c>
    </row>
    <row r="100" spans="1:20" x14ac:dyDescent="0.2">
      <c r="A100" s="149">
        <f t="shared" si="8"/>
        <v>97</v>
      </c>
      <c r="B100" s="108"/>
      <c r="C100" s="108"/>
      <c r="D100" s="105"/>
      <c r="E100" s="105"/>
      <c r="F100" s="105"/>
      <c r="G100" s="105"/>
      <c r="H100" s="105"/>
      <c r="I100" s="105"/>
      <c r="J100" s="149" t="e">
        <f>VLOOKUP(G100,'Risques-Dangers-Dommages'!$G$2:$H$42,2,FALSE)</f>
        <v>#N/A</v>
      </c>
      <c r="K100" s="148" t="e">
        <f t="shared" si="5"/>
        <v>#N/A</v>
      </c>
      <c r="L100" s="105"/>
      <c r="M100" s="105"/>
      <c r="N100" s="108"/>
      <c r="O100" s="108"/>
      <c r="P100" s="105"/>
      <c r="Q100" s="214" t="str">
        <f t="shared" si="6"/>
        <v/>
      </c>
      <c r="R100" s="214" t="str">
        <f t="shared" si="7"/>
        <v/>
      </c>
      <c r="S100" s="214" t="e">
        <f>VLOOKUP(L100,'Précisions-Moy Prév'!$C$2:$D$261,2,FALSE)</f>
        <v>#N/A</v>
      </c>
      <c r="T100" s="214" t="e">
        <f>VLOOKUP(F100,'Précisions-Moy Prév'!$G$2:$H$122,2,FALSE)</f>
        <v>#N/A</v>
      </c>
    </row>
    <row r="101" spans="1:20" x14ac:dyDescent="0.2">
      <c r="A101" s="149">
        <f t="shared" si="8"/>
        <v>98</v>
      </c>
      <c r="B101" s="108"/>
      <c r="C101" s="108"/>
      <c r="D101" s="105"/>
      <c r="E101" s="105"/>
      <c r="F101" s="105"/>
      <c r="G101" s="105"/>
      <c r="H101" s="105"/>
      <c r="I101" s="105"/>
      <c r="J101" s="149" t="e">
        <f>VLOOKUP(G101,'Risques-Dangers-Dommages'!$G$2:$H$42,2,FALSE)</f>
        <v>#N/A</v>
      </c>
      <c r="K101" s="148" t="e">
        <f t="shared" si="5"/>
        <v>#N/A</v>
      </c>
      <c r="L101" s="105"/>
      <c r="M101" s="105"/>
      <c r="N101" s="108"/>
      <c r="O101" s="108"/>
      <c r="P101" s="105"/>
      <c r="Q101" s="214" t="str">
        <f t="shared" si="6"/>
        <v/>
      </c>
      <c r="R101" s="214" t="str">
        <f t="shared" si="7"/>
        <v/>
      </c>
      <c r="S101" s="214" t="e">
        <f>VLOOKUP(L101,'Précisions-Moy Prév'!$C$2:$D$261,2,FALSE)</f>
        <v>#N/A</v>
      </c>
      <c r="T101" s="214" t="e">
        <f>VLOOKUP(F101,'Précisions-Moy Prév'!$G$2:$H$122,2,FALSE)</f>
        <v>#N/A</v>
      </c>
    </row>
    <row r="102" spans="1:20" x14ac:dyDescent="0.2">
      <c r="A102" s="149">
        <f t="shared" si="8"/>
        <v>99</v>
      </c>
      <c r="B102" s="108"/>
      <c r="C102" s="108"/>
      <c r="D102" s="105"/>
      <c r="E102" s="105"/>
      <c r="F102" s="105"/>
      <c r="G102" s="105"/>
      <c r="H102" s="105"/>
      <c r="I102" s="105"/>
      <c r="J102" s="149" t="e">
        <f>VLOOKUP(G102,'Risques-Dangers-Dommages'!$G$2:$H$42,2,FALSE)</f>
        <v>#N/A</v>
      </c>
      <c r="K102" s="148" t="e">
        <f t="shared" si="5"/>
        <v>#N/A</v>
      </c>
      <c r="L102" s="105"/>
      <c r="M102" s="105"/>
      <c r="N102" s="108"/>
      <c r="O102" s="108"/>
      <c r="P102" s="105"/>
      <c r="Q102" s="214" t="str">
        <f t="shared" si="6"/>
        <v/>
      </c>
      <c r="R102" s="214" t="str">
        <f t="shared" si="7"/>
        <v/>
      </c>
      <c r="S102" s="214" t="e">
        <f>VLOOKUP(L102,'Précisions-Moy Prév'!$C$2:$D$261,2,FALSE)</f>
        <v>#N/A</v>
      </c>
      <c r="T102" s="214" t="e">
        <f>VLOOKUP(F102,'Précisions-Moy Prév'!$G$2:$H$122,2,FALSE)</f>
        <v>#N/A</v>
      </c>
    </row>
    <row r="103" spans="1:20" x14ac:dyDescent="0.2">
      <c r="A103" s="149">
        <f t="shared" si="8"/>
        <v>100</v>
      </c>
      <c r="B103" s="108"/>
      <c r="C103" s="108"/>
      <c r="D103" s="105"/>
      <c r="E103" s="105"/>
      <c r="F103" s="105"/>
      <c r="G103" s="105"/>
      <c r="H103" s="105"/>
      <c r="I103" s="105"/>
      <c r="J103" s="149" t="e">
        <f>VLOOKUP(G103,'Risques-Dangers-Dommages'!$G$2:$H$42,2,FALSE)</f>
        <v>#N/A</v>
      </c>
      <c r="K103" s="148" t="e">
        <f t="shared" si="5"/>
        <v>#N/A</v>
      </c>
      <c r="L103" s="105"/>
      <c r="M103" s="105"/>
      <c r="N103" s="108"/>
      <c r="O103" s="108"/>
      <c r="P103" s="105"/>
      <c r="Q103" s="214" t="str">
        <f t="shared" si="6"/>
        <v/>
      </c>
      <c r="R103" s="214" t="str">
        <f t="shared" si="7"/>
        <v/>
      </c>
      <c r="S103" s="214" t="e">
        <f>VLOOKUP(L103,'Précisions-Moy Prév'!$C$2:$D$261,2,FALSE)</f>
        <v>#N/A</v>
      </c>
      <c r="T103" s="214" t="e">
        <f>VLOOKUP(F103,'Précisions-Moy Prév'!$G$2:$H$122,2,FALSE)</f>
        <v>#N/A</v>
      </c>
    </row>
    <row r="104" spans="1:20" x14ac:dyDescent="0.2">
      <c r="A104" s="149">
        <f t="shared" si="8"/>
        <v>101</v>
      </c>
      <c r="B104" s="108"/>
      <c r="C104" s="108"/>
      <c r="D104" s="105"/>
      <c r="E104" s="105"/>
      <c r="F104" s="105"/>
      <c r="G104" s="105"/>
      <c r="H104" s="105"/>
      <c r="I104" s="105"/>
      <c r="J104" s="149" t="e">
        <f>VLOOKUP(G104,'Risques-Dangers-Dommages'!$G$2:$H$42,2,FALSE)</f>
        <v>#N/A</v>
      </c>
      <c r="K104" s="148" t="e">
        <f t="shared" si="5"/>
        <v>#N/A</v>
      </c>
      <c r="L104" s="105"/>
      <c r="M104" s="105"/>
      <c r="N104" s="108"/>
      <c r="O104" s="108"/>
      <c r="P104" s="105"/>
      <c r="Q104" s="214" t="str">
        <f t="shared" si="6"/>
        <v/>
      </c>
      <c r="R104" s="214" t="str">
        <f t="shared" si="7"/>
        <v/>
      </c>
      <c r="S104" s="214" t="e">
        <f>VLOOKUP(L104,'Précisions-Moy Prév'!$C$2:$D$261,2,FALSE)</f>
        <v>#N/A</v>
      </c>
      <c r="T104" s="214" t="e">
        <f>VLOOKUP(F104,'Précisions-Moy Prév'!$G$2:$H$122,2,FALSE)</f>
        <v>#N/A</v>
      </c>
    </row>
    <row r="105" spans="1:20" x14ac:dyDescent="0.2">
      <c r="A105" s="149">
        <f t="shared" si="8"/>
        <v>102</v>
      </c>
      <c r="B105" s="108"/>
      <c r="C105" s="108"/>
      <c r="D105" s="105"/>
      <c r="E105" s="105"/>
      <c r="F105" s="105"/>
      <c r="G105" s="105"/>
      <c r="H105" s="105"/>
      <c r="I105" s="105"/>
      <c r="J105" s="149" t="e">
        <f>VLOOKUP(G105,'Risques-Dangers-Dommages'!$G$2:$H$42,2,FALSE)</f>
        <v>#N/A</v>
      </c>
      <c r="K105" s="148" t="e">
        <f t="shared" si="5"/>
        <v>#N/A</v>
      </c>
      <c r="L105" s="105"/>
      <c r="M105" s="105"/>
      <c r="N105" s="108"/>
      <c r="O105" s="108"/>
      <c r="P105" s="105"/>
      <c r="Q105" s="214" t="str">
        <f t="shared" si="6"/>
        <v/>
      </c>
      <c r="R105" s="214" t="str">
        <f t="shared" si="7"/>
        <v/>
      </c>
      <c r="S105" s="214" t="e">
        <f>VLOOKUP(L105,'Précisions-Moy Prév'!$C$2:$D$261,2,FALSE)</f>
        <v>#N/A</v>
      </c>
      <c r="T105" s="214" t="e">
        <f>VLOOKUP(F105,'Précisions-Moy Prév'!$G$2:$H$122,2,FALSE)</f>
        <v>#N/A</v>
      </c>
    </row>
    <row r="106" spans="1:20" x14ac:dyDescent="0.2">
      <c r="A106" s="149">
        <f t="shared" si="8"/>
        <v>103</v>
      </c>
      <c r="B106" s="108"/>
      <c r="C106" s="108"/>
      <c r="D106" s="105"/>
      <c r="E106" s="105"/>
      <c r="F106" s="105"/>
      <c r="G106" s="105"/>
      <c r="H106" s="105"/>
      <c r="I106" s="105"/>
      <c r="J106" s="149" t="e">
        <f>VLOOKUP(G106,'Risques-Dangers-Dommages'!$G$2:$H$42,2,FALSE)</f>
        <v>#N/A</v>
      </c>
      <c r="K106" s="148" t="e">
        <f t="shared" si="5"/>
        <v>#N/A</v>
      </c>
      <c r="L106" s="105"/>
      <c r="M106" s="105"/>
      <c r="N106" s="108"/>
      <c r="O106" s="108"/>
      <c r="P106" s="105"/>
      <c r="Q106" s="214" t="str">
        <f t="shared" si="6"/>
        <v/>
      </c>
      <c r="R106" s="214" t="str">
        <f t="shared" si="7"/>
        <v/>
      </c>
      <c r="S106" s="214" t="e">
        <f>VLOOKUP(L106,'Précisions-Moy Prév'!$C$2:$D$261,2,FALSE)</f>
        <v>#N/A</v>
      </c>
      <c r="T106" s="214" t="e">
        <f>VLOOKUP(F106,'Précisions-Moy Prév'!$G$2:$H$122,2,FALSE)</f>
        <v>#N/A</v>
      </c>
    </row>
    <row r="107" spans="1:20" x14ac:dyDescent="0.2">
      <c r="A107" s="149">
        <f t="shared" si="8"/>
        <v>104</v>
      </c>
      <c r="B107" s="108"/>
      <c r="C107" s="108"/>
      <c r="D107" s="105"/>
      <c r="E107" s="105"/>
      <c r="F107" s="105"/>
      <c r="G107" s="105"/>
      <c r="H107" s="105"/>
      <c r="I107" s="105"/>
      <c r="J107" s="149" t="e">
        <f>VLOOKUP(G107,'Risques-Dangers-Dommages'!$G$2:$H$42,2,FALSE)</f>
        <v>#N/A</v>
      </c>
      <c r="K107" s="148" t="e">
        <f t="shared" si="5"/>
        <v>#N/A</v>
      </c>
      <c r="L107" s="105"/>
      <c r="M107" s="105"/>
      <c r="N107" s="108"/>
      <c r="O107" s="108"/>
      <c r="P107" s="105"/>
      <c r="Q107" s="214" t="str">
        <f t="shared" si="6"/>
        <v/>
      </c>
      <c r="R107" s="214" t="str">
        <f t="shared" si="7"/>
        <v/>
      </c>
      <c r="S107" s="214" t="e">
        <f>VLOOKUP(L107,'Précisions-Moy Prév'!$C$2:$D$261,2,FALSE)</f>
        <v>#N/A</v>
      </c>
      <c r="T107" s="214" t="e">
        <f>VLOOKUP(F107,'Précisions-Moy Prév'!$G$2:$H$122,2,FALSE)</f>
        <v>#N/A</v>
      </c>
    </row>
    <row r="108" spans="1:20" x14ac:dyDescent="0.2">
      <c r="A108" s="149">
        <f t="shared" si="8"/>
        <v>105</v>
      </c>
      <c r="B108" s="108"/>
      <c r="C108" s="108"/>
      <c r="D108" s="105"/>
      <c r="E108" s="105"/>
      <c r="F108" s="105"/>
      <c r="G108" s="105"/>
      <c r="H108" s="105"/>
      <c r="I108" s="105"/>
      <c r="J108" s="149" t="e">
        <f>VLOOKUP(G108,'Risques-Dangers-Dommages'!$G$2:$H$42,2,FALSE)</f>
        <v>#N/A</v>
      </c>
      <c r="K108" s="148" t="e">
        <f t="shared" si="5"/>
        <v>#N/A</v>
      </c>
      <c r="L108" s="105"/>
      <c r="M108" s="105"/>
      <c r="N108" s="108"/>
      <c r="O108" s="108"/>
      <c r="P108" s="105"/>
      <c r="Q108" s="214" t="str">
        <f t="shared" si="6"/>
        <v/>
      </c>
      <c r="R108" s="214" t="str">
        <f t="shared" si="7"/>
        <v/>
      </c>
      <c r="S108" s="214" t="e">
        <f>VLOOKUP(L108,'Précisions-Moy Prév'!$C$2:$D$261,2,FALSE)</f>
        <v>#N/A</v>
      </c>
      <c r="T108" s="214" t="e">
        <f>VLOOKUP(F108,'Précisions-Moy Prév'!$G$2:$H$122,2,FALSE)</f>
        <v>#N/A</v>
      </c>
    </row>
    <row r="109" spans="1:20" x14ac:dyDescent="0.2">
      <c r="A109" s="149">
        <f t="shared" si="8"/>
        <v>106</v>
      </c>
      <c r="B109" s="108"/>
      <c r="C109" s="108"/>
      <c r="D109" s="105"/>
      <c r="E109" s="105"/>
      <c r="F109" s="105"/>
      <c r="G109" s="105"/>
      <c r="H109" s="105"/>
      <c r="I109" s="105"/>
      <c r="J109" s="149" t="e">
        <f>VLOOKUP(G109,'Risques-Dangers-Dommages'!$G$2:$H$42,2,FALSE)</f>
        <v>#N/A</v>
      </c>
      <c r="K109" s="148" t="e">
        <f t="shared" si="5"/>
        <v>#N/A</v>
      </c>
      <c r="L109" s="105"/>
      <c r="M109" s="105"/>
      <c r="N109" s="108"/>
      <c r="O109" s="108"/>
      <c r="P109" s="105"/>
      <c r="Q109" s="214" t="str">
        <f t="shared" si="6"/>
        <v/>
      </c>
      <c r="R109" s="214" t="str">
        <f t="shared" si="7"/>
        <v/>
      </c>
      <c r="S109" s="214" t="e">
        <f>VLOOKUP(L109,'Précisions-Moy Prév'!$C$2:$D$261,2,FALSE)</f>
        <v>#N/A</v>
      </c>
      <c r="T109" s="214" t="e">
        <f>VLOOKUP(F109,'Précisions-Moy Prév'!$G$2:$H$122,2,FALSE)</f>
        <v>#N/A</v>
      </c>
    </row>
    <row r="110" spans="1:20" x14ac:dyDescent="0.2">
      <c r="A110" s="149">
        <f t="shared" si="8"/>
        <v>107</v>
      </c>
      <c r="B110" s="108"/>
      <c r="C110" s="108"/>
      <c r="D110" s="105"/>
      <c r="E110" s="105"/>
      <c r="F110" s="105"/>
      <c r="G110" s="105"/>
      <c r="H110" s="105"/>
      <c r="I110" s="105"/>
      <c r="J110" s="149" t="e">
        <f>VLOOKUP(G110,'Risques-Dangers-Dommages'!$G$2:$H$42,2,FALSE)</f>
        <v>#N/A</v>
      </c>
      <c r="K110" s="148" t="e">
        <f t="shared" si="5"/>
        <v>#N/A</v>
      </c>
      <c r="L110" s="105"/>
      <c r="M110" s="105"/>
      <c r="N110" s="108"/>
      <c r="O110" s="108"/>
      <c r="P110" s="105"/>
      <c r="Q110" s="214" t="str">
        <f t="shared" si="6"/>
        <v/>
      </c>
      <c r="R110" s="214" t="str">
        <f t="shared" si="7"/>
        <v/>
      </c>
      <c r="S110" s="214" t="e">
        <f>VLOOKUP(L110,'Précisions-Moy Prév'!$C$2:$D$261,2,FALSE)</f>
        <v>#N/A</v>
      </c>
      <c r="T110" s="214" t="e">
        <f>VLOOKUP(F110,'Précisions-Moy Prév'!$G$2:$H$122,2,FALSE)</f>
        <v>#N/A</v>
      </c>
    </row>
    <row r="111" spans="1:20" x14ac:dyDescent="0.2">
      <c r="A111" s="149">
        <f t="shared" si="8"/>
        <v>108</v>
      </c>
      <c r="B111" s="108"/>
      <c r="C111" s="108"/>
      <c r="D111" s="105"/>
      <c r="E111" s="105"/>
      <c r="F111" s="105"/>
      <c r="G111" s="105"/>
      <c r="H111" s="105"/>
      <c r="I111" s="105"/>
      <c r="J111" s="149" t="e">
        <f>VLOOKUP(G111,'Risques-Dangers-Dommages'!$G$2:$H$42,2,FALSE)</f>
        <v>#N/A</v>
      </c>
      <c r="K111" s="148" t="e">
        <f t="shared" si="5"/>
        <v>#N/A</v>
      </c>
      <c r="L111" s="105"/>
      <c r="M111" s="105"/>
      <c r="N111" s="108"/>
      <c r="O111" s="108"/>
      <c r="P111" s="105"/>
      <c r="Q111" s="214" t="str">
        <f t="shared" si="6"/>
        <v/>
      </c>
      <c r="R111" s="214" t="str">
        <f t="shared" si="7"/>
        <v/>
      </c>
      <c r="S111" s="214" t="e">
        <f>VLOOKUP(L111,'Précisions-Moy Prév'!$C$2:$D$261,2,FALSE)</f>
        <v>#N/A</v>
      </c>
      <c r="T111" s="214" t="e">
        <f>VLOOKUP(F111,'Précisions-Moy Prév'!$G$2:$H$122,2,FALSE)</f>
        <v>#N/A</v>
      </c>
    </row>
    <row r="112" spans="1:20" x14ac:dyDescent="0.2">
      <c r="A112" s="149">
        <f t="shared" si="8"/>
        <v>109</v>
      </c>
      <c r="B112" s="108"/>
      <c r="C112" s="108"/>
      <c r="D112" s="105"/>
      <c r="E112" s="105"/>
      <c r="F112" s="105"/>
      <c r="G112" s="105"/>
      <c r="H112" s="105"/>
      <c r="I112" s="105"/>
      <c r="J112" s="149" t="e">
        <f>VLOOKUP(G112,'Risques-Dangers-Dommages'!$G$2:$H$42,2,FALSE)</f>
        <v>#N/A</v>
      </c>
      <c r="K112" s="148" t="e">
        <f t="shared" si="5"/>
        <v>#N/A</v>
      </c>
      <c r="L112" s="105"/>
      <c r="M112" s="105"/>
      <c r="N112" s="108"/>
      <c r="O112" s="108"/>
      <c r="P112" s="105"/>
      <c r="Q112" s="214" t="str">
        <f t="shared" si="6"/>
        <v/>
      </c>
      <c r="R112" s="214" t="str">
        <f t="shared" si="7"/>
        <v/>
      </c>
      <c r="S112" s="214" t="e">
        <f>VLOOKUP(L112,'Précisions-Moy Prév'!$C$2:$D$261,2,FALSE)</f>
        <v>#N/A</v>
      </c>
      <c r="T112" s="214" t="e">
        <f>VLOOKUP(F112,'Précisions-Moy Prév'!$G$2:$H$122,2,FALSE)</f>
        <v>#N/A</v>
      </c>
    </row>
    <row r="113" spans="1:20" x14ac:dyDescent="0.2">
      <c r="A113" s="149">
        <f t="shared" si="8"/>
        <v>110</v>
      </c>
      <c r="B113" s="108"/>
      <c r="C113" s="108"/>
      <c r="D113" s="105"/>
      <c r="E113" s="105"/>
      <c r="F113" s="105"/>
      <c r="G113" s="105"/>
      <c r="H113" s="105"/>
      <c r="I113" s="105"/>
      <c r="J113" s="149" t="e">
        <f>VLOOKUP(G113,'Risques-Dangers-Dommages'!$G$2:$H$42,2,FALSE)</f>
        <v>#N/A</v>
      </c>
      <c r="K113" s="148" t="e">
        <f t="shared" si="5"/>
        <v>#N/A</v>
      </c>
      <c r="L113" s="105"/>
      <c r="M113" s="105"/>
      <c r="N113" s="108"/>
      <c r="O113" s="108"/>
      <c r="P113" s="105"/>
      <c r="Q113" s="214" t="str">
        <f t="shared" si="6"/>
        <v/>
      </c>
      <c r="R113" s="214" t="str">
        <f t="shared" si="7"/>
        <v/>
      </c>
      <c r="S113" s="214" t="e">
        <f>VLOOKUP(L113,'Précisions-Moy Prév'!$C$2:$D$261,2,FALSE)</f>
        <v>#N/A</v>
      </c>
      <c r="T113" s="214" t="e">
        <f>VLOOKUP(F113,'Précisions-Moy Prév'!$G$2:$H$122,2,FALSE)</f>
        <v>#N/A</v>
      </c>
    </row>
    <row r="114" spans="1:20" x14ac:dyDescent="0.2">
      <c r="A114" s="149">
        <f t="shared" si="8"/>
        <v>111</v>
      </c>
      <c r="B114" s="108"/>
      <c r="C114" s="108"/>
      <c r="D114" s="105"/>
      <c r="E114" s="105"/>
      <c r="F114" s="105"/>
      <c r="G114" s="105"/>
      <c r="H114" s="105"/>
      <c r="I114" s="105"/>
      <c r="J114" s="149" t="e">
        <f>VLOOKUP(G114,'Risques-Dangers-Dommages'!$G$2:$H$42,2,FALSE)</f>
        <v>#N/A</v>
      </c>
      <c r="K114" s="148" t="e">
        <f t="shared" si="5"/>
        <v>#N/A</v>
      </c>
      <c r="L114" s="105"/>
      <c r="M114" s="105"/>
      <c r="N114" s="108"/>
      <c r="O114" s="108"/>
      <c r="P114" s="105"/>
      <c r="Q114" s="214" t="str">
        <f t="shared" si="6"/>
        <v/>
      </c>
      <c r="R114" s="214" t="str">
        <f t="shared" si="7"/>
        <v/>
      </c>
      <c r="S114" s="214" t="e">
        <f>VLOOKUP(L114,'Précisions-Moy Prév'!$C$2:$D$261,2,FALSE)</f>
        <v>#N/A</v>
      </c>
      <c r="T114" s="214" t="e">
        <f>VLOOKUP(F114,'Précisions-Moy Prév'!$G$2:$H$122,2,FALSE)</f>
        <v>#N/A</v>
      </c>
    </row>
    <row r="115" spans="1:20" x14ac:dyDescent="0.2">
      <c r="A115" s="149">
        <f t="shared" si="8"/>
        <v>112</v>
      </c>
      <c r="B115" s="108"/>
      <c r="C115" s="108"/>
      <c r="D115" s="105"/>
      <c r="E115" s="105"/>
      <c r="F115" s="105"/>
      <c r="G115" s="105"/>
      <c r="H115" s="105"/>
      <c r="I115" s="105"/>
      <c r="J115" s="149" t="e">
        <f>VLOOKUP(G115,'Risques-Dangers-Dommages'!$G$2:$H$42,2,FALSE)</f>
        <v>#N/A</v>
      </c>
      <c r="K115" s="148" t="e">
        <f t="shared" si="5"/>
        <v>#N/A</v>
      </c>
      <c r="L115" s="105"/>
      <c r="M115" s="105"/>
      <c r="N115" s="108"/>
      <c r="O115" s="108"/>
      <c r="P115" s="105"/>
      <c r="Q115" s="214" t="str">
        <f t="shared" si="6"/>
        <v/>
      </c>
      <c r="R115" s="214" t="str">
        <f t="shared" si="7"/>
        <v/>
      </c>
      <c r="S115" s="214" t="e">
        <f>VLOOKUP(L115,'Précisions-Moy Prév'!$C$2:$D$261,2,FALSE)</f>
        <v>#N/A</v>
      </c>
      <c r="T115" s="214" t="e">
        <f>VLOOKUP(F115,'Précisions-Moy Prév'!$G$2:$H$122,2,FALSE)</f>
        <v>#N/A</v>
      </c>
    </row>
    <row r="116" spans="1:20" x14ac:dyDescent="0.2">
      <c r="A116" s="149">
        <f t="shared" si="8"/>
        <v>113</v>
      </c>
      <c r="B116" s="108"/>
      <c r="C116" s="108"/>
      <c r="D116" s="105"/>
      <c r="E116" s="105"/>
      <c r="F116" s="105"/>
      <c r="G116" s="105"/>
      <c r="H116" s="105"/>
      <c r="I116" s="105"/>
      <c r="J116" s="149" t="e">
        <f>VLOOKUP(G116,'Risques-Dangers-Dommages'!$G$2:$H$42,2,FALSE)</f>
        <v>#N/A</v>
      </c>
      <c r="K116" s="148" t="e">
        <f t="shared" si="5"/>
        <v>#N/A</v>
      </c>
      <c r="L116" s="105"/>
      <c r="M116" s="105"/>
      <c r="N116" s="108"/>
      <c r="O116" s="108"/>
      <c r="P116" s="105"/>
      <c r="Q116" s="214" t="str">
        <f t="shared" si="6"/>
        <v/>
      </c>
      <c r="R116" s="214" t="str">
        <f t="shared" si="7"/>
        <v/>
      </c>
      <c r="S116" s="214" t="e">
        <f>VLOOKUP(L116,'Précisions-Moy Prév'!$C$2:$D$261,2,FALSE)</f>
        <v>#N/A</v>
      </c>
      <c r="T116" s="214" t="e">
        <f>VLOOKUP(F116,'Précisions-Moy Prév'!$G$2:$H$122,2,FALSE)</f>
        <v>#N/A</v>
      </c>
    </row>
    <row r="117" spans="1:20" x14ac:dyDescent="0.2">
      <c r="A117" s="149">
        <f t="shared" si="8"/>
        <v>114</v>
      </c>
      <c r="B117" s="108"/>
      <c r="C117" s="108"/>
      <c r="D117" s="105"/>
      <c r="E117" s="105"/>
      <c r="F117" s="105"/>
      <c r="G117" s="105"/>
      <c r="H117" s="105"/>
      <c r="I117" s="105"/>
      <c r="J117" s="149" t="e">
        <f>VLOOKUP(G117,'Risques-Dangers-Dommages'!$G$2:$H$42,2,FALSE)</f>
        <v>#N/A</v>
      </c>
      <c r="K117" s="148" t="e">
        <f t="shared" si="5"/>
        <v>#N/A</v>
      </c>
      <c r="L117" s="105"/>
      <c r="M117" s="105"/>
      <c r="N117" s="108"/>
      <c r="O117" s="108"/>
      <c r="P117" s="105"/>
      <c r="Q117" s="214" t="str">
        <f t="shared" si="6"/>
        <v/>
      </c>
      <c r="R117" s="214" t="str">
        <f t="shared" si="7"/>
        <v/>
      </c>
      <c r="S117" s="214" t="e">
        <f>VLOOKUP(L117,'Précisions-Moy Prév'!$C$2:$D$261,2,FALSE)</f>
        <v>#N/A</v>
      </c>
      <c r="T117" s="214" t="e">
        <f>VLOOKUP(F117,'Précisions-Moy Prév'!$G$2:$H$122,2,FALSE)</f>
        <v>#N/A</v>
      </c>
    </row>
    <row r="118" spans="1:20" x14ac:dyDescent="0.2">
      <c r="A118" s="149">
        <f t="shared" si="8"/>
        <v>115</v>
      </c>
      <c r="B118" s="108"/>
      <c r="C118" s="108"/>
      <c r="D118" s="105"/>
      <c r="E118" s="105"/>
      <c r="F118" s="105"/>
      <c r="G118" s="105"/>
      <c r="H118" s="105"/>
      <c r="I118" s="105"/>
      <c r="J118" s="149" t="e">
        <f>VLOOKUP(G118,'Risques-Dangers-Dommages'!$G$2:$H$42,2,FALSE)</f>
        <v>#N/A</v>
      </c>
      <c r="K118" s="148" t="e">
        <f t="shared" si="5"/>
        <v>#N/A</v>
      </c>
      <c r="L118" s="105"/>
      <c r="M118" s="105"/>
      <c r="N118" s="108"/>
      <c r="O118" s="108"/>
      <c r="P118" s="105"/>
      <c r="Q118" s="214" t="str">
        <f t="shared" si="6"/>
        <v/>
      </c>
      <c r="R118" s="214" t="str">
        <f t="shared" si="7"/>
        <v/>
      </c>
      <c r="S118" s="214" t="e">
        <f>VLOOKUP(L118,'Précisions-Moy Prév'!$C$2:$D$261,2,FALSE)</f>
        <v>#N/A</v>
      </c>
      <c r="T118" s="214" t="e">
        <f>VLOOKUP(F118,'Précisions-Moy Prév'!$G$2:$H$122,2,FALSE)</f>
        <v>#N/A</v>
      </c>
    </row>
    <row r="119" spans="1:20" x14ac:dyDescent="0.2">
      <c r="A119" s="149">
        <f t="shared" si="8"/>
        <v>116</v>
      </c>
      <c r="B119" s="108"/>
      <c r="C119" s="108"/>
      <c r="D119" s="105"/>
      <c r="E119" s="105"/>
      <c r="F119" s="105"/>
      <c r="G119" s="105"/>
      <c r="H119" s="105"/>
      <c r="I119" s="105"/>
      <c r="J119" s="149" t="e">
        <f>VLOOKUP(G119,'Risques-Dangers-Dommages'!$G$2:$H$42,2,FALSE)</f>
        <v>#N/A</v>
      </c>
      <c r="K119" s="148" t="e">
        <f t="shared" si="5"/>
        <v>#N/A</v>
      </c>
      <c r="L119" s="105"/>
      <c r="M119" s="105"/>
      <c r="N119" s="108"/>
      <c r="O119" s="108"/>
      <c r="P119" s="105"/>
      <c r="Q119" s="214" t="str">
        <f t="shared" si="6"/>
        <v/>
      </c>
      <c r="R119" s="214" t="str">
        <f t="shared" si="7"/>
        <v/>
      </c>
      <c r="S119" s="214" t="e">
        <f>VLOOKUP(L119,'Précisions-Moy Prév'!$C$2:$D$261,2,FALSE)</f>
        <v>#N/A</v>
      </c>
      <c r="T119" s="214" t="e">
        <f>VLOOKUP(F119,'Précisions-Moy Prév'!$G$2:$H$122,2,FALSE)</f>
        <v>#N/A</v>
      </c>
    </row>
    <row r="120" spans="1:20" x14ac:dyDescent="0.2">
      <c r="A120" s="149">
        <f t="shared" si="8"/>
        <v>117</v>
      </c>
      <c r="B120" s="108"/>
      <c r="C120" s="108"/>
      <c r="D120" s="105"/>
      <c r="E120" s="105"/>
      <c r="F120" s="105"/>
      <c r="G120" s="105"/>
      <c r="H120" s="105"/>
      <c r="I120" s="105"/>
      <c r="J120" s="149" t="e">
        <f>VLOOKUP(G120,'Risques-Dangers-Dommages'!$G$2:$H$42,2,FALSE)</f>
        <v>#N/A</v>
      </c>
      <c r="K120" s="148" t="e">
        <f t="shared" si="5"/>
        <v>#N/A</v>
      </c>
      <c r="L120" s="105"/>
      <c r="M120" s="105"/>
      <c r="N120" s="108"/>
      <c r="O120" s="108"/>
      <c r="P120" s="105"/>
      <c r="Q120" s="214" t="str">
        <f t="shared" si="6"/>
        <v/>
      </c>
      <c r="R120" s="214" t="str">
        <f t="shared" si="7"/>
        <v/>
      </c>
      <c r="S120" s="214" t="e">
        <f>VLOOKUP(L120,'Précisions-Moy Prév'!$C$2:$D$261,2,FALSE)</f>
        <v>#N/A</v>
      </c>
      <c r="T120" s="214" t="e">
        <f>VLOOKUP(F120,'Précisions-Moy Prév'!$G$2:$H$122,2,FALSE)</f>
        <v>#N/A</v>
      </c>
    </row>
    <row r="121" spans="1:20" x14ac:dyDescent="0.2">
      <c r="A121" s="149">
        <f t="shared" si="8"/>
        <v>118</v>
      </c>
      <c r="B121" s="108"/>
      <c r="C121" s="108"/>
      <c r="D121" s="105"/>
      <c r="E121" s="105"/>
      <c r="F121" s="105"/>
      <c r="G121" s="105"/>
      <c r="H121" s="105"/>
      <c r="I121" s="105"/>
      <c r="J121" s="149" t="e">
        <f>VLOOKUP(G121,'Risques-Dangers-Dommages'!$G$2:$H$42,2,FALSE)</f>
        <v>#N/A</v>
      </c>
      <c r="K121" s="148" t="e">
        <f t="shared" si="5"/>
        <v>#N/A</v>
      </c>
      <c r="L121" s="105"/>
      <c r="M121" s="105"/>
      <c r="N121" s="108"/>
      <c r="O121" s="108"/>
      <c r="P121" s="105"/>
      <c r="Q121" s="214" t="str">
        <f t="shared" si="6"/>
        <v/>
      </c>
      <c r="R121" s="214" t="str">
        <f t="shared" si="7"/>
        <v/>
      </c>
      <c r="S121" s="214" t="e">
        <f>VLOOKUP(L121,'Précisions-Moy Prév'!$C$2:$D$261,2,FALSE)</f>
        <v>#N/A</v>
      </c>
      <c r="T121" s="214" t="e">
        <f>VLOOKUP(F121,'Précisions-Moy Prév'!$G$2:$H$122,2,FALSE)</f>
        <v>#N/A</v>
      </c>
    </row>
    <row r="122" spans="1:20" x14ac:dyDescent="0.2">
      <c r="A122" s="149">
        <f t="shared" si="8"/>
        <v>119</v>
      </c>
      <c r="B122" s="108"/>
      <c r="C122" s="108"/>
      <c r="D122" s="105"/>
      <c r="E122" s="105"/>
      <c r="F122" s="105"/>
      <c r="G122" s="105"/>
      <c r="H122" s="105"/>
      <c r="I122" s="105"/>
      <c r="J122" s="149" t="e">
        <f>VLOOKUP(G122,'Risques-Dangers-Dommages'!$G$2:$H$42,2,FALSE)</f>
        <v>#N/A</v>
      </c>
      <c r="K122" s="148" t="e">
        <f t="shared" si="5"/>
        <v>#N/A</v>
      </c>
      <c r="L122" s="105"/>
      <c r="M122" s="105"/>
      <c r="N122" s="108"/>
      <c r="O122" s="108"/>
      <c r="P122" s="105"/>
      <c r="Q122" s="214" t="str">
        <f t="shared" si="6"/>
        <v/>
      </c>
      <c r="R122" s="214" t="str">
        <f t="shared" si="7"/>
        <v/>
      </c>
      <c r="S122" s="214" t="e">
        <f>VLOOKUP(L122,'Précisions-Moy Prév'!$C$2:$D$261,2,FALSE)</f>
        <v>#N/A</v>
      </c>
      <c r="T122" s="214" t="e">
        <f>VLOOKUP(F122,'Précisions-Moy Prév'!$G$2:$H$122,2,FALSE)</f>
        <v>#N/A</v>
      </c>
    </row>
    <row r="123" spans="1:20" x14ac:dyDescent="0.2">
      <c r="A123" s="149">
        <f t="shared" si="8"/>
        <v>120</v>
      </c>
      <c r="B123" s="108"/>
      <c r="C123" s="108"/>
      <c r="D123" s="105"/>
      <c r="E123" s="105"/>
      <c r="F123" s="105"/>
      <c r="G123" s="105"/>
      <c r="H123" s="105"/>
      <c r="I123" s="105"/>
      <c r="J123" s="149" t="e">
        <f>VLOOKUP(G123,'Risques-Dangers-Dommages'!$G$2:$H$42,2,FALSE)</f>
        <v>#N/A</v>
      </c>
      <c r="K123" s="148" t="e">
        <f t="shared" si="5"/>
        <v>#N/A</v>
      </c>
      <c r="L123" s="105"/>
      <c r="M123" s="105"/>
      <c r="N123" s="108"/>
      <c r="O123" s="108"/>
      <c r="P123" s="105"/>
      <c r="Q123" s="214" t="str">
        <f t="shared" si="6"/>
        <v/>
      </c>
      <c r="R123" s="214" t="str">
        <f t="shared" si="7"/>
        <v/>
      </c>
      <c r="S123" s="214" t="e">
        <f>VLOOKUP(L123,'Précisions-Moy Prév'!$C$2:$D$261,2,FALSE)</f>
        <v>#N/A</v>
      </c>
      <c r="T123" s="214" t="e">
        <f>VLOOKUP(F123,'Précisions-Moy Prév'!$G$2:$H$122,2,FALSE)</f>
        <v>#N/A</v>
      </c>
    </row>
    <row r="124" spans="1:20" x14ac:dyDescent="0.2">
      <c r="A124" s="149">
        <f t="shared" si="8"/>
        <v>121</v>
      </c>
      <c r="B124" s="108"/>
      <c r="C124" s="108"/>
      <c r="D124" s="105"/>
      <c r="E124" s="105"/>
      <c r="F124" s="105"/>
      <c r="G124" s="105"/>
      <c r="H124" s="105"/>
      <c r="I124" s="105"/>
      <c r="J124" s="149" t="e">
        <f>VLOOKUP(G124,'Risques-Dangers-Dommages'!$G$2:$H$42,2,FALSE)</f>
        <v>#N/A</v>
      </c>
      <c r="K124" s="148" t="e">
        <f t="shared" si="5"/>
        <v>#N/A</v>
      </c>
      <c r="L124" s="105"/>
      <c r="M124" s="105"/>
      <c r="N124" s="108"/>
      <c r="O124" s="108"/>
      <c r="P124" s="105"/>
      <c r="Q124" s="214" t="str">
        <f t="shared" si="6"/>
        <v/>
      </c>
      <c r="R124" s="214" t="str">
        <f t="shared" si="7"/>
        <v/>
      </c>
      <c r="S124" s="214" t="e">
        <f>VLOOKUP(L124,'Précisions-Moy Prév'!$C$2:$D$261,2,FALSE)</f>
        <v>#N/A</v>
      </c>
      <c r="T124" s="214" t="e">
        <f>VLOOKUP(F124,'Précisions-Moy Prév'!$G$2:$H$122,2,FALSE)</f>
        <v>#N/A</v>
      </c>
    </row>
    <row r="125" spans="1:20" x14ac:dyDescent="0.2">
      <c r="A125" s="149">
        <f t="shared" si="8"/>
        <v>122</v>
      </c>
      <c r="B125" s="108"/>
      <c r="C125" s="108"/>
      <c r="D125" s="105"/>
      <c r="E125" s="105"/>
      <c r="F125" s="105"/>
      <c r="G125" s="105"/>
      <c r="H125" s="105"/>
      <c r="I125" s="105"/>
      <c r="J125" s="149" t="e">
        <f>VLOOKUP(G125,'Risques-Dangers-Dommages'!$G$2:$H$42,2,FALSE)</f>
        <v>#N/A</v>
      </c>
      <c r="K125" s="148" t="e">
        <f t="shared" si="5"/>
        <v>#N/A</v>
      </c>
      <c r="L125" s="105"/>
      <c r="M125" s="105"/>
      <c r="N125" s="108"/>
      <c r="O125" s="108"/>
      <c r="P125" s="105"/>
      <c r="Q125" s="214" t="str">
        <f t="shared" si="6"/>
        <v/>
      </c>
      <c r="R125" s="214" t="str">
        <f t="shared" si="7"/>
        <v/>
      </c>
      <c r="S125" s="214" t="e">
        <f>VLOOKUP(L125,'Précisions-Moy Prév'!$C$2:$D$261,2,FALSE)</f>
        <v>#N/A</v>
      </c>
      <c r="T125" s="214" t="e">
        <f>VLOOKUP(F125,'Précisions-Moy Prév'!$G$2:$H$122,2,FALSE)</f>
        <v>#N/A</v>
      </c>
    </row>
    <row r="126" spans="1:20" x14ac:dyDescent="0.2">
      <c r="A126" s="149">
        <f t="shared" si="8"/>
        <v>123</v>
      </c>
      <c r="B126" s="108"/>
      <c r="C126" s="108"/>
      <c r="D126" s="105"/>
      <c r="E126" s="105"/>
      <c r="F126" s="105"/>
      <c r="G126" s="105"/>
      <c r="H126" s="105"/>
      <c r="I126" s="105"/>
      <c r="J126" s="149" t="e">
        <f>VLOOKUP(G126,'Risques-Dangers-Dommages'!$G$2:$H$42,2,FALSE)</f>
        <v>#N/A</v>
      </c>
      <c r="K126" s="148" t="e">
        <f t="shared" si="5"/>
        <v>#N/A</v>
      </c>
      <c r="L126" s="105"/>
      <c r="M126" s="105"/>
      <c r="N126" s="108"/>
      <c r="O126" s="108"/>
      <c r="P126" s="105"/>
      <c r="Q126" s="214" t="str">
        <f t="shared" si="6"/>
        <v/>
      </c>
      <c r="R126" s="214" t="str">
        <f t="shared" si="7"/>
        <v/>
      </c>
      <c r="S126" s="214" t="e">
        <f>VLOOKUP(L126,'Précisions-Moy Prév'!$C$2:$D$261,2,FALSE)</f>
        <v>#N/A</v>
      </c>
      <c r="T126" s="214" t="e">
        <f>VLOOKUP(F126,'Précisions-Moy Prév'!$G$2:$H$122,2,FALSE)</f>
        <v>#N/A</v>
      </c>
    </row>
    <row r="127" spans="1:20" x14ac:dyDescent="0.2">
      <c r="A127" s="149">
        <f t="shared" si="8"/>
        <v>124</v>
      </c>
      <c r="B127" s="108"/>
      <c r="C127" s="108"/>
      <c r="D127" s="105"/>
      <c r="E127" s="105"/>
      <c r="F127" s="105"/>
      <c r="G127" s="105"/>
      <c r="H127" s="105"/>
      <c r="I127" s="105"/>
      <c r="J127" s="149" t="e">
        <f>VLOOKUP(G127,'Risques-Dangers-Dommages'!$G$2:$H$42,2,FALSE)</f>
        <v>#N/A</v>
      </c>
      <c r="K127" s="148" t="e">
        <f t="shared" si="5"/>
        <v>#N/A</v>
      </c>
      <c r="L127" s="105"/>
      <c r="M127" s="105"/>
      <c r="N127" s="108"/>
      <c r="O127" s="108"/>
      <c r="P127" s="105"/>
      <c r="Q127" s="214" t="str">
        <f t="shared" si="6"/>
        <v/>
      </c>
      <c r="R127" s="214" t="str">
        <f t="shared" si="7"/>
        <v/>
      </c>
      <c r="S127" s="214" t="e">
        <f>VLOOKUP(L127,'Précisions-Moy Prév'!$C$2:$D$261,2,FALSE)</f>
        <v>#N/A</v>
      </c>
      <c r="T127" s="214" t="e">
        <f>VLOOKUP(F127,'Précisions-Moy Prév'!$G$2:$H$122,2,FALSE)</f>
        <v>#N/A</v>
      </c>
    </row>
    <row r="128" spans="1:20" x14ac:dyDescent="0.2">
      <c r="A128" s="149">
        <f t="shared" si="8"/>
        <v>125</v>
      </c>
      <c r="B128" s="108"/>
      <c r="C128" s="108"/>
      <c r="D128" s="105"/>
      <c r="E128" s="105"/>
      <c r="F128" s="105"/>
      <c r="G128" s="105"/>
      <c r="H128" s="105"/>
      <c r="I128" s="105"/>
      <c r="J128" s="149" t="e">
        <f>VLOOKUP(G128,'Risques-Dangers-Dommages'!$G$2:$H$42,2,FALSE)</f>
        <v>#N/A</v>
      </c>
      <c r="K128" s="148" t="e">
        <f t="shared" ref="K128:K191" si="9">(10*IF($J128="Mineure",1,IF($J128="Significative",2,IF($J128="grave",3,IF($J128="Critique",4,0)))))+IF(I128="Protection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10">IF(E128&lt;&gt;0,IF(O128=0,E128,""),"")</f>
        <v/>
      </c>
      <c r="R128" s="214" t="str">
        <f t="shared" ref="R128:R191" si="11">IF(F128&lt;&gt;0,IF(O128=0,F128,""),"")</f>
        <v/>
      </c>
      <c r="S128" s="214" t="e">
        <f>VLOOKUP(L128,'Précisions-Moy Prév'!$C$2:$D$261,2,FALSE)</f>
        <v>#N/A</v>
      </c>
      <c r="T128" s="214" t="e">
        <f>VLOOKUP(F128,'Précisions-Moy Prév'!$G$2:$H$122,2,FALSE)</f>
        <v>#N/A</v>
      </c>
    </row>
    <row r="129" spans="1:20" x14ac:dyDescent="0.2">
      <c r="A129" s="149">
        <f t="shared" si="8"/>
        <v>126</v>
      </c>
      <c r="B129" s="108"/>
      <c r="C129" s="108"/>
      <c r="D129" s="105"/>
      <c r="E129" s="105"/>
      <c r="F129" s="105"/>
      <c r="G129" s="105"/>
      <c r="H129" s="105"/>
      <c r="I129" s="105"/>
      <c r="J129" s="149" t="e">
        <f>VLOOKUP(G129,'Risques-Dangers-Dommages'!$G$2:$H$42,2,FALSE)</f>
        <v>#N/A</v>
      </c>
      <c r="K129" s="148" t="e">
        <f t="shared" si="9"/>
        <v>#N/A</v>
      </c>
      <c r="L129" s="105"/>
      <c r="M129" s="105"/>
      <c r="N129" s="108"/>
      <c r="O129" s="108"/>
      <c r="P129" s="105"/>
      <c r="Q129" s="214" t="str">
        <f t="shared" si="10"/>
        <v/>
      </c>
      <c r="R129" s="214" t="str">
        <f t="shared" si="11"/>
        <v/>
      </c>
      <c r="S129" s="214" t="e">
        <f>VLOOKUP(L129,'Précisions-Moy Prév'!$C$2:$D$261,2,FALSE)</f>
        <v>#N/A</v>
      </c>
      <c r="T129" s="214" t="e">
        <f>VLOOKUP(F129,'Précisions-Moy Prév'!$G$2:$H$122,2,FALSE)</f>
        <v>#N/A</v>
      </c>
    </row>
    <row r="130" spans="1:20" x14ac:dyDescent="0.2">
      <c r="A130" s="149">
        <f t="shared" si="8"/>
        <v>127</v>
      </c>
      <c r="B130" s="108"/>
      <c r="C130" s="108"/>
      <c r="D130" s="105"/>
      <c r="E130" s="105"/>
      <c r="F130" s="105"/>
      <c r="G130" s="105"/>
      <c r="H130" s="105"/>
      <c r="I130" s="105"/>
      <c r="J130" s="149" t="e">
        <f>VLOOKUP(G130,'Risques-Dangers-Dommages'!$G$2:$H$42,2,FALSE)</f>
        <v>#N/A</v>
      </c>
      <c r="K130" s="148" t="e">
        <f t="shared" si="9"/>
        <v>#N/A</v>
      </c>
      <c r="L130" s="105"/>
      <c r="M130" s="105"/>
      <c r="N130" s="108"/>
      <c r="O130" s="108"/>
      <c r="P130" s="105"/>
      <c r="Q130" s="214" t="str">
        <f t="shared" si="10"/>
        <v/>
      </c>
      <c r="R130" s="214" t="str">
        <f t="shared" si="11"/>
        <v/>
      </c>
      <c r="S130" s="214" t="e">
        <f>VLOOKUP(L130,'Précisions-Moy Prév'!$C$2:$D$261,2,FALSE)</f>
        <v>#N/A</v>
      </c>
      <c r="T130" s="214" t="e">
        <f>VLOOKUP(F130,'Précisions-Moy Prév'!$G$2:$H$122,2,FALSE)</f>
        <v>#N/A</v>
      </c>
    </row>
    <row r="131" spans="1:20" x14ac:dyDescent="0.2">
      <c r="A131" s="149">
        <f t="shared" si="8"/>
        <v>128</v>
      </c>
      <c r="B131" s="108"/>
      <c r="C131" s="108"/>
      <c r="D131" s="105"/>
      <c r="E131" s="105"/>
      <c r="F131" s="105"/>
      <c r="G131" s="105"/>
      <c r="H131" s="105"/>
      <c r="I131" s="105"/>
      <c r="J131" s="149" t="e">
        <f>VLOOKUP(G131,'Risques-Dangers-Dommages'!$G$2:$H$42,2,FALSE)</f>
        <v>#N/A</v>
      </c>
      <c r="K131" s="148" t="e">
        <f t="shared" si="9"/>
        <v>#N/A</v>
      </c>
      <c r="L131" s="105"/>
      <c r="M131" s="105"/>
      <c r="N131" s="108"/>
      <c r="O131" s="108"/>
      <c r="P131" s="105"/>
      <c r="Q131" s="214" t="str">
        <f t="shared" si="10"/>
        <v/>
      </c>
      <c r="R131" s="214" t="str">
        <f t="shared" si="11"/>
        <v/>
      </c>
      <c r="S131" s="214" t="e">
        <f>VLOOKUP(L131,'Précisions-Moy Prév'!$C$2:$D$261,2,FALSE)</f>
        <v>#N/A</v>
      </c>
      <c r="T131" s="214" t="e">
        <f>VLOOKUP(F131,'Précisions-Moy Prév'!$G$2:$H$122,2,FALSE)</f>
        <v>#N/A</v>
      </c>
    </row>
    <row r="132" spans="1:20" x14ac:dyDescent="0.2">
      <c r="A132" s="149">
        <f t="shared" si="8"/>
        <v>129</v>
      </c>
      <c r="B132" s="108"/>
      <c r="C132" s="108"/>
      <c r="D132" s="105"/>
      <c r="E132" s="105"/>
      <c r="F132" s="105"/>
      <c r="G132" s="105"/>
      <c r="H132" s="105"/>
      <c r="I132" s="105"/>
      <c r="J132" s="149" t="e">
        <f>VLOOKUP(G132,'Risques-Dangers-Dommages'!$G$2:$H$42,2,FALSE)</f>
        <v>#N/A</v>
      </c>
      <c r="K132" s="148" t="e">
        <f t="shared" si="9"/>
        <v>#N/A</v>
      </c>
      <c r="L132" s="105"/>
      <c r="M132" s="105"/>
      <c r="N132" s="108"/>
      <c r="O132" s="108"/>
      <c r="P132" s="105"/>
      <c r="Q132" s="214" t="str">
        <f t="shared" si="10"/>
        <v/>
      </c>
      <c r="R132" s="214" t="str">
        <f t="shared" si="11"/>
        <v/>
      </c>
      <c r="S132" s="214" t="e">
        <f>VLOOKUP(L132,'Précisions-Moy Prév'!$C$2:$D$261,2,FALSE)</f>
        <v>#N/A</v>
      </c>
      <c r="T132" s="214" t="e">
        <f>VLOOKUP(F132,'Précisions-Moy Prév'!$G$2:$H$122,2,FALSE)</f>
        <v>#N/A</v>
      </c>
    </row>
    <row r="133" spans="1:20" x14ac:dyDescent="0.2">
      <c r="A133" s="149">
        <f t="shared" si="8"/>
        <v>130</v>
      </c>
      <c r="B133" s="108"/>
      <c r="C133" s="108"/>
      <c r="D133" s="105"/>
      <c r="E133" s="105"/>
      <c r="F133" s="105"/>
      <c r="G133" s="105"/>
      <c r="H133" s="105"/>
      <c r="I133" s="105"/>
      <c r="J133" s="149" t="e">
        <f>VLOOKUP(G133,'Risques-Dangers-Dommages'!$G$2:$H$42,2,FALSE)</f>
        <v>#N/A</v>
      </c>
      <c r="K133" s="148" t="e">
        <f t="shared" si="9"/>
        <v>#N/A</v>
      </c>
      <c r="L133" s="105"/>
      <c r="M133" s="105"/>
      <c r="N133" s="108"/>
      <c r="O133" s="108"/>
      <c r="P133" s="105"/>
      <c r="Q133" s="214" t="str">
        <f t="shared" si="10"/>
        <v/>
      </c>
      <c r="R133" s="214" t="str">
        <f t="shared" si="11"/>
        <v/>
      </c>
      <c r="S133" s="214" t="e">
        <f>VLOOKUP(L133,'Précisions-Moy Prév'!$C$2:$D$261,2,FALSE)</f>
        <v>#N/A</v>
      </c>
      <c r="T133" s="214" t="e">
        <f>VLOOKUP(F133,'Précisions-Moy Prév'!$G$2:$H$122,2,FALSE)</f>
        <v>#N/A</v>
      </c>
    </row>
    <row r="134" spans="1:20" x14ac:dyDescent="0.2">
      <c r="A134" s="149">
        <f t="shared" ref="A134:A197" si="12">A133+1</f>
        <v>131</v>
      </c>
      <c r="B134" s="108"/>
      <c r="C134" s="108"/>
      <c r="D134" s="105"/>
      <c r="E134" s="105"/>
      <c r="F134" s="105"/>
      <c r="G134" s="105"/>
      <c r="H134" s="105"/>
      <c r="I134" s="105"/>
      <c r="J134" s="149" t="e">
        <f>VLOOKUP(G134,'Risques-Dangers-Dommages'!$G$2:$H$42,2,FALSE)</f>
        <v>#N/A</v>
      </c>
      <c r="K134" s="148" t="e">
        <f t="shared" si="9"/>
        <v>#N/A</v>
      </c>
      <c r="L134" s="105"/>
      <c r="M134" s="105"/>
      <c r="N134" s="108"/>
      <c r="O134" s="108"/>
      <c r="P134" s="105"/>
      <c r="Q134" s="214" t="str">
        <f t="shared" si="10"/>
        <v/>
      </c>
      <c r="R134" s="214" t="str">
        <f t="shared" si="11"/>
        <v/>
      </c>
      <c r="S134" s="214" t="e">
        <f>VLOOKUP(L134,'Précisions-Moy Prév'!$C$2:$D$261,2,FALSE)</f>
        <v>#N/A</v>
      </c>
      <c r="T134" s="214" t="e">
        <f>VLOOKUP(F134,'Précisions-Moy Prév'!$G$2:$H$122,2,FALSE)</f>
        <v>#N/A</v>
      </c>
    </row>
    <row r="135" spans="1:20" x14ac:dyDescent="0.2">
      <c r="A135" s="149">
        <f t="shared" si="12"/>
        <v>132</v>
      </c>
      <c r="B135" s="108"/>
      <c r="C135" s="108"/>
      <c r="D135" s="105"/>
      <c r="E135" s="105"/>
      <c r="F135" s="105"/>
      <c r="G135" s="105"/>
      <c r="H135" s="105"/>
      <c r="I135" s="105"/>
      <c r="J135" s="149" t="e">
        <f>VLOOKUP(G135,'Risques-Dangers-Dommages'!$G$2:$H$42,2,FALSE)</f>
        <v>#N/A</v>
      </c>
      <c r="K135" s="148" t="e">
        <f t="shared" si="9"/>
        <v>#N/A</v>
      </c>
      <c r="L135" s="105"/>
      <c r="M135" s="105"/>
      <c r="N135" s="108"/>
      <c r="O135" s="108"/>
      <c r="P135" s="105"/>
      <c r="Q135" s="214" t="str">
        <f t="shared" si="10"/>
        <v/>
      </c>
      <c r="R135" s="214" t="str">
        <f t="shared" si="11"/>
        <v/>
      </c>
      <c r="S135" s="214" t="e">
        <f>VLOOKUP(L135,'Précisions-Moy Prév'!$C$2:$D$261,2,FALSE)</f>
        <v>#N/A</v>
      </c>
      <c r="T135" s="214" t="e">
        <f>VLOOKUP(F135,'Précisions-Moy Prév'!$G$2:$H$122,2,FALSE)</f>
        <v>#N/A</v>
      </c>
    </row>
    <row r="136" spans="1:20" x14ac:dyDescent="0.2">
      <c r="A136" s="149">
        <f t="shared" si="12"/>
        <v>133</v>
      </c>
      <c r="B136" s="108"/>
      <c r="C136" s="108"/>
      <c r="D136" s="105"/>
      <c r="E136" s="105"/>
      <c r="F136" s="105"/>
      <c r="G136" s="105"/>
      <c r="H136" s="105"/>
      <c r="I136" s="105"/>
      <c r="J136" s="149" t="e">
        <f>VLOOKUP(G136,'Risques-Dangers-Dommages'!$G$2:$H$42,2,FALSE)</f>
        <v>#N/A</v>
      </c>
      <c r="K136" s="148" t="e">
        <f t="shared" si="9"/>
        <v>#N/A</v>
      </c>
      <c r="L136" s="105"/>
      <c r="M136" s="105"/>
      <c r="N136" s="108"/>
      <c r="O136" s="108"/>
      <c r="P136" s="105"/>
      <c r="Q136" s="214" t="str">
        <f t="shared" si="10"/>
        <v/>
      </c>
      <c r="R136" s="214" t="str">
        <f t="shared" si="11"/>
        <v/>
      </c>
      <c r="S136" s="214" t="e">
        <f>VLOOKUP(L136,'Précisions-Moy Prév'!$C$2:$D$261,2,FALSE)</f>
        <v>#N/A</v>
      </c>
      <c r="T136" s="214" t="e">
        <f>VLOOKUP(F136,'Précisions-Moy Prév'!$G$2:$H$122,2,FALSE)</f>
        <v>#N/A</v>
      </c>
    </row>
    <row r="137" spans="1:20" x14ac:dyDescent="0.2">
      <c r="A137" s="149">
        <f t="shared" si="12"/>
        <v>134</v>
      </c>
      <c r="B137" s="108"/>
      <c r="C137" s="108"/>
      <c r="D137" s="105"/>
      <c r="E137" s="105"/>
      <c r="F137" s="105"/>
      <c r="G137" s="105"/>
      <c r="H137" s="105"/>
      <c r="I137" s="105"/>
      <c r="J137" s="149" t="e">
        <f>VLOOKUP(G137,'Risques-Dangers-Dommages'!$G$2:$H$42,2,FALSE)</f>
        <v>#N/A</v>
      </c>
      <c r="K137" s="148" t="e">
        <f t="shared" si="9"/>
        <v>#N/A</v>
      </c>
      <c r="L137" s="105"/>
      <c r="M137" s="105"/>
      <c r="N137" s="108"/>
      <c r="O137" s="108"/>
      <c r="P137" s="105"/>
      <c r="Q137" s="214" t="str">
        <f t="shared" si="10"/>
        <v/>
      </c>
      <c r="R137" s="214" t="str">
        <f t="shared" si="11"/>
        <v/>
      </c>
      <c r="S137" s="214" t="e">
        <f>VLOOKUP(L137,'Précisions-Moy Prév'!$C$2:$D$261,2,FALSE)</f>
        <v>#N/A</v>
      </c>
      <c r="T137" s="214" t="e">
        <f>VLOOKUP(F137,'Précisions-Moy Prév'!$G$2:$H$122,2,FALSE)</f>
        <v>#N/A</v>
      </c>
    </row>
    <row r="138" spans="1:20" x14ac:dyDescent="0.2">
      <c r="A138" s="149">
        <f t="shared" si="12"/>
        <v>135</v>
      </c>
      <c r="B138" s="108"/>
      <c r="C138" s="108"/>
      <c r="D138" s="105"/>
      <c r="E138" s="105"/>
      <c r="F138" s="105"/>
      <c r="G138" s="105"/>
      <c r="H138" s="105"/>
      <c r="I138" s="105"/>
      <c r="J138" s="149" t="e">
        <f>VLOOKUP(G138,'Risques-Dangers-Dommages'!$G$2:$H$42,2,FALSE)</f>
        <v>#N/A</v>
      </c>
      <c r="K138" s="148" t="e">
        <f t="shared" si="9"/>
        <v>#N/A</v>
      </c>
      <c r="L138" s="105"/>
      <c r="M138" s="105"/>
      <c r="N138" s="108"/>
      <c r="O138" s="108"/>
      <c r="P138" s="105"/>
      <c r="Q138" s="214" t="str">
        <f t="shared" si="10"/>
        <v/>
      </c>
      <c r="R138" s="214" t="str">
        <f t="shared" si="11"/>
        <v/>
      </c>
      <c r="S138" s="214" t="e">
        <f>VLOOKUP(L138,'Précisions-Moy Prév'!$C$2:$D$261,2,FALSE)</f>
        <v>#N/A</v>
      </c>
      <c r="T138" s="214" t="e">
        <f>VLOOKUP(F138,'Précisions-Moy Prév'!$G$2:$H$122,2,FALSE)</f>
        <v>#N/A</v>
      </c>
    </row>
    <row r="139" spans="1:20" x14ac:dyDescent="0.2">
      <c r="A139" s="149">
        <f t="shared" si="12"/>
        <v>136</v>
      </c>
      <c r="B139" s="108"/>
      <c r="C139" s="108"/>
      <c r="D139" s="105"/>
      <c r="E139" s="105"/>
      <c r="F139" s="105"/>
      <c r="G139" s="105"/>
      <c r="H139" s="105"/>
      <c r="I139" s="105"/>
      <c r="J139" s="149" t="e">
        <f>VLOOKUP(G139,'Risques-Dangers-Dommages'!$G$2:$H$42,2,FALSE)</f>
        <v>#N/A</v>
      </c>
      <c r="K139" s="148" t="e">
        <f t="shared" si="9"/>
        <v>#N/A</v>
      </c>
      <c r="L139" s="105"/>
      <c r="M139" s="105"/>
      <c r="N139" s="108"/>
      <c r="O139" s="108"/>
      <c r="P139" s="105"/>
      <c r="Q139" s="214" t="str">
        <f t="shared" si="10"/>
        <v/>
      </c>
      <c r="R139" s="214" t="str">
        <f t="shared" si="11"/>
        <v/>
      </c>
      <c r="S139" s="214" t="e">
        <f>VLOOKUP(L139,'Précisions-Moy Prév'!$C$2:$D$261,2,FALSE)</f>
        <v>#N/A</v>
      </c>
      <c r="T139" s="214" t="e">
        <f>VLOOKUP(F139,'Précisions-Moy Prév'!$G$2:$H$122,2,FALSE)</f>
        <v>#N/A</v>
      </c>
    </row>
    <row r="140" spans="1:20" x14ac:dyDescent="0.2">
      <c r="A140" s="149">
        <f t="shared" si="12"/>
        <v>137</v>
      </c>
      <c r="B140" s="108"/>
      <c r="C140" s="108"/>
      <c r="D140" s="105"/>
      <c r="E140" s="105"/>
      <c r="F140" s="105"/>
      <c r="G140" s="105"/>
      <c r="H140" s="105"/>
      <c r="I140" s="105"/>
      <c r="J140" s="149" t="e">
        <f>VLOOKUP(G140,'Risques-Dangers-Dommages'!$G$2:$H$42,2,FALSE)</f>
        <v>#N/A</v>
      </c>
      <c r="K140" s="148" t="e">
        <f t="shared" si="9"/>
        <v>#N/A</v>
      </c>
      <c r="L140" s="105"/>
      <c r="M140" s="105"/>
      <c r="N140" s="108"/>
      <c r="O140" s="108"/>
      <c r="P140" s="105"/>
      <c r="Q140" s="214" t="str">
        <f t="shared" si="10"/>
        <v/>
      </c>
      <c r="R140" s="214" t="str">
        <f t="shared" si="11"/>
        <v/>
      </c>
      <c r="S140" s="214" t="e">
        <f>VLOOKUP(L140,'Précisions-Moy Prév'!$C$2:$D$261,2,FALSE)</f>
        <v>#N/A</v>
      </c>
      <c r="T140" s="214" t="e">
        <f>VLOOKUP(F140,'Précisions-Moy Prév'!$G$2:$H$122,2,FALSE)</f>
        <v>#N/A</v>
      </c>
    </row>
    <row r="141" spans="1:20" x14ac:dyDescent="0.2">
      <c r="A141" s="149">
        <f t="shared" si="12"/>
        <v>138</v>
      </c>
      <c r="B141" s="108"/>
      <c r="C141" s="108"/>
      <c r="D141" s="105"/>
      <c r="E141" s="105"/>
      <c r="F141" s="105"/>
      <c r="G141" s="105"/>
      <c r="H141" s="105"/>
      <c r="I141" s="105"/>
      <c r="J141" s="149" t="e">
        <f>VLOOKUP(G141,'Risques-Dangers-Dommages'!$G$2:$H$42,2,FALSE)</f>
        <v>#N/A</v>
      </c>
      <c r="K141" s="148" t="e">
        <f t="shared" si="9"/>
        <v>#N/A</v>
      </c>
      <c r="L141" s="105"/>
      <c r="M141" s="105"/>
      <c r="N141" s="108"/>
      <c r="O141" s="108"/>
      <c r="P141" s="105"/>
      <c r="Q141" s="214" t="str">
        <f t="shared" si="10"/>
        <v/>
      </c>
      <c r="R141" s="214" t="str">
        <f t="shared" si="11"/>
        <v/>
      </c>
      <c r="S141" s="214" t="e">
        <f>VLOOKUP(L141,'Précisions-Moy Prév'!$C$2:$D$261,2,FALSE)</f>
        <v>#N/A</v>
      </c>
      <c r="T141" s="214" t="e">
        <f>VLOOKUP(F141,'Précisions-Moy Prév'!$G$2:$H$122,2,FALSE)</f>
        <v>#N/A</v>
      </c>
    </row>
    <row r="142" spans="1:20" x14ac:dyDescent="0.2">
      <c r="A142" s="149">
        <f t="shared" si="12"/>
        <v>139</v>
      </c>
      <c r="B142" s="108"/>
      <c r="C142" s="108"/>
      <c r="D142" s="105"/>
      <c r="E142" s="105"/>
      <c r="F142" s="105"/>
      <c r="G142" s="105"/>
      <c r="H142" s="105"/>
      <c r="I142" s="105"/>
      <c r="J142" s="149" t="e">
        <f>VLOOKUP(G142,'Risques-Dangers-Dommages'!$G$2:$H$42,2,FALSE)</f>
        <v>#N/A</v>
      </c>
      <c r="K142" s="148" t="e">
        <f t="shared" si="9"/>
        <v>#N/A</v>
      </c>
      <c r="L142" s="105"/>
      <c r="M142" s="105"/>
      <c r="N142" s="108"/>
      <c r="O142" s="108"/>
      <c r="P142" s="105"/>
      <c r="Q142" s="214" t="str">
        <f t="shared" si="10"/>
        <v/>
      </c>
      <c r="R142" s="214" t="str">
        <f t="shared" si="11"/>
        <v/>
      </c>
      <c r="S142" s="214" t="e">
        <f>VLOOKUP(L142,'Précisions-Moy Prév'!$C$2:$D$261,2,FALSE)</f>
        <v>#N/A</v>
      </c>
      <c r="T142" s="214" t="e">
        <f>VLOOKUP(F142,'Précisions-Moy Prév'!$G$2:$H$122,2,FALSE)</f>
        <v>#N/A</v>
      </c>
    </row>
    <row r="143" spans="1:20" x14ac:dyDescent="0.2">
      <c r="A143" s="149">
        <f t="shared" si="12"/>
        <v>140</v>
      </c>
      <c r="B143" s="108"/>
      <c r="C143" s="108"/>
      <c r="D143" s="105"/>
      <c r="E143" s="105"/>
      <c r="F143" s="105"/>
      <c r="G143" s="105"/>
      <c r="H143" s="105"/>
      <c r="I143" s="105"/>
      <c r="J143" s="149" t="e">
        <f>VLOOKUP(G143,'Risques-Dangers-Dommages'!$G$2:$H$42,2,FALSE)</f>
        <v>#N/A</v>
      </c>
      <c r="K143" s="148" t="e">
        <f t="shared" si="9"/>
        <v>#N/A</v>
      </c>
      <c r="L143" s="105"/>
      <c r="M143" s="105"/>
      <c r="N143" s="108"/>
      <c r="O143" s="108"/>
      <c r="P143" s="105"/>
      <c r="Q143" s="214" t="str">
        <f t="shared" si="10"/>
        <v/>
      </c>
      <c r="R143" s="214" t="str">
        <f t="shared" si="11"/>
        <v/>
      </c>
      <c r="S143" s="214" t="e">
        <f>VLOOKUP(L143,'Précisions-Moy Prév'!$C$2:$D$261,2,FALSE)</f>
        <v>#N/A</v>
      </c>
      <c r="T143" s="214" t="e">
        <f>VLOOKUP(F143,'Précisions-Moy Prév'!$G$2:$H$122,2,FALSE)</f>
        <v>#N/A</v>
      </c>
    </row>
    <row r="144" spans="1:20" x14ac:dyDescent="0.2">
      <c r="A144" s="149">
        <f t="shared" si="12"/>
        <v>141</v>
      </c>
      <c r="B144" s="108"/>
      <c r="C144" s="108"/>
      <c r="D144" s="105"/>
      <c r="E144" s="105"/>
      <c r="F144" s="105"/>
      <c r="G144" s="105"/>
      <c r="H144" s="105"/>
      <c r="I144" s="105"/>
      <c r="J144" s="149" t="e">
        <f>VLOOKUP(G144,'Risques-Dangers-Dommages'!$G$2:$H$42,2,FALSE)</f>
        <v>#N/A</v>
      </c>
      <c r="K144" s="148" t="e">
        <f t="shared" si="9"/>
        <v>#N/A</v>
      </c>
      <c r="L144" s="105"/>
      <c r="M144" s="105"/>
      <c r="N144" s="108"/>
      <c r="O144" s="108"/>
      <c r="P144" s="105"/>
      <c r="Q144" s="214" t="str">
        <f t="shared" si="10"/>
        <v/>
      </c>
      <c r="R144" s="214" t="str">
        <f t="shared" si="11"/>
        <v/>
      </c>
      <c r="S144" s="214" t="e">
        <f>VLOOKUP(L144,'Précisions-Moy Prév'!$C$2:$D$261,2,FALSE)</f>
        <v>#N/A</v>
      </c>
      <c r="T144" s="214" t="e">
        <f>VLOOKUP(F144,'Précisions-Moy Prév'!$G$2:$H$122,2,FALSE)</f>
        <v>#N/A</v>
      </c>
    </row>
    <row r="145" spans="1:20" x14ac:dyDescent="0.2">
      <c r="A145" s="149">
        <f t="shared" si="12"/>
        <v>142</v>
      </c>
      <c r="B145" s="108"/>
      <c r="C145" s="108"/>
      <c r="D145" s="105"/>
      <c r="E145" s="105"/>
      <c r="F145" s="105"/>
      <c r="G145" s="105"/>
      <c r="H145" s="105"/>
      <c r="I145" s="105"/>
      <c r="J145" s="149" t="e">
        <f>VLOOKUP(G145,'Risques-Dangers-Dommages'!$G$2:$H$42,2,FALSE)</f>
        <v>#N/A</v>
      </c>
      <c r="K145" s="148" t="e">
        <f t="shared" si="9"/>
        <v>#N/A</v>
      </c>
      <c r="L145" s="105"/>
      <c r="M145" s="105"/>
      <c r="N145" s="108"/>
      <c r="O145" s="108"/>
      <c r="P145" s="105"/>
      <c r="Q145" s="214" t="str">
        <f t="shared" si="10"/>
        <v/>
      </c>
      <c r="R145" s="214" t="str">
        <f t="shared" si="11"/>
        <v/>
      </c>
      <c r="S145" s="214" t="e">
        <f>VLOOKUP(L145,'Précisions-Moy Prév'!$C$2:$D$261,2,FALSE)</f>
        <v>#N/A</v>
      </c>
      <c r="T145" s="214" t="e">
        <f>VLOOKUP(F145,'Précisions-Moy Prév'!$G$2:$H$122,2,FALSE)</f>
        <v>#N/A</v>
      </c>
    </row>
    <row r="146" spans="1:20" x14ac:dyDescent="0.2">
      <c r="A146" s="149">
        <f t="shared" si="12"/>
        <v>143</v>
      </c>
      <c r="B146" s="108"/>
      <c r="C146" s="108"/>
      <c r="D146" s="105"/>
      <c r="E146" s="105"/>
      <c r="F146" s="105"/>
      <c r="G146" s="105"/>
      <c r="H146" s="105"/>
      <c r="I146" s="105"/>
      <c r="J146" s="149" t="e">
        <f>VLOOKUP(G146,'Risques-Dangers-Dommages'!$G$2:$H$42,2,FALSE)</f>
        <v>#N/A</v>
      </c>
      <c r="K146" s="148" t="e">
        <f t="shared" si="9"/>
        <v>#N/A</v>
      </c>
      <c r="L146" s="105"/>
      <c r="M146" s="105"/>
      <c r="N146" s="108"/>
      <c r="O146" s="108"/>
      <c r="P146" s="105"/>
      <c r="Q146" s="214" t="str">
        <f t="shared" si="10"/>
        <v/>
      </c>
      <c r="R146" s="214" t="str">
        <f t="shared" si="11"/>
        <v/>
      </c>
      <c r="S146" s="214" t="e">
        <f>VLOOKUP(L146,'Précisions-Moy Prév'!$C$2:$D$261,2,FALSE)</f>
        <v>#N/A</v>
      </c>
      <c r="T146" s="214" t="e">
        <f>VLOOKUP(F146,'Précisions-Moy Prév'!$G$2:$H$122,2,FALSE)</f>
        <v>#N/A</v>
      </c>
    </row>
    <row r="147" spans="1:20" x14ac:dyDescent="0.2">
      <c r="A147" s="149">
        <f t="shared" si="12"/>
        <v>144</v>
      </c>
      <c r="B147" s="108"/>
      <c r="C147" s="108"/>
      <c r="D147" s="105"/>
      <c r="E147" s="105"/>
      <c r="F147" s="105"/>
      <c r="G147" s="105"/>
      <c r="H147" s="105"/>
      <c r="I147" s="105"/>
      <c r="J147" s="149" t="e">
        <f>VLOOKUP(G147,'Risques-Dangers-Dommages'!$G$2:$H$42,2,FALSE)</f>
        <v>#N/A</v>
      </c>
      <c r="K147" s="148" t="e">
        <f t="shared" si="9"/>
        <v>#N/A</v>
      </c>
      <c r="L147" s="105"/>
      <c r="M147" s="105"/>
      <c r="N147" s="108"/>
      <c r="O147" s="108"/>
      <c r="P147" s="105"/>
      <c r="Q147" s="214" t="str">
        <f t="shared" si="10"/>
        <v/>
      </c>
      <c r="R147" s="214" t="str">
        <f t="shared" si="11"/>
        <v/>
      </c>
      <c r="S147" s="214" t="e">
        <f>VLOOKUP(L147,'Précisions-Moy Prév'!$C$2:$D$261,2,FALSE)</f>
        <v>#N/A</v>
      </c>
      <c r="T147" s="214" t="e">
        <f>VLOOKUP(F147,'Précisions-Moy Prév'!$G$2:$H$122,2,FALSE)</f>
        <v>#N/A</v>
      </c>
    </row>
    <row r="148" spans="1:20" x14ac:dyDescent="0.2">
      <c r="A148" s="149">
        <f t="shared" si="12"/>
        <v>145</v>
      </c>
      <c r="B148" s="108"/>
      <c r="C148" s="108"/>
      <c r="D148" s="105"/>
      <c r="E148" s="105"/>
      <c r="F148" s="105"/>
      <c r="G148" s="105"/>
      <c r="H148" s="105"/>
      <c r="I148" s="105"/>
      <c r="J148" s="149" t="e">
        <f>VLOOKUP(G148,'Risques-Dangers-Dommages'!$G$2:$H$42,2,FALSE)</f>
        <v>#N/A</v>
      </c>
      <c r="K148" s="148" t="e">
        <f t="shared" si="9"/>
        <v>#N/A</v>
      </c>
      <c r="L148" s="105"/>
      <c r="M148" s="105"/>
      <c r="N148" s="108"/>
      <c r="O148" s="108"/>
      <c r="P148" s="105"/>
      <c r="Q148" s="214" t="str">
        <f t="shared" si="10"/>
        <v/>
      </c>
      <c r="R148" s="214" t="str">
        <f t="shared" si="11"/>
        <v/>
      </c>
      <c r="S148" s="214" t="e">
        <f>VLOOKUP(L148,'Précisions-Moy Prév'!$C$2:$D$261,2,FALSE)</f>
        <v>#N/A</v>
      </c>
      <c r="T148" s="214" t="e">
        <f>VLOOKUP(F148,'Précisions-Moy Prév'!$G$2:$H$122,2,FALSE)</f>
        <v>#N/A</v>
      </c>
    </row>
    <row r="149" spans="1:20" x14ac:dyDescent="0.2">
      <c r="A149" s="149">
        <f t="shared" si="12"/>
        <v>146</v>
      </c>
      <c r="B149" s="108"/>
      <c r="C149" s="108"/>
      <c r="D149" s="105"/>
      <c r="E149" s="105"/>
      <c r="F149" s="105"/>
      <c r="G149" s="105"/>
      <c r="H149" s="105"/>
      <c r="I149" s="105"/>
      <c r="J149" s="149" t="e">
        <f>VLOOKUP(G149,'Risques-Dangers-Dommages'!$G$2:$H$42,2,FALSE)</f>
        <v>#N/A</v>
      </c>
      <c r="K149" s="148" t="e">
        <f t="shared" si="9"/>
        <v>#N/A</v>
      </c>
      <c r="L149" s="105"/>
      <c r="M149" s="105"/>
      <c r="N149" s="108"/>
      <c r="O149" s="108"/>
      <c r="P149" s="105"/>
      <c r="Q149" s="214" t="str">
        <f t="shared" si="10"/>
        <v/>
      </c>
      <c r="R149" s="214" t="str">
        <f t="shared" si="11"/>
        <v/>
      </c>
      <c r="S149" s="214" t="e">
        <f>VLOOKUP(L149,'Précisions-Moy Prév'!$C$2:$D$261,2,FALSE)</f>
        <v>#N/A</v>
      </c>
      <c r="T149" s="214" t="e">
        <f>VLOOKUP(F149,'Précisions-Moy Prév'!$G$2:$H$122,2,FALSE)</f>
        <v>#N/A</v>
      </c>
    </row>
    <row r="150" spans="1:20" x14ac:dyDescent="0.2">
      <c r="A150" s="149">
        <f t="shared" si="12"/>
        <v>147</v>
      </c>
      <c r="B150" s="108"/>
      <c r="C150" s="108"/>
      <c r="D150" s="105"/>
      <c r="E150" s="105"/>
      <c r="F150" s="105"/>
      <c r="G150" s="105"/>
      <c r="H150" s="105"/>
      <c r="I150" s="105"/>
      <c r="J150" s="149" t="e">
        <f>VLOOKUP(G150,'Risques-Dangers-Dommages'!$G$2:$H$42,2,FALSE)</f>
        <v>#N/A</v>
      </c>
      <c r="K150" s="148" t="e">
        <f t="shared" si="9"/>
        <v>#N/A</v>
      </c>
      <c r="L150" s="105"/>
      <c r="M150" s="105"/>
      <c r="N150" s="108"/>
      <c r="O150" s="108"/>
      <c r="P150" s="105"/>
      <c r="Q150" s="214" t="str">
        <f t="shared" si="10"/>
        <v/>
      </c>
      <c r="R150" s="214" t="str">
        <f t="shared" si="11"/>
        <v/>
      </c>
      <c r="S150" s="214" t="e">
        <f>VLOOKUP(L150,'Précisions-Moy Prév'!$C$2:$D$261,2,FALSE)</f>
        <v>#N/A</v>
      </c>
      <c r="T150" s="214" t="e">
        <f>VLOOKUP(F150,'Précisions-Moy Prév'!$G$2:$H$122,2,FALSE)</f>
        <v>#N/A</v>
      </c>
    </row>
    <row r="151" spans="1:20" x14ac:dyDescent="0.2">
      <c r="A151" s="149">
        <f t="shared" si="12"/>
        <v>148</v>
      </c>
      <c r="B151" s="108"/>
      <c r="C151" s="108"/>
      <c r="D151" s="105"/>
      <c r="E151" s="105"/>
      <c r="F151" s="105"/>
      <c r="G151" s="105"/>
      <c r="H151" s="105"/>
      <c r="I151" s="105"/>
      <c r="J151" s="149" t="e">
        <f>VLOOKUP(G151,'Risques-Dangers-Dommages'!$G$2:$H$42,2,FALSE)</f>
        <v>#N/A</v>
      </c>
      <c r="K151" s="148" t="e">
        <f t="shared" si="9"/>
        <v>#N/A</v>
      </c>
      <c r="L151" s="105"/>
      <c r="M151" s="105"/>
      <c r="N151" s="108"/>
      <c r="O151" s="108"/>
      <c r="P151" s="105"/>
      <c r="Q151" s="214" t="str">
        <f t="shared" si="10"/>
        <v/>
      </c>
      <c r="R151" s="214" t="str">
        <f t="shared" si="11"/>
        <v/>
      </c>
      <c r="S151" s="214" t="e">
        <f>VLOOKUP(L151,'Précisions-Moy Prév'!$C$2:$D$261,2,FALSE)</f>
        <v>#N/A</v>
      </c>
      <c r="T151" s="214" t="e">
        <f>VLOOKUP(F151,'Précisions-Moy Prév'!$G$2:$H$122,2,FALSE)</f>
        <v>#N/A</v>
      </c>
    </row>
    <row r="152" spans="1:20" x14ac:dyDescent="0.2">
      <c r="A152" s="149">
        <f t="shared" si="12"/>
        <v>149</v>
      </c>
      <c r="B152" s="108"/>
      <c r="C152" s="108"/>
      <c r="D152" s="105"/>
      <c r="E152" s="105"/>
      <c r="F152" s="105"/>
      <c r="G152" s="105"/>
      <c r="H152" s="105"/>
      <c r="I152" s="105"/>
      <c r="J152" s="149" t="e">
        <f>VLOOKUP(G152,'Risques-Dangers-Dommages'!$G$2:$H$42,2,FALSE)</f>
        <v>#N/A</v>
      </c>
      <c r="K152" s="148" t="e">
        <f t="shared" si="9"/>
        <v>#N/A</v>
      </c>
      <c r="L152" s="105"/>
      <c r="M152" s="105"/>
      <c r="N152" s="108"/>
      <c r="O152" s="108"/>
      <c r="P152" s="105"/>
      <c r="Q152" s="214" t="str">
        <f t="shared" si="10"/>
        <v/>
      </c>
      <c r="R152" s="214" t="str">
        <f t="shared" si="11"/>
        <v/>
      </c>
      <c r="S152" s="214" t="e">
        <f>VLOOKUP(L152,'Précisions-Moy Prév'!$C$2:$D$261,2,FALSE)</f>
        <v>#N/A</v>
      </c>
      <c r="T152" s="214" t="e">
        <f>VLOOKUP(F152,'Précisions-Moy Prév'!$G$2:$H$122,2,FALSE)</f>
        <v>#N/A</v>
      </c>
    </row>
    <row r="153" spans="1:20" x14ac:dyDescent="0.2">
      <c r="A153" s="149">
        <f t="shared" si="12"/>
        <v>150</v>
      </c>
      <c r="B153" s="108"/>
      <c r="C153" s="108"/>
      <c r="D153" s="105"/>
      <c r="E153" s="105"/>
      <c r="F153" s="105"/>
      <c r="G153" s="105"/>
      <c r="H153" s="105"/>
      <c r="I153" s="105"/>
      <c r="J153" s="149" t="e">
        <f>VLOOKUP(G153,'Risques-Dangers-Dommages'!$G$2:$H$42,2,FALSE)</f>
        <v>#N/A</v>
      </c>
      <c r="K153" s="148" t="e">
        <f t="shared" si="9"/>
        <v>#N/A</v>
      </c>
      <c r="L153" s="105"/>
      <c r="M153" s="105"/>
      <c r="N153" s="108"/>
      <c r="O153" s="108"/>
      <c r="P153" s="105"/>
      <c r="Q153" s="214" t="str">
        <f t="shared" si="10"/>
        <v/>
      </c>
      <c r="R153" s="214" t="str">
        <f t="shared" si="11"/>
        <v/>
      </c>
      <c r="S153" s="214" t="e">
        <f>VLOOKUP(L153,'Précisions-Moy Prév'!$C$2:$D$261,2,FALSE)</f>
        <v>#N/A</v>
      </c>
      <c r="T153" s="214" t="e">
        <f>VLOOKUP(F153,'Précisions-Moy Prév'!$G$2:$H$122,2,FALSE)</f>
        <v>#N/A</v>
      </c>
    </row>
    <row r="154" spans="1:20" x14ac:dyDescent="0.2">
      <c r="A154" s="149">
        <f t="shared" si="12"/>
        <v>151</v>
      </c>
      <c r="B154" s="108"/>
      <c r="C154" s="108"/>
      <c r="D154" s="105"/>
      <c r="E154" s="105"/>
      <c r="F154" s="105"/>
      <c r="G154" s="105"/>
      <c r="H154" s="105"/>
      <c r="I154" s="105"/>
      <c r="J154" s="149" t="e">
        <f>VLOOKUP(G154,'Risques-Dangers-Dommages'!$G$2:$H$42,2,FALSE)</f>
        <v>#N/A</v>
      </c>
      <c r="K154" s="148" t="e">
        <f t="shared" si="9"/>
        <v>#N/A</v>
      </c>
      <c r="L154" s="105"/>
      <c r="M154" s="105"/>
      <c r="N154" s="108"/>
      <c r="O154" s="108"/>
      <c r="P154" s="105"/>
      <c r="Q154" s="214" t="str">
        <f t="shared" si="10"/>
        <v/>
      </c>
      <c r="R154" s="214" t="str">
        <f t="shared" si="11"/>
        <v/>
      </c>
      <c r="S154" s="214" t="e">
        <f>VLOOKUP(L154,'Précisions-Moy Prév'!$C$2:$D$261,2,FALSE)</f>
        <v>#N/A</v>
      </c>
      <c r="T154" s="214" t="e">
        <f>VLOOKUP(F154,'Précisions-Moy Prév'!$G$2:$H$122,2,FALSE)</f>
        <v>#N/A</v>
      </c>
    </row>
    <row r="155" spans="1:20" x14ac:dyDescent="0.2">
      <c r="A155" s="149">
        <f t="shared" si="12"/>
        <v>152</v>
      </c>
      <c r="B155" s="108"/>
      <c r="C155" s="108"/>
      <c r="D155" s="105"/>
      <c r="E155" s="105"/>
      <c r="F155" s="105"/>
      <c r="G155" s="105"/>
      <c r="H155" s="105"/>
      <c r="I155" s="105"/>
      <c r="J155" s="149" t="e">
        <f>VLOOKUP(G155,'Risques-Dangers-Dommages'!$G$2:$H$42,2,FALSE)</f>
        <v>#N/A</v>
      </c>
      <c r="K155" s="148" t="e">
        <f t="shared" si="9"/>
        <v>#N/A</v>
      </c>
      <c r="L155" s="105"/>
      <c r="M155" s="105"/>
      <c r="N155" s="108"/>
      <c r="O155" s="108"/>
      <c r="P155" s="105"/>
      <c r="Q155" s="214" t="str">
        <f t="shared" si="10"/>
        <v/>
      </c>
      <c r="R155" s="214" t="str">
        <f t="shared" si="11"/>
        <v/>
      </c>
      <c r="S155" s="214" t="e">
        <f>VLOOKUP(L155,'Précisions-Moy Prév'!$C$2:$D$261,2,FALSE)</f>
        <v>#N/A</v>
      </c>
      <c r="T155" s="214" t="e">
        <f>VLOOKUP(F155,'Précisions-Moy Prév'!$G$2:$H$122,2,FALSE)</f>
        <v>#N/A</v>
      </c>
    </row>
    <row r="156" spans="1:20" x14ac:dyDescent="0.2">
      <c r="A156" s="149">
        <f t="shared" si="12"/>
        <v>153</v>
      </c>
      <c r="B156" s="108"/>
      <c r="C156" s="108"/>
      <c r="D156" s="105"/>
      <c r="E156" s="105"/>
      <c r="F156" s="105"/>
      <c r="G156" s="105"/>
      <c r="H156" s="105"/>
      <c r="I156" s="105"/>
      <c r="J156" s="149" t="e">
        <f>VLOOKUP(G156,'Risques-Dangers-Dommages'!$G$2:$H$42,2,FALSE)</f>
        <v>#N/A</v>
      </c>
      <c r="K156" s="148" t="e">
        <f t="shared" si="9"/>
        <v>#N/A</v>
      </c>
      <c r="L156" s="105"/>
      <c r="M156" s="105"/>
      <c r="N156" s="108"/>
      <c r="O156" s="108"/>
      <c r="P156" s="105"/>
      <c r="Q156" s="214" t="str">
        <f t="shared" si="10"/>
        <v/>
      </c>
      <c r="R156" s="214" t="str">
        <f t="shared" si="11"/>
        <v/>
      </c>
      <c r="S156" s="214" t="e">
        <f>VLOOKUP(L156,'Précisions-Moy Prév'!$C$2:$D$261,2,FALSE)</f>
        <v>#N/A</v>
      </c>
      <c r="T156" s="214" t="e">
        <f>VLOOKUP(F156,'Précisions-Moy Prév'!$G$2:$H$122,2,FALSE)</f>
        <v>#N/A</v>
      </c>
    </row>
    <row r="157" spans="1:20" x14ac:dyDescent="0.2">
      <c r="A157" s="149">
        <f t="shared" si="12"/>
        <v>154</v>
      </c>
      <c r="B157" s="108"/>
      <c r="C157" s="108"/>
      <c r="D157" s="105"/>
      <c r="E157" s="105"/>
      <c r="F157" s="105"/>
      <c r="G157" s="105"/>
      <c r="H157" s="105"/>
      <c r="I157" s="105"/>
      <c r="J157" s="149" t="e">
        <f>VLOOKUP(G157,'Risques-Dangers-Dommages'!$G$2:$H$42,2,FALSE)</f>
        <v>#N/A</v>
      </c>
      <c r="K157" s="148" t="e">
        <f t="shared" si="9"/>
        <v>#N/A</v>
      </c>
      <c r="L157" s="105"/>
      <c r="M157" s="105"/>
      <c r="N157" s="108"/>
      <c r="O157" s="108"/>
      <c r="P157" s="105"/>
      <c r="Q157" s="214" t="str">
        <f t="shared" si="10"/>
        <v/>
      </c>
      <c r="R157" s="214" t="str">
        <f t="shared" si="11"/>
        <v/>
      </c>
      <c r="S157" s="214" t="e">
        <f>VLOOKUP(L157,'Précisions-Moy Prév'!$C$2:$D$261,2,FALSE)</f>
        <v>#N/A</v>
      </c>
      <c r="T157" s="214" t="e">
        <f>VLOOKUP(F157,'Précisions-Moy Prév'!$G$2:$H$122,2,FALSE)</f>
        <v>#N/A</v>
      </c>
    </row>
    <row r="158" spans="1:20" x14ac:dyDescent="0.2">
      <c r="A158" s="149">
        <f t="shared" si="12"/>
        <v>155</v>
      </c>
      <c r="B158" s="108"/>
      <c r="C158" s="108"/>
      <c r="D158" s="105"/>
      <c r="E158" s="105"/>
      <c r="F158" s="105"/>
      <c r="G158" s="105"/>
      <c r="H158" s="105"/>
      <c r="I158" s="105"/>
      <c r="J158" s="149" t="e">
        <f>VLOOKUP(G158,'Risques-Dangers-Dommages'!$G$2:$H$42,2,FALSE)</f>
        <v>#N/A</v>
      </c>
      <c r="K158" s="148" t="e">
        <f t="shared" si="9"/>
        <v>#N/A</v>
      </c>
      <c r="L158" s="105"/>
      <c r="M158" s="105"/>
      <c r="N158" s="108"/>
      <c r="O158" s="108"/>
      <c r="P158" s="105"/>
      <c r="Q158" s="214" t="str">
        <f t="shared" si="10"/>
        <v/>
      </c>
      <c r="R158" s="214" t="str">
        <f t="shared" si="11"/>
        <v/>
      </c>
      <c r="S158" s="214" t="e">
        <f>VLOOKUP(L158,'Précisions-Moy Prév'!$C$2:$D$261,2,FALSE)</f>
        <v>#N/A</v>
      </c>
      <c r="T158" s="214" t="e">
        <f>VLOOKUP(F158,'Précisions-Moy Prév'!$G$2:$H$122,2,FALSE)</f>
        <v>#N/A</v>
      </c>
    </row>
    <row r="159" spans="1:20" x14ac:dyDescent="0.2">
      <c r="A159" s="149">
        <f t="shared" si="12"/>
        <v>156</v>
      </c>
      <c r="B159" s="108"/>
      <c r="C159" s="108"/>
      <c r="D159" s="105"/>
      <c r="E159" s="105"/>
      <c r="F159" s="105"/>
      <c r="G159" s="105"/>
      <c r="H159" s="105"/>
      <c r="I159" s="105"/>
      <c r="J159" s="149" t="e">
        <f>VLOOKUP(G159,'Risques-Dangers-Dommages'!$G$2:$H$42,2,FALSE)</f>
        <v>#N/A</v>
      </c>
      <c r="K159" s="148" t="e">
        <f t="shared" si="9"/>
        <v>#N/A</v>
      </c>
      <c r="L159" s="105"/>
      <c r="M159" s="105"/>
      <c r="N159" s="108"/>
      <c r="O159" s="108"/>
      <c r="P159" s="105"/>
      <c r="Q159" s="214" t="str">
        <f t="shared" si="10"/>
        <v/>
      </c>
      <c r="R159" s="214" t="str">
        <f t="shared" si="11"/>
        <v/>
      </c>
      <c r="S159" s="214" t="e">
        <f>VLOOKUP(L159,'Précisions-Moy Prév'!$C$2:$D$261,2,FALSE)</f>
        <v>#N/A</v>
      </c>
      <c r="T159" s="214" t="e">
        <f>VLOOKUP(F159,'Précisions-Moy Prév'!$G$2:$H$122,2,FALSE)</f>
        <v>#N/A</v>
      </c>
    </row>
    <row r="160" spans="1:20" x14ac:dyDescent="0.2">
      <c r="A160" s="149">
        <f t="shared" si="12"/>
        <v>157</v>
      </c>
      <c r="B160" s="108"/>
      <c r="C160" s="108"/>
      <c r="D160" s="105"/>
      <c r="E160" s="105"/>
      <c r="F160" s="105"/>
      <c r="G160" s="105"/>
      <c r="H160" s="105"/>
      <c r="I160" s="105"/>
      <c r="J160" s="149" t="e">
        <f>VLOOKUP(G160,'Risques-Dangers-Dommages'!$G$2:$H$42,2,FALSE)</f>
        <v>#N/A</v>
      </c>
      <c r="K160" s="148" t="e">
        <f t="shared" si="9"/>
        <v>#N/A</v>
      </c>
      <c r="L160" s="105"/>
      <c r="M160" s="105"/>
      <c r="N160" s="108"/>
      <c r="O160" s="108"/>
      <c r="P160" s="105"/>
      <c r="Q160" s="214" t="str">
        <f t="shared" si="10"/>
        <v/>
      </c>
      <c r="R160" s="214" t="str">
        <f t="shared" si="11"/>
        <v/>
      </c>
      <c r="S160" s="214" t="e">
        <f>VLOOKUP(L160,'Précisions-Moy Prév'!$C$2:$D$261,2,FALSE)</f>
        <v>#N/A</v>
      </c>
      <c r="T160" s="214" t="e">
        <f>VLOOKUP(F160,'Précisions-Moy Prév'!$G$2:$H$122,2,FALSE)</f>
        <v>#N/A</v>
      </c>
    </row>
    <row r="161" spans="1:20" x14ac:dyDescent="0.2">
      <c r="A161" s="149">
        <f t="shared" si="12"/>
        <v>158</v>
      </c>
      <c r="B161" s="108"/>
      <c r="C161" s="108"/>
      <c r="D161" s="105"/>
      <c r="E161" s="105"/>
      <c r="F161" s="105"/>
      <c r="G161" s="105"/>
      <c r="H161" s="105"/>
      <c r="I161" s="105"/>
      <c r="J161" s="149" t="e">
        <f>VLOOKUP(G161,'Risques-Dangers-Dommages'!$G$2:$H$42,2,FALSE)</f>
        <v>#N/A</v>
      </c>
      <c r="K161" s="148" t="e">
        <f t="shared" si="9"/>
        <v>#N/A</v>
      </c>
      <c r="L161" s="105"/>
      <c r="M161" s="105"/>
      <c r="N161" s="108"/>
      <c r="O161" s="108"/>
      <c r="P161" s="105"/>
      <c r="Q161" s="214" t="str">
        <f t="shared" si="10"/>
        <v/>
      </c>
      <c r="R161" s="214" t="str">
        <f t="shared" si="11"/>
        <v/>
      </c>
      <c r="S161" s="214" t="e">
        <f>VLOOKUP(L161,'Précisions-Moy Prév'!$C$2:$D$261,2,FALSE)</f>
        <v>#N/A</v>
      </c>
      <c r="T161" s="214" t="e">
        <f>VLOOKUP(F161,'Précisions-Moy Prév'!$G$2:$H$122,2,FALSE)</f>
        <v>#N/A</v>
      </c>
    </row>
    <row r="162" spans="1:20" x14ac:dyDescent="0.2">
      <c r="A162" s="149">
        <f t="shared" si="12"/>
        <v>159</v>
      </c>
      <c r="B162" s="108"/>
      <c r="C162" s="108"/>
      <c r="D162" s="105"/>
      <c r="E162" s="105"/>
      <c r="F162" s="105"/>
      <c r="G162" s="105"/>
      <c r="H162" s="105"/>
      <c r="I162" s="105"/>
      <c r="J162" s="149" t="e">
        <f>VLOOKUP(G162,'Risques-Dangers-Dommages'!$G$2:$H$42,2,FALSE)</f>
        <v>#N/A</v>
      </c>
      <c r="K162" s="148" t="e">
        <f t="shared" si="9"/>
        <v>#N/A</v>
      </c>
      <c r="L162" s="105"/>
      <c r="M162" s="105"/>
      <c r="N162" s="108"/>
      <c r="O162" s="108"/>
      <c r="P162" s="105"/>
      <c r="Q162" s="214" t="str">
        <f t="shared" si="10"/>
        <v/>
      </c>
      <c r="R162" s="214" t="str">
        <f t="shared" si="11"/>
        <v/>
      </c>
      <c r="S162" s="214" t="e">
        <f>VLOOKUP(L162,'Précisions-Moy Prév'!$C$2:$D$261,2,FALSE)</f>
        <v>#N/A</v>
      </c>
      <c r="T162" s="214" t="e">
        <f>VLOOKUP(F162,'Précisions-Moy Prév'!$G$2:$H$122,2,FALSE)</f>
        <v>#N/A</v>
      </c>
    </row>
    <row r="163" spans="1:20" x14ac:dyDescent="0.2">
      <c r="A163" s="149">
        <f t="shared" si="12"/>
        <v>160</v>
      </c>
      <c r="B163" s="108"/>
      <c r="C163" s="108"/>
      <c r="D163" s="105"/>
      <c r="E163" s="105"/>
      <c r="F163" s="105"/>
      <c r="G163" s="105"/>
      <c r="H163" s="105"/>
      <c r="I163" s="105"/>
      <c r="J163" s="149" t="e">
        <f>VLOOKUP(G163,'Risques-Dangers-Dommages'!$G$2:$H$42,2,FALSE)</f>
        <v>#N/A</v>
      </c>
      <c r="K163" s="148" t="e">
        <f t="shared" si="9"/>
        <v>#N/A</v>
      </c>
      <c r="L163" s="105"/>
      <c r="M163" s="105"/>
      <c r="N163" s="108"/>
      <c r="O163" s="108"/>
      <c r="P163" s="105"/>
      <c r="Q163" s="214" t="str">
        <f t="shared" si="10"/>
        <v/>
      </c>
      <c r="R163" s="214" t="str">
        <f t="shared" si="11"/>
        <v/>
      </c>
      <c r="S163" s="214" t="e">
        <f>VLOOKUP(L163,'Précisions-Moy Prév'!$C$2:$D$261,2,FALSE)</f>
        <v>#N/A</v>
      </c>
      <c r="T163" s="214" t="e">
        <f>VLOOKUP(F163,'Précisions-Moy Prév'!$G$2:$H$122,2,FALSE)</f>
        <v>#N/A</v>
      </c>
    </row>
    <row r="164" spans="1:20" x14ac:dyDescent="0.2">
      <c r="A164" s="149">
        <f t="shared" si="12"/>
        <v>161</v>
      </c>
      <c r="B164" s="108"/>
      <c r="C164" s="108"/>
      <c r="D164" s="105"/>
      <c r="E164" s="105"/>
      <c r="F164" s="105"/>
      <c r="G164" s="105"/>
      <c r="H164" s="105"/>
      <c r="I164" s="105"/>
      <c r="J164" s="149" t="e">
        <f>VLOOKUP(G164,'Risques-Dangers-Dommages'!$G$2:$H$42,2,FALSE)</f>
        <v>#N/A</v>
      </c>
      <c r="K164" s="148" t="e">
        <f t="shared" si="9"/>
        <v>#N/A</v>
      </c>
      <c r="L164" s="105"/>
      <c r="M164" s="105"/>
      <c r="N164" s="108"/>
      <c r="O164" s="108"/>
      <c r="P164" s="105"/>
      <c r="Q164" s="214" t="str">
        <f t="shared" si="10"/>
        <v/>
      </c>
      <c r="R164" s="214" t="str">
        <f t="shared" si="11"/>
        <v/>
      </c>
      <c r="S164" s="214" t="e">
        <f>VLOOKUP(L164,'Précisions-Moy Prév'!$C$2:$D$261,2,FALSE)</f>
        <v>#N/A</v>
      </c>
      <c r="T164" s="214" t="e">
        <f>VLOOKUP(F164,'Précisions-Moy Prév'!$G$2:$H$122,2,FALSE)</f>
        <v>#N/A</v>
      </c>
    </row>
    <row r="165" spans="1:20" x14ac:dyDescent="0.2">
      <c r="A165" s="149">
        <f t="shared" si="12"/>
        <v>162</v>
      </c>
      <c r="B165" s="108"/>
      <c r="C165" s="108"/>
      <c r="D165" s="105"/>
      <c r="E165" s="105"/>
      <c r="F165" s="105"/>
      <c r="G165" s="105"/>
      <c r="H165" s="105"/>
      <c r="I165" s="105"/>
      <c r="J165" s="149" t="e">
        <f>VLOOKUP(G165,'Risques-Dangers-Dommages'!$G$2:$H$42,2,FALSE)</f>
        <v>#N/A</v>
      </c>
      <c r="K165" s="148" t="e">
        <f t="shared" si="9"/>
        <v>#N/A</v>
      </c>
      <c r="L165" s="105"/>
      <c r="M165" s="105"/>
      <c r="N165" s="108"/>
      <c r="O165" s="108"/>
      <c r="P165" s="105"/>
      <c r="Q165" s="214" t="str">
        <f t="shared" si="10"/>
        <v/>
      </c>
      <c r="R165" s="214" t="str">
        <f t="shared" si="11"/>
        <v/>
      </c>
      <c r="S165" s="214" t="e">
        <f>VLOOKUP(L165,'Précisions-Moy Prév'!$C$2:$D$261,2,FALSE)</f>
        <v>#N/A</v>
      </c>
      <c r="T165" s="214" t="e">
        <f>VLOOKUP(F165,'Précisions-Moy Prév'!$G$2:$H$122,2,FALSE)</f>
        <v>#N/A</v>
      </c>
    </row>
    <row r="166" spans="1:20" x14ac:dyDescent="0.2">
      <c r="A166" s="149">
        <f t="shared" si="12"/>
        <v>163</v>
      </c>
      <c r="B166" s="108"/>
      <c r="C166" s="108"/>
      <c r="D166" s="105"/>
      <c r="E166" s="105"/>
      <c r="F166" s="105"/>
      <c r="G166" s="105"/>
      <c r="H166" s="105"/>
      <c r="I166" s="105"/>
      <c r="J166" s="149" t="e">
        <f>VLOOKUP(G166,'Risques-Dangers-Dommages'!$G$2:$H$42,2,FALSE)</f>
        <v>#N/A</v>
      </c>
      <c r="K166" s="148" t="e">
        <f t="shared" si="9"/>
        <v>#N/A</v>
      </c>
      <c r="L166" s="105"/>
      <c r="M166" s="105"/>
      <c r="N166" s="108"/>
      <c r="O166" s="108"/>
      <c r="P166" s="105"/>
      <c r="Q166" s="214" t="str">
        <f t="shared" si="10"/>
        <v/>
      </c>
      <c r="R166" s="214" t="str">
        <f t="shared" si="11"/>
        <v/>
      </c>
      <c r="S166" s="214" t="e">
        <f>VLOOKUP(L166,'Précisions-Moy Prév'!$C$2:$D$261,2,FALSE)</f>
        <v>#N/A</v>
      </c>
      <c r="T166" s="214" t="e">
        <f>VLOOKUP(F166,'Précisions-Moy Prév'!$G$2:$H$122,2,FALSE)</f>
        <v>#N/A</v>
      </c>
    </row>
    <row r="167" spans="1:20" x14ac:dyDescent="0.2">
      <c r="A167" s="149">
        <f t="shared" si="12"/>
        <v>164</v>
      </c>
      <c r="B167" s="108"/>
      <c r="C167" s="108"/>
      <c r="D167" s="105"/>
      <c r="E167" s="105"/>
      <c r="F167" s="105"/>
      <c r="G167" s="105"/>
      <c r="H167" s="105"/>
      <c r="I167" s="105"/>
      <c r="J167" s="149" t="e">
        <f>VLOOKUP(G167,'Risques-Dangers-Dommages'!$G$2:$H$42,2,FALSE)</f>
        <v>#N/A</v>
      </c>
      <c r="K167" s="148" t="e">
        <f t="shared" si="9"/>
        <v>#N/A</v>
      </c>
      <c r="L167" s="105"/>
      <c r="M167" s="105"/>
      <c r="N167" s="108"/>
      <c r="O167" s="108"/>
      <c r="P167" s="105"/>
      <c r="Q167" s="214" t="str">
        <f t="shared" si="10"/>
        <v/>
      </c>
      <c r="R167" s="214" t="str">
        <f t="shared" si="11"/>
        <v/>
      </c>
      <c r="S167" s="214" t="e">
        <f>VLOOKUP(L167,'Précisions-Moy Prév'!$C$2:$D$261,2,FALSE)</f>
        <v>#N/A</v>
      </c>
      <c r="T167" s="214" t="e">
        <f>VLOOKUP(F167,'Précisions-Moy Prév'!$G$2:$H$122,2,FALSE)</f>
        <v>#N/A</v>
      </c>
    </row>
    <row r="168" spans="1:20" x14ac:dyDescent="0.2">
      <c r="A168" s="149">
        <f t="shared" si="12"/>
        <v>165</v>
      </c>
      <c r="B168" s="108"/>
      <c r="C168" s="108"/>
      <c r="D168" s="105"/>
      <c r="E168" s="105"/>
      <c r="F168" s="105"/>
      <c r="G168" s="105"/>
      <c r="H168" s="105"/>
      <c r="I168" s="105"/>
      <c r="J168" s="149" t="e">
        <f>VLOOKUP(G168,'Risques-Dangers-Dommages'!$G$2:$H$42,2,FALSE)</f>
        <v>#N/A</v>
      </c>
      <c r="K168" s="148" t="e">
        <f t="shared" si="9"/>
        <v>#N/A</v>
      </c>
      <c r="L168" s="105"/>
      <c r="M168" s="105"/>
      <c r="N168" s="108"/>
      <c r="O168" s="108"/>
      <c r="P168" s="105"/>
      <c r="Q168" s="214" t="str">
        <f t="shared" si="10"/>
        <v/>
      </c>
      <c r="R168" s="214" t="str">
        <f t="shared" si="11"/>
        <v/>
      </c>
      <c r="S168" s="214" t="e">
        <f>VLOOKUP(L168,'Précisions-Moy Prév'!$C$2:$D$261,2,FALSE)</f>
        <v>#N/A</v>
      </c>
      <c r="T168" s="214" t="e">
        <f>VLOOKUP(F168,'Précisions-Moy Prév'!$G$2:$H$122,2,FALSE)</f>
        <v>#N/A</v>
      </c>
    </row>
    <row r="169" spans="1:20" x14ac:dyDescent="0.2">
      <c r="A169" s="149">
        <f t="shared" si="12"/>
        <v>166</v>
      </c>
      <c r="B169" s="108"/>
      <c r="C169" s="108"/>
      <c r="D169" s="105"/>
      <c r="E169" s="105"/>
      <c r="F169" s="105"/>
      <c r="G169" s="105"/>
      <c r="H169" s="105"/>
      <c r="I169" s="105"/>
      <c r="J169" s="149" t="e">
        <f>VLOOKUP(G169,'Risques-Dangers-Dommages'!$G$2:$H$42,2,FALSE)</f>
        <v>#N/A</v>
      </c>
      <c r="K169" s="148" t="e">
        <f t="shared" si="9"/>
        <v>#N/A</v>
      </c>
      <c r="L169" s="105"/>
      <c r="M169" s="105"/>
      <c r="N169" s="108"/>
      <c r="O169" s="108"/>
      <c r="P169" s="105"/>
      <c r="Q169" s="214" t="str">
        <f t="shared" si="10"/>
        <v/>
      </c>
      <c r="R169" s="214" t="str">
        <f t="shared" si="11"/>
        <v/>
      </c>
      <c r="S169" s="214" t="e">
        <f>VLOOKUP(L169,'Précisions-Moy Prév'!$C$2:$D$261,2,FALSE)</f>
        <v>#N/A</v>
      </c>
      <c r="T169" s="214" t="e">
        <f>VLOOKUP(F169,'Précisions-Moy Prév'!$G$2:$H$122,2,FALSE)</f>
        <v>#N/A</v>
      </c>
    </row>
    <row r="170" spans="1:20" x14ac:dyDescent="0.2">
      <c r="A170" s="149">
        <f t="shared" si="12"/>
        <v>167</v>
      </c>
      <c r="B170" s="108"/>
      <c r="C170" s="108"/>
      <c r="D170" s="105"/>
      <c r="E170" s="105"/>
      <c r="F170" s="105"/>
      <c r="G170" s="105"/>
      <c r="H170" s="105"/>
      <c r="I170" s="105"/>
      <c r="J170" s="149" t="e">
        <f>VLOOKUP(G170,'Risques-Dangers-Dommages'!$G$2:$H$42,2,FALSE)</f>
        <v>#N/A</v>
      </c>
      <c r="K170" s="148" t="e">
        <f t="shared" si="9"/>
        <v>#N/A</v>
      </c>
      <c r="L170" s="105"/>
      <c r="M170" s="105"/>
      <c r="N170" s="108"/>
      <c r="O170" s="108"/>
      <c r="P170" s="105"/>
      <c r="Q170" s="214" t="str">
        <f t="shared" si="10"/>
        <v/>
      </c>
      <c r="R170" s="214" t="str">
        <f t="shared" si="11"/>
        <v/>
      </c>
      <c r="S170" s="214" t="e">
        <f>VLOOKUP(L170,'Précisions-Moy Prév'!$C$2:$D$261,2,FALSE)</f>
        <v>#N/A</v>
      </c>
      <c r="T170" s="214" t="e">
        <f>VLOOKUP(F170,'Précisions-Moy Prév'!$G$2:$H$122,2,FALSE)</f>
        <v>#N/A</v>
      </c>
    </row>
    <row r="171" spans="1:20" x14ac:dyDescent="0.2">
      <c r="A171" s="149">
        <f t="shared" si="12"/>
        <v>168</v>
      </c>
      <c r="B171" s="108"/>
      <c r="C171" s="108"/>
      <c r="D171" s="105"/>
      <c r="E171" s="105"/>
      <c r="F171" s="105"/>
      <c r="G171" s="105"/>
      <c r="H171" s="105"/>
      <c r="I171" s="105"/>
      <c r="J171" s="149" t="e">
        <f>VLOOKUP(G171,'Risques-Dangers-Dommages'!$G$2:$H$42,2,FALSE)</f>
        <v>#N/A</v>
      </c>
      <c r="K171" s="148" t="e">
        <f t="shared" si="9"/>
        <v>#N/A</v>
      </c>
      <c r="L171" s="105"/>
      <c r="M171" s="105"/>
      <c r="N171" s="108"/>
      <c r="O171" s="108"/>
      <c r="P171" s="105"/>
      <c r="Q171" s="214" t="str">
        <f t="shared" si="10"/>
        <v/>
      </c>
      <c r="R171" s="214" t="str">
        <f t="shared" si="11"/>
        <v/>
      </c>
      <c r="S171" s="214" t="e">
        <f>VLOOKUP(L171,'Précisions-Moy Prév'!$C$2:$D$261,2,FALSE)</f>
        <v>#N/A</v>
      </c>
      <c r="T171" s="214" t="e">
        <f>VLOOKUP(F171,'Précisions-Moy Prév'!$G$2:$H$122,2,FALSE)</f>
        <v>#N/A</v>
      </c>
    </row>
    <row r="172" spans="1:20" x14ac:dyDescent="0.2">
      <c r="A172" s="149">
        <f t="shared" si="12"/>
        <v>169</v>
      </c>
      <c r="B172" s="108"/>
      <c r="C172" s="108"/>
      <c r="D172" s="105"/>
      <c r="E172" s="105"/>
      <c r="F172" s="105"/>
      <c r="G172" s="105"/>
      <c r="H172" s="105"/>
      <c r="I172" s="105"/>
      <c r="J172" s="149" t="e">
        <f>VLOOKUP(G172,'Risques-Dangers-Dommages'!$G$2:$H$42,2,FALSE)</f>
        <v>#N/A</v>
      </c>
      <c r="K172" s="148" t="e">
        <f t="shared" si="9"/>
        <v>#N/A</v>
      </c>
      <c r="L172" s="105"/>
      <c r="M172" s="105"/>
      <c r="N172" s="108"/>
      <c r="O172" s="108"/>
      <c r="P172" s="105"/>
      <c r="Q172" s="214" t="str">
        <f t="shared" si="10"/>
        <v/>
      </c>
      <c r="R172" s="214" t="str">
        <f t="shared" si="11"/>
        <v/>
      </c>
      <c r="S172" s="214" t="e">
        <f>VLOOKUP(L172,'Précisions-Moy Prév'!$C$2:$D$261,2,FALSE)</f>
        <v>#N/A</v>
      </c>
      <c r="T172" s="214" t="e">
        <f>VLOOKUP(F172,'Précisions-Moy Prév'!$G$2:$H$122,2,FALSE)</f>
        <v>#N/A</v>
      </c>
    </row>
    <row r="173" spans="1:20" x14ac:dyDescent="0.2">
      <c r="A173" s="149">
        <f t="shared" si="12"/>
        <v>170</v>
      </c>
      <c r="B173" s="108"/>
      <c r="C173" s="108"/>
      <c r="D173" s="105"/>
      <c r="E173" s="105"/>
      <c r="F173" s="105"/>
      <c r="G173" s="105"/>
      <c r="H173" s="105"/>
      <c r="I173" s="105"/>
      <c r="J173" s="149" t="e">
        <f>VLOOKUP(G173,'Risques-Dangers-Dommages'!$G$2:$H$42,2,FALSE)</f>
        <v>#N/A</v>
      </c>
      <c r="K173" s="148" t="e">
        <f t="shared" si="9"/>
        <v>#N/A</v>
      </c>
      <c r="L173" s="105"/>
      <c r="M173" s="105"/>
      <c r="N173" s="108"/>
      <c r="O173" s="108"/>
      <c r="P173" s="105"/>
      <c r="Q173" s="214" t="str">
        <f t="shared" si="10"/>
        <v/>
      </c>
      <c r="R173" s="214" t="str">
        <f t="shared" si="11"/>
        <v/>
      </c>
      <c r="S173" s="214" t="e">
        <f>VLOOKUP(L173,'Précisions-Moy Prév'!$C$2:$D$261,2,FALSE)</f>
        <v>#N/A</v>
      </c>
      <c r="T173" s="214" t="e">
        <f>VLOOKUP(F173,'Précisions-Moy Prév'!$G$2:$H$122,2,FALSE)</f>
        <v>#N/A</v>
      </c>
    </row>
    <row r="174" spans="1:20" x14ac:dyDescent="0.2">
      <c r="A174" s="149">
        <f t="shared" si="12"/>
        <v>171</v>
      </c>
      <c r="B174" s="108"/>
      <c r="C174" s="108"/>
      <c r="D174" s="105"/>
      <c r="E174" s="105"/>
      <c r="F174" s="105"/>
      <c r="G174" s="105"/>
      <c r="H174" s="105"/>
      <c r="I174" s="105"/>
      <c r="J174" s="149" t="e">
        <f>VLOOKUP(G174,'Risques-Dangers-Dommages'!$G$2:$H$42,2,FALSE)</f>
        <v>#N/A</v>
      </c>
      <c r="K174" s="148" t="e">
        <f t="shared" si="9"/>
        <v>#N/A</v>
      </c>
      <c r="L174" s="105"/>
      <c r="M174" s="105"/>
      <c r="N174" s="108"/>
      <c r="O174" s="108"/>
      <c r="P174" s="105"/>
      <c r="Q174" s="214" t="str">
        <f t="shared" si="10"/>
        <v/>
      </c>
      <c r="R174" s="214" t="str">
        <f t="shared" si="11"/>
        <v/>
      </c>
      <c r="S174" s="214" t="e">
        <f>VLOOKUP(L174,'Précisions-Moy Prév'!$C$2:$D$261,2,FALSE)</f>
        <v>#N/A</v>
      </c>
      <c r="T174" s="214" t="e">
        <f>VLOOKUP(F174,'Précisions-Moy Prév'!$G$2:$H$122,2,FALSE)</f>
        <v>#N/A</v>
      </c>
    </row>
    <row r="175" spans="1:20" x14ac:dyDescent="0.2">
      <c r="A175" s="149">
        <f t="shared" si="12"/>
        <v>172</v>
      </c>
      <c r="B175" s="108"/>
      <c r="C175" s="108"/>
      <c r="D175" s="105"/>
      <c r="E175" s="105"/>
      <c r="F175" s="105"/>
      <c r="G175" s="105"/>
      <c r="H175" s="105"/>
      <c r="I175" s="105"/>
      <c r="J175" s="149" t="e">
        <f>VLOOKUP(G175,'Risques-Dangers-Dommages'!$G$2:$H$42,2,FALSE)</f>
        <v>#N/A</v>
      </c>
      <c r="K175" s="148" t="e">
        <f t="shared" si="9"/>
        <v>#N/A</v>
      </c>
      <c r="L175" s="105"/>
      <c r="M175" s="105"/>
      <c r="N175" s="108"/>
      <c r="O175" s="108"/>
      <c r="P175" s="105"/>
      <c r="Q175" s="214" t="str">
        <f t="shared" si="10"/>
        <v/>
      </c>
      <c r="R175" s="214" t="str">
        <f t="shared" si="11"/>
        <v/>
      </c>
      <c r="S175" s="214" t="e">
        <f>VLOOKUP(L175,'Précisions-Moy Prév'!$C$2:$D$261,2,FALSE)</f>
        <v>#N/A</v>
      </c>
      <c r="T175" s="214" t="e">
        <f>VLOOKUP(F175,'Précisions-Moy Prév'!$G$2:$H$122,2,FALSE)</f>
        <v>#N/A</v>
      </c>
    </row>
    <row r="176" spans="1:20" x14ac:dyDescent="0.2">
      <c r="A176" s="149">
        <f t="shared" si="12"/>
        <v>173</v>
      </c>
      <c r="B176" s="108"/>
      <c r="C176" s="108"/>
      <c r="D176" s="105"/>
      <c r="E176" s="105"/>
      <c r="F176" s="105"/>
      <c r="G176" s="105"/>
      <c r="H176" s="105"/>
      <c r="I176" s="105"/>
      <c r="J176" s="149" t="e">
        <f>VLOOKUP(G176,'Risques-Dangers-Dommages'!$G$2:$H$42,2,FALSE)</f>
        <v>#N/A</v>
      </c>
      <c r="K176" s="148" t="e">
        <f t="shared" si="9"/>
        <v>#N/A</v>
      </c>
      <c r="L176" s="105"/>
      <c r="M176" s="105"/>
      <c r="N176" s="108"/>
      <c r="O176" s="108"/>
      <c r="P176" s="105"/>
      <c r="Q176" s="214" t="str">
        <f t="shared" si="10"/>
        <v/>
      </c>
      <c r="R176" s="214" t="str">
        <f t="shared" si="11"/>
        <v/>
      </c>
      <c r="S176" s="214" t="e">
        <f>VLOOKUP(L176,'Précisions-Moy Prév'!$C$2:$D$261,2,FALSE)</f>
        <v>#N/A</v>
      </c>
      <c r="T176" s="214" t="e">
        <f>VLOOKUP(F176,'Précisions-Moy Prév'!$G$2:$H$122,2,FALSE)</f>
        <v>#N/A</v>
      </c>
    </row>
    <row r="177" spans="1:20" x14ac:dyDescent="0.2">
      <c r="A177" s="149">
        <f t="shared" si="12"/>
        <v>174</v>
      </c>
      <c r="B177" s="108"/>
      <c r="C177" s="108"/>
      <c r="D177" s="105"/>
      <c r="E177" s="105"/>
      <c r="F177" s="105"/>
      <c r="G177" s="105"/>
      <c r="H177" s="105"/>
      <c r="I177" s="105"/>
      <c r="J177" s="149" t="e">
        <f>VLOOKUP(G177,'Risques-Dangers-Dommages'!$G$2:$H$42,2,FALSE)</f>
        <v>#N/A</v>
      </c>
      <c r="K177" s="148" t="e">
        <f t="shared" si="9"/>
        <v>#N/A</v>
      </c>
      <c r="L177" s="105"/>
      <c r="M177" s="105"/>
      <c r="N177" s="108"/>
      <c r="O177" s="108"/>
      <c r="P177" s="105"/>
      <c r="Q177" s="214" t="str">
        <f t="shared" si="10"/>
        <v/>
      </c>
      <c r="R177" s="214" t="str">
        <f t="shared" si="11"/>
        <v/>
      </c>
      <c r="S177" s="214" t="e">
        <f>VLOOKUP(L177,'Précisions-Moy Prév'!$C$2:$D$261,2,FALSE)</f>
        <v>#N/A</v>
      </c>
      <c r="T177" s="214" t="e">
        <f>VLOOKUP(F177,'Précisions-Moy Prév'!$G$2:$H$122,2,FALSE)</f>
        <v>#N/A</v>
      </c>
    </row>
    <row r="178" spans="1:20" x14ac:dyDescent="0.2">
      <c r="A178" s="149">
        <f t="shared" si="12"/>
        <v>175</v>
      </c>
      <c r="B178" s="108"/>
      <c r="C178" s="108"/>
      <c r="D178" s="105"/>
      <c r="E178" s="105"/>
      <c r="F178" s="105"/>
      <c r="G178" s="105"/>
      <c r="H178" s="105"/>
      <c r="I178" s="105"/>
      <c r="J178" s="149" t="e">
        <f>VLOOKUP(G178,'Risques-Dangers-Dommages'!$G$2:$H$42,2,FALSE)</f>
        <v>#N/A</v>
      </c>
      <c r="K178" s="148" t="e">
        <f t="shared" si="9"/>
        <v>#N/A</v>
      </c>
      <c r="L178" s="105"/>
      <c r="M178" s="105"/>
      <c r="N178" s="108"/>
      <c r="O178" s="108"/>
      <c r="P178" s="105"/>
      <c r="Q178" s="214" t="str">
        <f t="shared" si="10"/>
        <v/>
      </c>
      <c r="R178" s="214" t="str">
        <f t="shared" si="11"/>
        <v/>
      </c>
      <c r="S178" s="214" t="e">
        <f>VLOOKUP(L178,'Précisions-Moy Prév'!$C$2:$D$261,2,FALSE)</f>
        <v>#N/A</v>
      </c>
      <c r="T178" s="214" t="e">
        <f>VLOOKUP(F178,'Précisions-Moy Prév'!$G$2:$H$122,2,FALSE)</f>
        <v>#N/A</v>
      </c>
    </row>
    <row r="179" spans="1:20" x14ac:dyDescent="0.2">
      <c r="A179" s="149">
        <f t="shared" si="12"/>
        <v>176</v>
      </c>
      <c r="B179" s="108"/>
      <c r="C179" s="108"/>
      <c r="D179" s="105"/>
      <c r="E179" s="105"/>
      <c r="F179" s="105"/>
      <c r="G179" s="105"/>
      <c r="H179" s="105"/>
      <c r="I179" s="105"/>
      <c r="J179" s="149" t="e">
        <f>VLOOKUP(G179,'Risques-Dangers-Dommages'!$G$2:$H$42,2,FALSE)</f>
        <v>#N/A</v>
      </c>
      <c r="K179" s="148" t="e">
        <f t="shared" si="9"/>
        <v>#N/A</v>
      </c>
      <c r="L179" s="105"/>
      <c r="M179" s="105"/>
      <c r="N179" s="108"/>
      <c r="O179" s="108"/>
      <c r="P179" s="105"/>
      <c r="Q179" s="214" t="str">
        <f t="shared" si="10"/>
        <v/>
      </c>
      <c r="R179" s="214" t="str">
        <f t="shared" si="11"/>
        <v/>
      </c>
      <c r="S179" s="214" t="e">
        <f>VLOOKUP(L179,'Précisions-Moy Prév'!$C$2:$D$261,2,FALSE)</f>
        <v>#N/A</v>
      </c>
      <c r="T179" s="214" t="e">
        <f>VLOOKUP(F179,'Précisions-Moy Prév'!$G$2:$H$122,2,FALSE)</f>
        <v>#N/A</v>
      </c>
    </row>
    <row r="180" spans="1:20" x14ac:dyDescent="0.2">
      <c r="A180" s="149">
        <f t="shared" si="12"/>
        <v>177</v>
      </c>
      <c r="B180" s="108"/>
      <c r="C180" s="108"/>
      <c r="D180" s="105"/>
      <c r="E180" s="105"/>
      <c r="F180" s="105"/>
      <c r="G180" s="105"/>
      <c r="H180" s="105"/>
      <c r="I180" s="105"/>
      <c r="J180" s="149" t="e">
        <f>VLOOKUP(G180,'Risques-Dangers-Dommages'!$G$2:$H$42,2,FALSE)</f>
        <v>#N/A</v>
      </c>
      <c r="K180" s="148" t="e">
        <f t="shared" si="9"/>
        <v>#N/A</v>
      </c>
      <c r="L180" s="105"/>
      <c r="M180" s="105"/>
      <c r="N180" s="108"/>
      <c r="O180" s="108"/>
      <c r="P180" s="105"/>
      <c r="Q180" s="214" t="str">
        <f t="shared" si="10"/>
        <v/>
      </c>
      <c r="R180" s="214" t="str">
        <f t="shared" si="11"/>
        <v/>
      </c>
      <c r="S180" s="214" t="e">
        <f>VLOOKUP(L180,'Précisions-Moy Prév'!$C$2:$D$261,2,FALSE)</f>
        <v>#N/A</v>
      </c>
      <c r="T180" s="214" t="e">
        <f>VLOOKUP(F180,'Précisions-Moy Prév'!$G$2:$H$122,2,FALSE)</f>
        <v>#N/A</v>
      </c>
    </row>
    <row r="181" spans="1:20" x14ac:dyDescent="0.2">
      <c r="A181" s="149">
        <f t="shared" si="12"/>
        <v>178</v>
      </c>
      <c r="B181" s="108"/>
      <c r="C181" s="108"/>
      <c r="D181" s="105"/>
      <c r="E181" s="105"/>
      <c r="F181" s="105"/>
      <c r="G181" s="105"/>
      <c r="H181" s="105"/>
      <c r="I181" s="105"/>
      <c r="J181" s="149" t="e">
        <f>VLOOKUP(G181,'Risques-Dangers-Dommages'!$G$2:$H$42,2,FALSE)</f>
        <v>#N/A</v>
      </c>
      <c r="K181" s="148" t="e">
        <f t="shared" si="9"/>
        <v>#N/A</v>
      </c>
      <c r="L181" s="105"/>
      <c r="M181" s="105"/>
      <c r="N181" s="108"/>
      <c r="O181" s="108"/>
      <c r="P181" s="105"/>
      <c r="Q181" s="214" t="str">
        <f t="shared" si="10"/>
        <v/>
      </c>
      <c r="R181" s="214" t="str">
        <f t="shared" si="11"/>
        <v/>
      </c>
      <c r="S181" s="214" t="e">
        <f>VLOOKUP(L181,'Précisions-Moy Prév'!$C$2:$D$261,2,FALSE)</f>
        <v>#N/A</v>
      </c>
      <c r="T181" s="214" t="e">
        <f>VLOOKUP(F181,'Précisions-Moy Prév'!$G$2:$H$122,2,FALSE)</f>
        <v>#N/A</v>
      </c>
    </row>
    <row r="182" spans="1:20" x14ac:dyDescent="0.2">
      <c r="A182" s="149">
        <f t="shared" si="12"/>
        <v>179</v>
      </c>
      <c r="B182" s="108"/>
      <c r="C182" s="108"/>
      <c r="D182" s="105"/>
      <c r="E182" s="105"/>
      <c r="F182" s="105"/>
      <c r="G182" s="105"/>
      <c r="H182" s="105"/>
      <c r="I182" s="105"/>
      <c r="J182" s="149" t="e">
        <f>VLOOKUP(G182,'Risques-Dangers-Dommages'!$G$2:$H$42,2,FALSE)</f>
        <v>#N/A</v>
      </c>
      <c r="K182" s="148" t="e">
        <f t="shared" si="9"/>
        <v>#N/A</v>
      </c>
      <c r="L182" s="105"/>
      <c r="M182" s="105"/>
      <c r="N182" s="108"/>
      <c r="O182" s="108"/>
      <c r="P182" s="105"/>
      <c r="Q182" s="214" t="str">
        <f t="shared" si="10"/>
        <v/>
      </c>
      <c r="R182" s="214" t="str">
        <f t="shared" si="11"/>
        <v/>
      </c>
      <c r="S182" s="214" t="e">
        <f>VLOOKUP(L182,'Précisions-Moy Prév'!$C$2:$D$261,2,FALSE)</f>
        <v>#N/A</v>
      </c>
      <c r="T182" s="214" t="e">
        <f>VLOOKUP(F182,'Précisions-Moy Prév'!$G$2:$H$122,2,FALSE)</f>
        <v>#N/A</v>
      </c>
    </row>
    <row r="183" spans="1:20" x14ac:dyDescent="0.2">
      <c r="A183" s="149">
        <f t="shared" si="12"/>
        <v>180</v>
      </c>
      <c r="B183" s="108"/>
      <c r="C183" s="108"/>
      <c r="D183" s="105"/>
      <c r="E183" s="105"/>
      <c r="F183" s="105"/>
      <c r="G183" s="105"/>
      <c r="H183" s="105"/>
      <c r="I183" s="105"/>
      <c r="J183" s="149" t="e">
        <f>VLOOKUP(G183,'Risques-Dangers-Dommages'!$G$2:$H$42,2,FALSE)</f>
        <v>#N/A</v>
      </c>
      <c r="K183" s="148" t="e">
        <f t="shared" si="9"/>
        <v>#N/A</v>
      </c>
      <c r="L183" s="105"/>
      <c r="M183" s="105"/>
      <c r="N183" s="108"/>
      <c r="O183" s="108"/>
      <c r="P183" s="105"/>
      <c r="Q183" s="214" t="str">
        <f t="shared" si="10"/>
        <v/>
      </c>
      <c r="R183" s="214" t="str">
        <f t="shared" si="11"/>
        <v/>
      </c>
      <c r="S183" s="214" t="e">
        <f>VLOOKUP(L183,'Précisions-Moy Prév'!$C$2:$D$261,2,FALSE)</f>
        <v>#N/A</v>
      </c>
      <c r="T183" s="214" t="e">
        <f>VLOOKUP(F183,'Précisions-Moy Prév'!$G$2:$H$122,2,FALSE)</f>
        <v>#N/A</v>
      </c>
    </row>
    <row r="184" spans="1:20" x14ac:dyDescent="0.2">
      <c r="A184" s="149">
        <f t="shared" si="12"/>
        <v>181</v>
      </c>
      <c r="B184" s="108"/>
      <c r="C184" s="108"/>
      <c r="D184" s="105"/>
      <c r="E184" s="105"/>
      <c r="F184" s="105"/>
      <c r="G184" s="105"/>
      <c r="H184" s="105"/>
      <c r="I184" s="105"/>
      <c r="J184" s="149" t="e">
        <f>VLOOKUP(G184,'Risques-Dangers-Dommages'!$G$2:$H$42,2,FALSE)</f>
        <v>#N/A</v>
      </c>
      <c r="K184" s="148" t="e">
        <f t="shared" si="9"/>
        <v>#N/A</v>
      </c>
      <c r="L184" s="105"/>
      <c r="M184" s="105"/>
      <c r="N184" s="108"/>
      <c r="O184" s="108"/>
      <c r="P184" s="105"/>
      <c r="Q184" s="214" t="str">
        <f t="shared" si="10"/>
        <v/>
      </c>
      <c r="R184" s="214" t="str">
        <f t="shared" si="11"/>
        <v/>
      </c>
      <c r="S184" s="214" t="e">
        <f>VLOOKUP(L184,'Précisions-Moy Prév'!$C$2:$D$261,2,FALSE)</f>
        <v>#N/A</v>
      </c>
      <c r="T184" s="214" t="e">
        <f>VLOOKUP(F184,'Précisions-Moy Prév'!$G$2:$H$122,2,FALSE)</f>
        <v>#N/A</v>
      </c>
    </row>
    <row r="185" spans="1:20" x14ac:dyDescent="0.2">
      <c r="A185" s="149">
        <f t="shared" si="12"/>
        <v>182</v>
      </c>
      <c r="B185" s="108"/>
      <c r="C185" s="108"/>
      <c r="D185" s="105"/>
      <c r="E185" s="105"/>
      <c r="F185" s="105"/>
      <c r="G185" s="105"/>
      <c r="H185" s="105"/>
      <c r="I185" s="105"/>
      <c r="J185" s="149" t="e">
        <f>VLOOKUP(G185,'Risques-Dangers-Dommages'!$G$2:$H$42,2,FALSE)</f>
        <v>#N/A</v>
      </c>
      <c r="K185" s="148" t="e">
        <f t="shared" si="9"/>
        <v>#N/A</v>
      </c>
      <c r="L185" s="105"/>
      <c r="M185" s="105"/>
      <c r="N185" s="108"/>
      <c r="O185" s="108"/>
      <c r="P185" s="105"/>
      <c r="Q185" s="214" t="str">
        <f t="shared" si="10"/>
        <v/>
      </c>
      <c r="R185" s="214" t="str">
        <f t="shared" si="11"/>
        <v/>
      </c>
      <c r="S185" s="214" t="e">
        <f>VLOOKUP(L185,'Précisions-Moy Prév'!$C$2:$D$261,2,FALSE)</f>
        <v>#N/A</v>
      </c>
      <c r="T185" s="214" t="e">
        <f>VLOOKUP(F185,'Précisions-Moy Prév'!$G$2:$H$122,2,FALSE)</f>
        <v>#N/A</v>
      </c>
    </row>
    <row r="186" spans="1:20" x14ac:dyDescent="0.2">
      <c r="A186" s="149">
        <f t="shared" si="12"/>
        <v>183</v>
      </c>
      <c r="B186" s="108"/>
      <c r="C186" s="108"/>
      <c r="D186" s="105"/>
      <c r="E186" s="105"/>
      <c r="F186" s="105"/>
      <c r="G186" s="105"/>
      <c r="H186" s="105"/>
      <c r="I186" s="105"/>
      <c r="J186" s="149" t="e">
        <f>VLOOKUP(G186,'Risques-Dangers-Dommages'!$G$2:$H$42,2,FALSE)</f>
        <v>#N/A</v>
      </c>
      <c r="K186" s="148" t="e">
        <f t="shared" si="9"/>
        <v>#N/A</v>
      </c>
      <c r="L186" s="105"/>
      <c r="M186" s="105"/>
      <c r="N186" s="108"/>
      <c r="O186" s="108"/>
      <c r="P186" s="105"/>
      <c r="Q186" s="214" t="str">
        <f t="shared" si="10"/>
        <v/>
      </c>
      <c r="R186" s="214" t="str">
        <f t="shared" si="11"/>
        <v/>
      </c>
      <c r="S186" s="214" t="e">
        <f>VLOOKUP(L186,'Précisions-Moy Prév'!$C$2:$D$261,2,FALSE)</f>
        <v>#N/A</v>
      </c>
      <c r="T186" s="214" t="e">
        <f>VLOOKUP(F186,'Précisions-Moy Prév'!$G$2:$H$122,2,FALSE)</f>
        <v>#N/A</v>
      </c>
    </row>
    <row r="187" spans="1:20" x14ac:dyDescent="0.2">
      <c r="A187" s="149">
        <f t="shared" si="12"/>
        <v>184</v>
      </c>
      <c r="B187" s="108"/>
      <c r="C187" s="108"/>
      <c r="D187" s="105"/>
      <c r="E187" s="105"/>
      <c r="F187" s="105"/>
      <c r="G187" s="105"/>
      <c r="H187" s="105"/>
      <c r="I187" s="105"/>
      <c r="J187" s="149" t="e">
        <f>VLOOKUP(G187,'Risques-Dangers-Dommages'!$G$2:$H$42,2,FALSE)</f>
        <v>#N/A</v>
      </c>
      <c r="K187" s="148" t="e">
        <f t="shared" si="9"/>
        <v>#N/A</v>
      </c>
      <c r="L187" s="105"/>
      <c r="M187" s="105"/>
      <c r="N187" s="108"/>
      <c r="O187" s="108"/>
      <c r="P187" s="105"/>
      <c r="Q187" s="214" t="str">
        <f t="shared" si="10"/>
        <v/>
      </c>
      <c r="R187" s="214" t="str">
        <f t="shared" si="11"/>
        <v/>
      </c>
      <c r="S187" s="214" t="e">
        <f>VLOOKUP(L187,'Précisions-Moy Prév'!$C$2:$D$261,2,FALSE)</f>
        <v>#N/A</v>
      </c>
      <c r="T187" s="214" t="e">
        <f>VLOOKUP(F187,'Précisions-Moy Prév'!$G$2:$H$122,2,FALSE)</f>
        <v>#N/A</v>
      </c>
    </row>
    <row r="188" spans="1:20" x14ac:dyDescent="0.2">
      <c r="A188" s="149">
        <f t="shared" si="12"/>
        <v>185</v>
      </c>
      <c r="B188" s="108"/>
      <c r="C188" s="108"/>
      <c r="D188" s="105"/>
      <c r="E188" s="105"/>
      <c r="F188" s="105"/>
      <c r="G188" s="105"/>
      <c r="H188" s="105"/>
      <c r="I188" s="105"/>
      <c r="J188" s="149" t="e">
        <f>VLOOKUP(G188,'Risques-Dangers-Dommages'!$G$2:$H$42,2,FALSE)</f>
        <v>#N/A</v>
      </c>
      <c r="K188" s="148" t="e">
        <f t="shared" si="9"/>
        <v>#N/A</v>
      </c>
      <c r="L188" s="105"/>
      <c r="M188" s="105"/>
      <c r="N188" s="108"/>
      <c r="O188" s="108"/>
      <c r="P188" s="105"/>
      <c r="Q188" s="214" t="str">
        <f t="shared" si="10"/>
        <v/>
      </c>
      <c r="R188" s="214" t="str">
        <f t="shared" si="11"/>
        <v/>
      </c>
      <c r="S188" s="214" t="e">
        <f>VLOOKUP(L188,'Précisions-Moy Prév'!$C$2:$D$261,2,FALSE)</f>
        <v>#N/A</v>
      </c>
      <c r="T188" s="214" t="e">
        <f>VLOOKUP(F188,'Précisions-Moy Prév'!$G$2:$H$122,2,FALSE)</f>
        <v>#N/A</v>
      </c>
    </row>
    <row r="189" spans="1:20" x14ac:dyDescent="0.2">
      <c r="A189" s="149">
        <f t="shared" si="12"/>
        <v>186</v>
      </c>
      <c r="B189" s="108"/>
      <c r="C189" s="108"/>
      <c r="D189" s="105"/>
      <c r="E189" s="105"/>
      <c r="F189" s="105"/>
      <c r="G189" s="105"/>
      <c r="H189" s="105"/>
      <c r="I189" s="105"/>
      <c r="J189" s="149" t="e">
        <f>VLOOKUP(G189,'Risques-Dangers-Dommages'!$G$2:$H$42,2,FALSE)</f>
        <v>#N/A</v>
      </c>
      <c r="K189" s="148" t="e">
        <f t="shared" si="9"/>
        <v>#N/A</v>
      </c>
      <c r="L189" s="105"/>
      <c r="M189" s="105"/>
      <c r="N189" s="108"/>
      <c r="O189" s="108"/>
      <c r="P189" s="105"/>
      <c r="Q189" s="214" t="str">
        <f t="shared" si="10"/>
        <v/>
      </c>
      <c r="R189" s="214" t="str">
        <f t="shared" si="11"/>
        <v/>
      </c>
      <c r="S189" s="214" t="e">
        <f>VLOOKUP(L189,'Précisions-Moy Prév'!$C$2:$D$261,2,FALSE)</f>
        <v>#N/A</v>
      </c>
      <c r="T189" s="214" t="e">
        <f>VLOOKUP(F189,'Précisions-Moy Prév'!$G$2:$H$122,2,FALSE)</f>
        <v>#N/A</v>
      </c>
    </row>
    <row r="190" spans="1:20" x14ac:dyDescent="0.2">
      <c r="A190" s="149">
        <f t="shared" si="12"/>
        <v>187</v>
      </c>
      <c r="B190" s="108"/>
      <c r="C190" s="108"/>
      <c r="D190" s="105"/>
      <c r="E190" s="105"/>
      <c r="F190" s="105"/>
      <c r="G190" s="105"/>
      <c r="H190" s="105"/>
      <c r="I190" s="105"/>
      <c r="J190" s="149" t="e">
        <f>VLOOKUP(G190,'Risques-Dangers-Dommages'!$G$2:$H$42,2,FALSE)</f>
        <v>#N/A</v>
      </c>
      <c r="K190" s="148" t="e">
        <f t="shared" si="9"/>
        <v>#N/A</v>
      </c>
      <c r="L190" s="105"/>
      <c r="M190" s="105"/>
      <c r="N190" s="108"/>
      <c r="O190" s="108"/>
      <c r="P190" s="105"/>
      <c r="Q190" s="214" t="str">
        <f t="shared" si="10"/>
        <v/>
      </c>
      <c r="R190" s="214" t="str">
        <f t="shared" si="11"/>
        <v/>
      </c>
      <c r="S190" s="214" t="e">
        <f>VLOOKUP(L190,'Précisions-Moy Prév'!$C$2:$D$261,2,FALSE)</f>
        <v>#N/A</v>
      </c>
      <c r="T190" s="214" t="e">
        <f>VLOOKUP(F190,'Précisions-Moy Prév'!$G$2:$H$122,2,FALSE)</f>
        <v>#N/A</v>
      </c>
    </row>
    <row r="191" spans="1:20" x14ac:dyDescent="0.2">
      <c r="A191" s="149">
        <f t="shared" si="12"/>
        <v>188</v>
      </c>
      <c r="B191" s="108"/>
      <c r="C191" s="108"/>
      <c r="D191" s="105"/>
      <c r="E191" s="105"/>
      <c r="F191" s="105"/>
      <c r="G191" s="105"/>
      <c r="H191" s="105"/>
      <c r="I191" s="105"/>
      <c r="J191" s="149" t="e">
        <f>VLOOKUP(G191,'Risques-Dangers-Dommages'!$G$2:$H$42,2,FALSE)</f>
        <v>#N/A</v>
      </c>
      <c r="K191" s="148" t="e">
        <f t="shared" si="9"/>
        <v>#N/A</v>
      </c>
      <c r="L191" s="105"/>
      <c r="M191" s="105"/>
      <c r="N191" s="108"/>
      <c r="O191" s="108"/>
      <c r="P191" s="105"/>
      <c r="Q191" s="214" t="str">
        <f t="shared" si="10"/>
        <v/>
      </c>
      <c r="R191" s="214" t="str">
        <f t="shared" si="11"/>
        <v/>
      </c>
      <c r="S191" s="214" t="e">
        <f>VLOOKUP(L191,'Précisions-Moy Prév'!$C$2:$D$261,2,FALSE)</f>
        <v>#N/A</v>
      </c>
      <c r="T191" s="214" t="e">
        <f>VLOOKUP(F191,'Précisions-Moy Prév'!$G$2:$H$122,2,FALSE)</f>
        <v>#N/A</v>
      </c>
    </row>
    <row r="192" spans="1:20" x14ac:dyDescent="0.2">
      <c r="A192" s="149">
        <f t="shared" si="12"/>
        <v>189</v>
      </c>
      <c r="B192" s="108"/>
      <c r="C192" s="108"/>
      <c r="D192" s="105"/>
      <c r="E192" s="105"/>
      <c r="F192" s="105"/>
      <c r="G192" s="105"/>
      <c r="H192" s="105"/>
      <c r="I192" s="105"/>
      <c r="J192" s="149" t="e">
        <f>VLOOKUP(G192,'Risques-Dangers-Dommages'!$G$2:$H$42,2,FALSE)</f>
        <v>#N/A</v>
      </c>
      <c r="K192" s="148" t="e">
        <f t="shared" ref="K192:K203" si="13">(10*IF($J192="Mineure",1,IF($J192="Significative",2,IF($J192="grave",3,IF($J192="Critique",4,0)))))+IF(I192="Protection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4">IF(E192&lt;&gt;0,IF(O192=0,E192,""),"")</f>
        <v/>
      </c>
      <c r="R192" s="214" t="str">
        <f t="shared" ref="R192:R203" si="15">IF(F192&lt;&gt;0,IF(O192=0,F192,""),"")</f>
        <v/>
      </c>
      <c r="S192" s="214" t="e">
        <f>VLOOKUP(L192,'Précisions-Moy Prév'!$C$2:$D$261,2,FALSE)</f>
        <v>#N/A</v>
      </c>
      <c r="T192" s="214" t="e">
        <f>VLOOKUP(F192,'Précisions-Moy Prév'!$G$2:$H$122,2,FALSE)</f>
        <v>#N/A</v>
      </c>
    </row>
    <row r="193" spans="1:20" x14ac:dyDescent="0.2">
      <c r="A193" s="149">
        <f t="shared" si="12"/>
        <v>190</v>
      </c>
      <c r="B193" s="108"/>
      <c r="C193" s="108"/>
      <c r="D193" s="105"/>
      <c r="E193" s="105"/>
      <c r="F193" s="105"/>
      <c r="G193" s="105"/>
      <c r="H193" s="105"/>
      <c r="I193" s="105"/>
      <c r="J193" s="149" t="e">
        <f>VLOOKUP(G193,'Risques-Dangers-Dommages'!$G$2:$H$42,2,FALSE)</f>
        <v>#N/A</v>
      </c>
      <c r="K193" s="148" t="e">
        <f t="shared" si="13"/>
        <v>#N/A</v>
      </c>
      <c r="L193" s="105"/>
      <c r="M193" s="105"/>
      <c r="N193" s="108"/>
      <c r="O193" s="108"/>
      <c r="P193" s="105"/>
      <c r="Q193" s="214" t="str">
        <f t="shared" si="14"/>
        <v/>
      </c>
      <c r="R193" s="214" t="str">
        <f t="shared" si="15"/>
        <v/>
      </c>
      <c r="S193" s="214" t="e">
        <f>VLOOKUP(L193,'Précisions-Moy Prév'!$C$2:$D$261,2,FALSE)</f>
        <v>#N/A</v>
      </c>
      <c r="T193" s="214" t="e">
        <f>VLOOKUP(F193,'Précisions-Moy Prév'!$G$2:$H$122,2,FALSE)</f>
        <v>#N/A</v>
      </c>
    </row>
    <row r="194" spans="1:20" x14ac:dyDescent="0.2">
      <c r="A194" s="149">
        <f t="shared" si="12"/>
        <v>191</v>
      </c>
      <c r="B194" s="108"/>
      <c r="C194" s="108"/>
      <c r="D194" s="105"/>
      <c r="E194" s="105"/>
      <c r="F194" s="105"/>
      <c r="G194" s="105"/>
      <c r="H194" s="105"/>
      <c r="I194" s="105"/>
      <c r="J194" s="149" t="e">
        <f>VLOOKUP(G194,'Risques-Dangers-Dommages'!$G$2:$H$42,2,FALSE)</f>
        <v>#N/A</v>
      </c>
      <c r="K194" s="148" t="e">
        <f t="shared" si="13"/>
        <v>#N/A</v>
      </c>
      <c r="L194" s="105"/>
      <c r="M194" s="105"/>
      <c r="N194" s="108"/>
      <c r="O194" s="108"/>
      <c r="P194" s="105"/>
      <c r="Q194" s="214" t="str">
        <f t="shared" si="14"/>
        <v/>
      </c>
      <c r="R194" s="214" t="str">
        <f t="shared" si="15"/>
        <v/>
      </c>
      <c r="S194" s="214" t="e">
        <f>VLOOKUP(L194,'Précisions-Moy Prév'!$C$2:$D$261,2,FALSE)</f>
        <v>#N/A</v>
      </c>
      <c r="T194" s="214" t="e">
        <f>VLOOKUP(F194,'Précisions-Moy Prév'!$G$2:$H$122,2,FALSE)</f>
        <v>#N/A</v>
      </c>
    </row>
    <row r="195" spans="1:20" x14ac:dyDescent="0.2">
      <c r="A195" s="149">
        <f t="shared" si="12"/>
        <v>192</v>
      </c>
      <c r="B195" s="108"/>
      <c r="C195" s="108"/>
      <c r="D195" s="105"/>
      <c r="E195" s="105"/>
      <c r="F195" s="105"/>
      <c r="G195" s="105"/>
      <c r="H195" s="105"/>
      <c r="I195" s="105"/>
      <c r="J195" s="149" t="e">
        <f>VLOOKUP(G195,'Risques-Dangers-Dommages'!$G$2:$H$42,2,FALSE)</f>
        <v>#N/A</v>
      </c>
      <c r="K195" s="148" t="e">
        <f t="shared" si="13"/>
        <v>#N/A</v>
      </c>
      <c r="L195" s="105"/>
      <c r="M195" s="105"/>
      <c r="N195" s="108"/>
      <c r="O195" s="108"/>
      <c r="P195" s="105"/>
      <c r="Q195" s="214" t="str">
        <f t="shared" si="14"/>
        <v/>
      </c>
      <c r="R195" s="214" t="str">
        <f t="shared" si="15"/>
        <v/>
      </c>
      <c r="S195" s="214" t="e">
        <f>VLOOKUP(L195,'Précisions-Moy Prév'!$C$2:$D$261,2,FALSE)</f>
        <v>#N/A</v>
      </c>
      <c r="T195" s="214" t="e">
        <f>VLOOKUP(F195,'Précisions-Moy Prév'!$G$2:$H$122,2,FALSE)</f>
        <v>#N/A</v>
      </c>
    </row>
    <row r="196" spans="1:20" x14ac:dyDescent="0.2">
      <c r="A196" s="149">
        <f t="shared" si="12"/>
        <v>193</v>
      </c>
      <c r="B196" s="108"/>
      <c r="C196" s="108"/>
      <c r="D196" s="105"/>
      <c r="E196" s="105"/>
      <c r="F196" s="105"/>
      <c r="G196" s="105"/>
      <c r="H196" s="105"/>
      <c r="I196" s="105"/>
      <c r="J196" s="149" t="e">
        <f>VLOOKUP(G196,'Risques-Dangers-Dommages'!$G$2:$H$42,2,FALSE)</f>
        <v>#N/A</v>
      </c>
      <c r="K196" s="148" t="e">
        <f t="shared" si="13"/>
        <v>#N/A</v>
      </c>
      <c r="L196" s="105"/>
      <c r="M196" s="105"/>
      <c r="N196" s="108"/>
      <c r="O196" s="108"/>
      <c r="P196" s="105"/>
      <c r="Q196" s="214" t="str">
        <f t="shared" si="14"/>
        <v/>
      </c>
      <c r="R196" s="214" t="str">
        <f t="shared" si="15"/>
        <v/>
      </c>
      <c r="S196" s="214" t="e">
        <f>VLOOKUP(L196,'Précisions-Moy Prév'!$C$2:$D$261,2,FALSE)</f>
        <v>#N/A</v>
      </c>
      <c r="T196" s="214" t="e">
        <f>VLOOKUP(F196,'Précisions-Moy Prév'!$G$2:$H$122,2,FALSE)</f>
        <v>#N/A</v>
      </c>
    </row>
    <row r="197" spans="1:20" x14ac:dyDescent="0.2">
      <c r="A197" s="149">
        <f t="shared" si="12"/>
        <v>194</v>
      </c>
      <c r="B197" s="108"/>
      <c r="C197" s="108"/>
      <c r="D197" s="105"/>
      <c r="E197" s="105"/>
      <c r="F197" s="105"/>
      <c r="G197" s="105"/>
      <c r="H197" s="105"/>
      <c r="I197" s="105"/>
      <c r="J197" s="149" t="e">
        <f>VLOOKUP(G197,'Risques-Dangers-Dommages'!$G$2:$H$42,2,FALSE)</f>
        <v>#N/A</v>
      </c>
      <c r="K197" s="148" t="e">
        <f t="shared" si="13"/>
        <v>#N/A</v>
      </c>
      <c r="L197" s="105"/>
      <c r="M197" s="105"/>
      <c r="N197" s="108"/>
      <c r="O197" s="108"/>
      <c r="P197" s="105"/>
      <c r="Q197" s="214" t="str">
        <f t="shared" si="14"/>
        <v/>
      </c>
      <c r="R197" s="214" t="str">
        <f t="shared" si="15"/>
        <v/>
      </c>
      <c r="S197" s="214" t="e">
        <f>VLOOKUP(L197,'Précisions-Moy Prév'!$C$2:$D$261,2,FALSE)</f>
        <v>#N/A</v>
      </c>
      <c r="T197" s="214" t="e">
        <f>VLOOKUP(F197,'Précisions-Moy Prév'!$G$2:$H$122,2,FALSE)</f>
        <v>#N/A</v>
      </c>
    </row>
    <row r="198" spans="1:20" x14ac:dyDescent="0.2">
      <c r="A198" s="149">
        <f t="shared" ref="A198:A203" si="16">A197+1</f>
        <v>195</v>
      </c>
      <c r="B198" s="108"/>
      <c r="C198" s="108"/>
      <c r="D198" s="105"/>
      <c r="E198" s="105"/>
      <c r="F198" s="105"/>
      <c r="G198" s="105"/>
      <c r="H198" s="105"/>
      <c r="I198" s="105"/>
      <c r="J198" s="149" t="e">
        <f>VLOOKUP(G198,'Risques-Dangers-Dommages'!$G$2:$H$42,2,FALSE)</f>
        <v>#N/A</v>
      </c>
      <c r="K198" s="148" t="e">
        <f t="shared" si="13"/>
        <v>#N/A</v>
      </c>
      <c r="L198" s="105"/>
      <c r="M198" s="105"/>
      <c r="N198" s="108"/>
      <c r="O198" s="108"/>
      <c r="P198" s="105"/>
      <c r="Q198" s="214" t="str">
        <f t="shared" si="14"/>
        <v/>
      </c>
      <c r="R198" s="214" t="str">
        <f t="shared" si="15"/>
        <v/>
      </c>
      <c r="S198" s="214" t="e">
        <f>VLOOKUP(L198,'Précisions-Moy Prév'!$C$2:$D$261,2,FALSE)</f>
        <v>#N/A</v>
      </c>
      <c r="T198" s="214" t="e">
        <f>VLOOKUP(F198,'Précisions-Moy Prév'!$G$2:$H$122,2,FALSE)</f>
        <v>#N/A</v>
      </c>
    </row>
    <row r="199" spans="1:20" x14ac:dyDescent="0.2">
      <c r="A199" s="149">
        <f t="shared" si="16"/>
        <v>196</v>
      </c>
      <c r="B199" s="108"/>
      <c r="C199" s="108"/>
      <c r="D199" s="105"/>
      <c r="E199" s="105"/>
      <c r="F199" s="105"/>
      <c r="G199" s="105"/>
      <c r="H199" s="105"/>
      <c r="I199" s="105"/>
      <c r="J199" s="149" t="e">
        <f>VLOOKUP(G199,'Risques-Dangers-Dommages'!$G$2:$H$42,2,FALSE)</f>
        <v>#N/A</v>
      </c>
      <c r="K199" s="148" t="e">
        <f t="shared" si="13"/>
        <v>#N/A</v>
      </c>
      <c r="L199" s="105"/>
      <c r="M199" s="105"/>
      <c r="N199" s="108"/>
      <c r="O199" s="108"/>
      <c r="P199" s="105"/>
      <c r="Q199" s="214" t="str">
        <f t="shared" si="14"/>
        <v/>
      </c>
      <c r="R199" s="214" t="str">
        <f t="shared" si="15"/>
        <v/>
      </c>
      <c r="S199" s="214" t="e">
        <f>VLOOKUP(L199,'Précisions-Moy Prév'!$C$2:$D$261,2,FALSE)</f>
        <v>#N/A</v>
      </c>
      <c r="T199" s="214" t="e">
        <f>VLOOKUP(F199,'Précisions-Moy Prév'!$G$2:$H$122,2,FALSE)</f>
        <v>#N/A</v>
      </c>
    </row>
    <row r="200" spans="1:20" x14ac:dyDescent="0.2">
      <c r="A200" s="149">
        <f t="shared" si="16"/>
        <v>197</v>
      </c>
      <c r="B200" s="108"/>
      <c r="C200" s="108"/>
      <c r="D200" s="105"/>
      <c r="E200" s="105"/>
      <c r="F200" s="105"/>
      <c r="G200" s="105"/>
      <c r="H200" s="105"/>
      <c r="I200" s="105"/>
      <c r="J200" s="149" t="e">
        <f>VLOOKUP(G200,'Risques-Dangers-Dommages'!$G$2:$H$42,2,FALSE)</f>
        <v>#N/A</v>
      </c>
      <c r="K200" s="148" t="e">
        <f t="shared" si="13"/>
        <v>#N/A</v>
      </c>
      <c r="L200" s="105"/>
      <c r="M200" s="105"/>
      <c r="N200" s="108"/>
      <c r="O200" s="108"/>
      <c r="P200" s="105"/>
      <c r="Q200" s="214" t="str">
        <f t="shared" si="14"/>
        <v/>
      </c>
      <c r="R200" s="214" t="str">
        <f t="shared" si="15"/>
        <v/>
      </c>
      <c r="S200" s="214" t="e">
        <f>VLOOKUP(L200,'Précisions-Moy Prév'!$C$2:$D$261,2,FALSE)</f>
        <v>#N/A</v>
      </c>
      <c r="T200" s="214" t="e">
        <f>VLOOKUP(F200,'Précisions-Moy Prév'!$G$2:$H$122,2,FALSE)</f>
        <v>#N/A</v>
      </c>
    </row>
    <row r="201" spans="1:20" x14ac:dyDescent="0.2">
      <c r="A201" s="149">
        <f t="shared" si="16"/>
        <v>198</v>
      </c>
      <c r="B201" s="108"/>
      <c r="C201" s="108"/>
      <c r="D201" s="105"/>
      <c r="E201" s="105"/>
      <c r="F201" s="105"/>
      <c r="G201" s="105"/>
      <c r="H201" s="105"/>
      <c r="I201" s="105"/>
      <c r="J201" s="149" t="e">
        <f>VLOOKUP(G201,'Risques-Dangers-Dommages'!$G$2:$H$42,2,FALSE)</f>
        <v>#N/A</v>
      </c>
      <c r="K201" s="148" t="e">
        <f t="shared" si="13"/>
        <v>#N/A</v>
      </c>
      <c r="L201" s="105"/>
      <c r="M201" s="105"/>
      <c r="N201" s="108"/>
      <c r="O201" s="108"/>
      <c r="P201" s="105"/>
      <c r="Q201" s="214" t="str">
        <f t="shared" si="14"/>
        <v/>
      </c>
      <c r="R201" s="214" t="str">
        <f t="shared" si="15"/>
        <v/>
      </c>
      <c r="S201" s="214" t="e">
        <f>VLOOKUP(L201,'Précisions-Moy Prév'!$C$2:$D$261,2,FALSE)</f>
        <v>#N/A</v>
      </c>
      <c r="T201" s="214" t="e">
        <f>VLOOKUP(F201,'Précisions-Moy Prév'!$G$2:$H$122,2,FALSE)</f>
        <v>#N/A</v>
      </c>
    </row>
    <row r="202" spans="1:20" x14ac:dyDescent="0.2">
      <c r="A202" s="149">
        <f t="shared" si="16"/>
        <v>199</v>
      </c>
      <c r="B202" s="108"/>
      <c r="C202" s="108"/>
      <c r="D202" s="105"/>
      <c r="E202" s="105"/>
      <c r="F202" s="105"/>
      <c r="G202" s="105"/>
      <c r="H202" s="105"/>
      <c r="I202" s="105"/>
      <c r="J202" s="149" t="e">
        <f>VLOOKUP(G202,'Risques-Dangers-Dommages'!$G$2:$H$42,2,FALSE)</f>
        <v>#N/A</v>
      </c>
      <c r="K202" s="148" t="e">
        <f t="shared" si="13"/>
        <v>#N/A</v>
      </c>
      <c r="L202" s="105"/>
      <c r="M202" s="105"/>
      <c r="N202" s="108"/>
      <c r="O202" s="108"/>
      <c r="P202" s="105"/>
      <c r="Q202" s="214" t="str">
        <f t="shared" si="14"/>
        <v/>
      </c>
      <c r="R202" s="214" t="str">
        <f t="shared" si="15"/>
        <v/>
      </c>
      <c r="S202" s="214" t="e">
        <f>VLOOKUP(L202,'Précisions-Moy Prév'!$C$2:$D$261,2,FALSE)</f>
        <v>#N/A</v>
      </c>
      <c r="T202" s="214" t="e">
        <f>VLOOKUP(F202,'Précisions-Moy Prév'!$G$2:$H$122,2,FALSE)</f>
        <v>#N/A</v>
      </c>
    </row>
    <row r="203" spans="1:20" x14ac:dyDescent="0.2">
      <c r="A203" s="149">
        <f t="shared" si="16"/>
        <v>200</v>
      </c>
      <c r="B203" s="108"/>
      <c r="C203" s="108"/>
      <c r="D203" s="105"/>
      <c r="E203" s="105"/>
      <c r="F203" s="105"/>
      <c r="G203" s="105"/>
      <c r="H203" s="105"/>
      <c r="I203" s="105"/>
      <c r="J203" s="149" t="e">
        <f>VLOOKUP(G203,'Risques-Dangers-Dommages'!$G$2:$H$42,2,FALSE)</f>
        <v>#N/A</v>
      </c>
      <c r="K203" s="148" t="e">
        <f t="shared" si="13"/>
        <v>#N/A</v>
      </c>
      <c r="L203" s="105"/>
      <c r="M203" s="105"/>
      <c r="N203" s="108"/>
      <c r="O203" s="108"/>
      <c r="P203" s="105"/>
      <c r="Q203" s="214" t="str">
        <f t="shared" si="14"/>
        <v/>
      </c>
      <c r="R203" s="214" t="str">
        <f t="shared" si="15"/>
        <v/>
      </c>
      <c r="S203" s="214" t="e">
        <f>VLOOKUP(L203,'Précisions-Moy Prév'!$C$2:$D$261,2,FALSE)</f>
        <v>#N/A</v>
      </c>
      <c r="T203" s="214" t="e">
        <f>VLOOKUP(F203,'Précisions-Moy Prév'!$G$2:$H$122,2,FALSE)</f>
        <v>#N/A</v>
      </c>
    </row>
  </sheetData>
  <sheetProtection selectLockedCells="1"/>
  <autoFilter ref="A3:O63"/>
  <dataConsolidate/>
  <mergeCells count="2">
    <mergeCell ref="A1:D1"/>
    <mergeCell ref="E1:P1"/>
  </mergeCells>
  <phoneticPr fontId="1" type="noConversion"/>
  <conditionalFormatting sqref="K4:K203">
    <cfRule type="cellIs" dxfId="186" priority="2" stopIfTrue="1" operator="between">
      <formula>11</formula>
      <formula>16</formula>
    </cfRule>
    <cfRule type="cellIs" dxfId="185" priority="3" stopIfTrue="1" operator="between">
      <formula>21</formula>
      <formula>26</formula>
    </cfRule>
    <cfRule type="cellIs" dxfId="184" priority="4" stopIfTrue="1" operator="between">
      <formula>31</formula>
      <formula>36</formula>
    </cfRule>
    <cfRule type="cellIs" dxfId="183" priority="5" stopIfTrue="1" operator="between">
      <formula>41</formula>
      <formula>46</formula>
    </cfRule>
  </conditionalFormatting>
  <conditionalFormatting sqref="J4:K203">
    <cfRule type="containsErrors" dxfId="182" priority="1" stopIfTrue="1">
      <formula>ISERROR(J4)</formula>
    </cfRule>
  </conditionalFormatting>
  <dataValidations count="7">
    <dataValidation type="list" showErrorMessage="1" sqref="H4:H203">
      <formula1>Fréquence</formula1>
      <formula2>0</formula2>
    </dataValidation>
    <dataValidation type="list" showErrorMessage="1" sqref="I4:I203">
      <formula1>Moyens_de_prévention_existants</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dimension ref="A1:U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1" hidden="1" customWidth="1"/>
    <col min="21" max="21" width="30.7109375" style="2"/>
    <col min="22" max="16384" width="30.7109375" style="1"/>
  </cols>
  <sheetData>
    <row r="1" spans="1:20" s="2" customFormat="1" ht="22.5" customHeight="1" thickBot="1" x14ac:dyDescent="0.25">
      <c r="A1" s="563" t="s">
        <v>127</v>
      </c>
      <c r="B1" s="564"/>
      <c r="C1" s="564"/>
      <c r="D1" s="565"/>
      <c r="E1" s="566" t="str">
        <f>Sommaire!$B$14</f>
        <v>Atelier BTS MS</v>
      </c>
      <c r="F1" s="567"/>
      <c r="G1" s="567"/>
      <c r="H1" s="567"/>
      <c r="I1" s="567"/>
      <c r="J1" s="567"/>
      <c r="K1" s="567"/>
      <c r="L1" s="567"/>
      <c r="M1" s="567"/>
      <c r="N1" s="567"/>
      <c r="O1" s="567"/>
      <c r="P1" s="567"/>
    </row>
    <row r="2" spans="1:20" s="2" customFormat="1"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ht="33.75" x14ac:dyDescent="0.2">
      <c r="A4" s="149">
        <f>1</f>
        <v>1</v>
      </c>
      <c r="B4" s="174">
        <v>43084</v>
      </c>
      <c r="C4" s="174" t="s">
        <v>949</v>
      </c>
      <c r="D4" s="105" t="s">
        <v>773</v>
      </c>
      <c r="E4" s="105" t="s">
        <v>116</v>
      </c>
      <c r="F4" s="105" t="s">
        <v>21</v>
      </c>
      <c r="G4" s="105" t="s">
        <v>719</v>
      </c>
      <c r="H4" s="105" t="s">
        <v>35</v>
      </c>
      <c r="I4" s="105" t="s">
        <v>36</v>
      </c>
      <c r="J4" s="149" t="str">
        <f>VLOOKUP(G4,'Risques-Dangers-Dommages'!$G$2:$H$42,2,FALSE)</f>
        <v>Significative</v>
      </c>
      <c r="K4" s="148">
        <f t="shared" ref="K4:K63" si="0">(10*IF($J4="Mineure",1,IF($J4="Significative",2,IF($J4="grave",3,IF($J4="Critique",4,0)))))+IF(I4="Protection collective",IF(H4&lt;&gt;"Quotidien",1,2),IF(I4="E.P.I.",IF(H4&lt;&gt;"Mensuel et plus",3,2),IF(I4="Consigne",IF(H4&lt;&gt;"Quotidien",4,5),IF(I4="Aucun",IF(H4&lt;&gt;"Mensuel et plus",6,5),6))))</f>
        <v>23</v>
      </c>
      <c r="L4" s="105" t="s">
        <v>834</v>
      </c>
      <c r="M4" s="105" t="s">
        <v>841</v>
      </c>
      <c r="N4" s="108"/>
      <c r="O4" s="108"/>
      <c r="P4" s="105"/>
      <c r="Q4" s="214" t="str">
        <f>IF(E4&lt;&gt;0,IF(O4=0,E4,""),"")</f>
        <v>Equipements de travail</v>
      </c>
      <c r="R4" s="214" t="str">
        <f>IF(F4&lt;&gt;0,IF(O4=0,F4,""),"")</f>
        <v>Utilisation d'outils tranchants (ciseaux, cutter…)</v>
      </c>
      <c r="S4" s="214" t="e">
        <f>VLOOKUP(L4,'Précisions-Moy Prév'!$C$2:$D$261,2,FALSE)</f>
        <v>#N/A</v>
      </c>
      <c r="T4" s="214">
        <f>VLOOKUP(F4,'Précisions-Moy Prév'!$G$2:$H$122,2,FALSE)</f>
        <v>55</v>
      </c>
    </row>
    <row r="5" spans="1:20" ht="22.5" x14ac:dyDescent="0.2">
      <c r="A5" s="149">
        <f>A4+1</f>
        <v>2</v>
      </c>
      <c r="B5" s="174">
        <v>43084</v>
      </c>
      <c r="C5" s="174"/>
      <c r="D5" s="105" t="s">
        <v>773</v>
      </c>
      <c r="E5" s="105" t="s">
        <v>116</v>
      </c>
      <c r="F5" s="175" t="s">
        <v>70</v>
      </c>
      <c r="G5" s="175" t="s">
        <v>736</v>
      </c>
      <c r="H5" s="175" t="s">
        <v>14</v>
      </c>
      <c r="I5" s="175" t="s">
        <v>36</v>
      </c>
      <c r="J5" s="149" t="s">
        <v>39</v>
      </c>
      <c r="K5" s="148">
        <v>23</v>
      </c>
      <c r="L5" s="175" t="s">
        <v>786</v>
      </c>
      <c r="M5" s="175" t="s">
        <v>791</v>
      </c>
      <c r="N5" s="108"/>
      <c r="O5" s="108"/>
      <c r="P5" s="105"/>
      <c r="Q5" s="214" t="str">
        <f t="shared" ref="Q5:Q63" si="1">IF(E5&lt;&gt;0,IF(O5=0,E5,""),"")</f>
        <v>Equipements de travail</v>
      </c>
      <c r="R5" s="214" t="str">
        <f t="shared" ref="R5:R63" si="2">IF(F5&lt;&gt;0,IF(O5=0,F5,""),"")</f>
        <v>Utilisation d'équipements avec parties mobiles ou brûlantes</v>
      </c>
      <c r="S5" s="214" t="e">
        <f>VLOOKUP(L5,'Précisions-Moy Prév'!$C$2:$D$261,2,FALSE)</f>
        <v>#N/A</v>
      </c>
      <c r="T5" s="214">
        <f>VLOOKUP(F5,'Précisions-Moy Prév'!$G$2:$H$122,2,FALSE)</f>
        <v>53</v>
      </c>
    </row>
    <row r="6" spans="1:20" x14ac:dyDescent="0.2">
      <c r="A6" s="149">
        <f t="shared" ref="A6:A69" si="3">A5+1</f>
        <v>3</v>
      </c>
      <c r="B6" s="174"/>
      <c r="C6" s="174"/>
      <c r="D6" s="175"/>
      <c r="E6" s="105"/>
      <c r="F6" s="105"/>
      <c r="G6" s="105"/>
      <c r="H6" s="105"/>
      <c r="I6" s="105"/>
      <c r="J6" s="149" t="e">
        <f>VLOOKUP(G6,'Risques-Dangers-Dommages'!$G$2:$H$42,2,FALSE)</f>
        <v>#N/A</v>
      </c>
      <c r="K6" s="148" t="e">
        <f t="shared" si="0"/>
        <v>#N/A</v>
      </c>
      <c r="L6" s="105"/>
      <c r="M6" s="10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74"/>
      <c r="C7" s="174"/>
      <c r="D7" s="175"/>
      <c r="E7" s="105"/>
      <c r="F7" s="105"/>
      <c r="G7" s="105"/>
      <c r="H7" s="105"/>
      <c r="I7" s="10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74"/>
      <c r="C8" s="174"/>
      <c r="D8" s="17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08"/>
      <c r="C9" s="108"/>
      <c r="D9" s="10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08"/>
      <c r="C10" s="108"/>
      <c r="D10" s="10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08"/>
      <c r="C11" s="108"/>
      <c r="D11" s="105"/>
      <c r="E11" s="10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08"/>
      <c r="C12" s="108"/>
      <c r="D12" s="10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08"/>
      <c r="C13" s="108"/>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08"/>
      <c r="C14" s="108"/>
      <c r="D14" s="10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08"/>
      <c r="C15" s="108"/>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08"/>
      <c r="C16" s="108"/>
      <c r="D16" s="10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08"/>
      <c r="C17" s="108"/>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s="2" customFormat="1"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s="2" customFormat="1"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63"/>
  <dataConsolidate/>
  <mergeCells count="2">
    <mergeCell ref="A1:D1"/>
    <mergeCell ref="E1:P1"/>
  </mergeCells>
  <phoneticPr fontId="1" type="noConversion"/>
  <conditionalFormatting sqref="K4:K203">
    <cfRule type="cellIs" dxfId="181" priority="2" stopIfTrue="1" operator="between">
      <formula>11</formula>
      <formula>16</formula>
    </cfRule>
    <cfRule type="cellIs" dxfId="180" priority="3" stopIfTrue="1" operator="between">
      <formula>21</formula>
      <formula>26</formula>
    </cfRule>
    <cfRule type="cellIs" dxfId="179" priority="4" stopIfTrue="1" operator="between">
      <formula>31</formula>
      <formula>36</formula>
    </cfRule>
    <cfRule type="cellIs" dxfId="178" priority="5" stopIfTrue="1" operator="between">
      <formula>41</formula>
      <formula>46</formula>
    </cfRule>
  </conditionalFormatting>
  <conditionalFormatting sqref="J4:K203">
    <cfRule type="containsErrors" dxfId="177" priority="1" stopIfTrue="1">
      <formula>ISERROR(J4)</formula>
    </cfRule>
  </conditionalFormatting>
  <dataValidations count="7">
    <dataValidation type="list" showErrorMessage="1" sqref="H4:H203">
      <formula1>Fréquence</formula1>
      <formula2>0</formula2>
    </dataValidation>
    <dataValidation type="list" showErrorMessage="1" sqref="I4:I203">
      <formula1>Moyens_de_prévention_existants</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dimension ref="A1:U203"/>
  <sheetViews>
    <sheetView showGridLines="0" zoomScaleNormal="100" workbookViewId="0">
      <pane xSplit="4" ySplit="3" topLeftCell="E173"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1" hidden="1" customWidth="1"/>
    <col min="21" max="21" width="30.7109375" style="2"/>
    <col min="22" max="16384" width="30.7109375" style="1"/>
  </cols>
  <sheetData>
    <row r="1" spans="1:20" s="2" customFormat="1" ht="22.5" customHeight="1" thickBot="1" x14ac:dyDescent="0.25">
      <c r="A1" s="563" t="s">
        <v>127</v>
      </c>
      <c r="B1" s="564"/>
      <c r="C1" s="564"/>
      <c r="D1" s="565"/>
      <c r="E1" s="566" t="str">
        <f>Sommaire!$B$15</f>
        <v>Atelier BTS ET</v>
      </c>
      <c r="F1" s="567"/>
      <c r="G1" s="567"/>
      <c r="H1" s="567"/>
      <c r="I1" s="567"/>
      <c r="J1" s="567"/>
      <c r="K1" s="567"/>
      <c r="L1" s="567"/>
      <c r="M1" s="567"/>
      <c r="N1" s="567"/>
      <c r="O1" s="567"/>
      <c r="P1" s="567"/>
    </row>
    <row r="2" spans="1:20" s="2" customFormat="1"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ht="45" x14ac:dyDescent="0.2">
      <c r="A4" s="149">
        <f>1</f>
        <v>1</v>
      </c>
      <c r="B4" s="174">
        <v>43084</v>
      </c>
      <c r="C4" s="174" t="s">
        <v>949</v>
      </c>
      <c r="D4" s="175" t="s">
        <v>773</v>
      </c>
      <c r="E4" s="175" t="s">
        <v>113</v>
      </c>
      <c r="F4" s="175" t="s">
        <v>833</v>
      </c>
      <c r="G4" s="175" t="s">
        <v>33</v>
      </c>
      <c r="H4" s="175" t="s">
        <v>35</v>
      </c>
      <c r="I4" s="175" t="s">
        <v>17</v>
      </c>
      <c r="J4" s="149" t="str">
        <f>VLOOKUP(G4,'Risques-Dangers-Dommages'!$G$2:$H$42,2,FALSE)</f>
        <v>Significative</v>
      </c>
      <c r="K4" s="148">
        <f t="shared" ref="K4:K63" si="0">(10*IF($J4="Mineure",1,IF($J4="Significative",2,IF($J4="grave",3,IF($J4="Critique",4,0)))))+IF(I4="Protection collective",IF(H4&lt;&gt;"Quotidien",1,2),IF(I4="E.P.I.",IF(H4&lt;&gt;"Mensuel et plus",3,2),IF(I4="Consigne",IF(H4&lt;&gt;"Quotidien",4,5),IF(I4="Aucun",IF(H4&lt;&gt;"Mensuel et plus",6,5),6))))</f>
        <v>25</v>
      </c>
      <c r="L4" s="175" t="s">
        <v>834</v>
      </c>
      <c r="M4" s="175" t="s">
        <v>835</v>
      </c>
      <c r="N4" s="108"/>
      <c r="O4" s="108"/>
      <c r="P4" s="105"/>
      <c r="Q4" s="214" t="str">
        <f>IF(E4&lt;&gt;0,IF(O4=0,E4,""),"")</f>
        <v>Charge physique de travail</v>
      </c>
      <c r="R4" s="214" t="str">
        <f>IF(F4&lt;&gt;0,IF(O4=0,F4,""),"")</f>
        <v>Manutention manuelle</v>
      </c>
      <c r="S4" s="214" t="e">
        <f>VLOOKUP(L4,'Précisions-Moy Prév'!$C$2:$D$261,2,FALSE)</f>
        <v>#N/A</v>
      </c>
      <c r="T4" s="214" t="e">
        <f>VLOOKUP(F4,'Précisions-Moy Prév'!$G$2:$H$122,2,FALSE)</f>
        <v>#N/A</v>
      </c>
    </row>
    <row r="5" spans="1:20" ht="67.5" x14ac:dyDescent="0.2">
      <c r="A5" s="149">
        <f>A4+1</f>
        <v>2</v>
      </c>
      <c r="B5" s="174">
        <v>42906</v>
      </c>
      <c r="C5" s="174"/>
      <c r="D5" s="175" t="s">
        <v>832</v>
      </c>
      <c r="E5" s="175" t="s">
        <v>116</v>
      </c>
      <c r="F5" s="175" t="s">
        <v>836</v>
      </c>
      <c r="G5" s="175" t="s">
        <v>719</v>
      </c>
      <c r="H5" s="175" t="s">
        <v>35</v>
      </c>
      <c r="I5" s="175" t="s">
        <v>36</v>
      </c>
      <c r="J5" s="149" t="str">
        <f>VLOOKUP(G5,'Risques-Dangers-Dommages'!$G$2:$H$42,2,FALSE)</f>
        <v>Significative</v>
      </c>
      <c r="K5" s="148">
        <f t="shared" si="0"/>
        <v>23</v>
      </c>
      <c r="L5" s="175" t="s">
        <v>837</v>
      </c>
      <c r="M5" s="175" t="s">
        <v>838</v>
      </c>
      <c r="N5" s="108"/>
      <c r="O5" s="108"/>
      <c r="P5" s="105"/>
      <c r="Q5" s="214" t="str">
        <f t="shared" ref="Q5:Q63" si="1">IF(E5&lt;&gt;0,IF(O5=0,E5,""),"")</f>
        <v>Equipements de travail</v>
      </c>
      <c r="R5" s="214" t="str">
        <f t="shared" ref="R5:R63" si="2">IF(F5&lt;&gt;0,IF(O5=0,F5,""),"")</f>
        <v>Entretien des sols : sols glissants</v>
      </c>
      <c r="S5" s="214" t="e">
        <f>VLOOKUP(L5,'Précisions-Moy Prév'!$C$2:$D$261,2,FALSE)</f>
        <v>#N/A</v>
      </c>
      <c r="T5" s="214" t="e">
        <f>VLOOKUP(F5,'Précisions-Moy Prév'!$G$2:$H$122,2,FALSE)</f>
        <v>#N/A</v>
      </c>
    </row>
    <row r="6" spans="1:20" ht="33.75" x14ac:dyDescent="0.2">
      <c r="A6" s="149">
        <f t="shared" ref="A6:A69" si="3">A5+1</f>
        <v>3</v>
      </c>
      <c r="B6" s="174">
        <v>42906</v>
      </c>
      <c r="C6" s="174"/>
      <c r="D6" s="175" t="s">
        <v>832</v>
      </c>
      <c r="E6" s="175" t="s">
        <v>120</v>
      </c>
      <c r="F6" s="175" t="s">
        <v>839</v>
      </c>
      <c r="G6" s="175" t="s">
        <v>737</v>
      </c>
      <c r="H6" s="175" t="s">
        <v>35</v>
      </c>
      <c r="I6" s="175" t="s">
        <v>36</v>
      </c>
      <c r="J6" s="149" t="str">
        <f>VLOOKUP(G6,'Risques-Dangers-Dommages'!$G$2:$H$42,2,FALSE)</f>
        <v>Grave</v>
      </c>
      <c r="K6" s="148">
        <f t="shared" si="0"/>
        <v>33</v>
      </c>
      <c r="L6" s="175" t="s">
        <v>840</v>
      </c>
      <c r="M6" s="175" t="s">
        <v>841</v>
      </c>
      <c r="N6" s="108"/>
      <c r="O6" s="108"/>
      <c r="P6" s="105"/>
      <c r="Q6" s="214" t="str">
        <f t="shared" si="1"/>
        <v>Produits Emissions Déchets</v>
      </c>
      <c r="R6" s="214" t="str">
        <f t="shared" si="2"/>
        <v>Manipulation de produits chimiques</v>
      </c>
      <c r="S6" s="214" t="e">
        <f>VLOOKUP(L6,'Précisions-Moy Prév'!$C$2:$D$261,2,FALSE)</f>
        <v>#N/A</v>
      </c>
      <c r="T6" s="214" t="e">
        <f>VLOOKUP(F6,'Précisions-Moy Prév'!$G$2:$H$122,2,FALSE)</f>
        <v>#N/A</v>
      </c>
    </row>
    <row r="7" spans="1:20" ht="45" x14ac:dyDescent="0.2">
      <c r="A7" s="149">
        <f t="shared" si="3"/>
        <v>4</v>
      </c>
      <c r="B7" s="174">
        <v>42906</v>
      </c>
      <c r="C7" s="174"/>
      <c r="D7" s="175" t="s">
        <v>832</v>
      </c>
      <c r="E7" s="175" t="s">
        <v>113</v>
      </c>
      <c r="F7" s="175" t="s">
        <v>66</v>
      </c>
      <c r="G7" s="175" t="s">
        <v>32</v>
      </c>
      <c r="H7" s="175" t="s">
        <v>35</v>
      </c>
      <c r="I7" s="175" t="s">
        <v>17</v>
      </c>
      <c r="J7" s="149" t="str">
        <f>VLOOKUP(G7,'Risques-Dangers-Dommages'!$G$2:$H$42,2,FALSE)</f>
        <v>Significative</v>
      </c>
      <c r="K7" s="148">
        <f t="shared" si="0"/>
        <v>25</v>
      </c>
      <c r="L7" s="175" t="s">
        <v>834</v>
      </c>
      <c r="M7" s="175" t="s">
        <v>835</v>
      </c>
      <c r="N7" s="108"/>
      <c r="O7" s="108"/>
      <c r="P7" s="105"/>
      <c r="Q7" s="214" t="str">
        <f t="shared" si="1"/>
        <v>Charge physique de travail</v>
      </c>
      <c r="R7" s="214" t="str">
        <f t="shared" si="2"/>
        <v>Gestes répétitifs</v>
      </c>
      <c r="S7" s="214" t="e">
        <f>VLOOKUP(L7,'Précisions-Moy Prév'!$C$2:$D$261,2,FALSE)</f>
        <v>#N/A</v>
      </c>
      <c r="T7" s="214">
        <f>VLOOKUP(F7,'Précisions-Moy Prév'!$G$2:$H$122,2,FALSE)</f>
        <v>21</v>
      </c>
    </row>
    <row r="8" spans="1:20" x14ac:dyDescent="0.2">
      <c r="A8" s="149">
        <f t="shared" si="3"/>
        <v>5</v>
      </c>
      <c r="B8" s="174"/>
      <c r="C8" s="174"/>
      <c r="D8" s="175"/>
      <c r="E8" s="175"/>
      <c r="F8" s="175"/>
      <c r="G8" s="175"/>
      <c r="H8" s="175"/>
      <c r="I8" s="175"/>
      <c r="J8" s="149" t="e">
        <f>VLOOKUP(G8,'Risques-Dangers-Dommages'!$G$2:$H$42,2,FALSE)</f>
        <v>#N/A</v>
      </c>
      <c r="K8" s="148" t="e">
        <f t="shared" si="0"/>
        <v>#N/A</v>
      </c>
      <c r="L8" s="175"/>
      <c r="M8" s="17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74"/>
      <c r="C9" s="174"/>
      <c r="D9" s="175"/>
      <c r="E9" s="175"/>
      <c r="F9" s="175"/>
      <c r="G9" s="175"/>
      <c r="H9" s="175"/>
      <c r="I9" s="175"/>
      <c r="J9" s="149" t="e">
        <f>VLOOKUP(G9,'Risques-Dangers-Dommages'!$G$2:$H$42,2,FALSE)</f>
        <v>#N/A</v>
      </c>
      <c r="K9" s="148" t="e">
        <f t="shared" si="0"/>
        <v>#N/A</v>
      </c>
      <c r="L9" s="175"/>
      <c r="M9" s="17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74"/>
      <c r="C10" s="174"/>
      <c r="D10" s="175"/>
      <c r="E10" s="175"/>
      <c r="F10" s="175"/>
      <c r="G10" s="175"/>
      <c r="H10" s="175"/>
      <c r="I10" s="175"/>
      <c r="J10" s="149" t="e">
        <f>VLOOKUP(G10,'Risques-Dangers-Dommages'!$G$2:$H$42,2,FALSE)</f>
        <v>#N/A</v>
      </c>
      <c r="K10" s="148" t="e">
        <f t="shared" si="0"/>
        <v>#N/A</v>
      </c>
      <c r="L10" s="175"/>
      <c r="M10" s="17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74"/>
      <c r="C11" s="174"/>
      <c r="D11" s="175"/>
      <c r="E11" s="175"/>
      <c r="F11" s="175"/>
      <c r="G11" s="175"/>
      <c r="H11" s="175"/>
      <c r="I11" s="175"/>
      <c r="J11" s="149" t="e">
        <f>VLOOKUP(G11,'Risques-Dangers-Dommages'!$G$2:$H$42,2,FALSE)</f>
        <v>#N/A</v>
      </c>
      <c r="K11" s="148" t="e">
        <f t="shared" si="0"/>
        <v>#N/A</v>
      </c>
      <c r="L11" s="175"/>
      <c r="M11" s="17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74"/>
      <c r="C12" s="174"/>
      <c r="D12" s="175"/>
      <c r="E12" s="175"/>
      <c r="F12" s="175"/>
      <c r="G12" s="175"/>
      <c r="H12" s="175"/>
      <c r="I12" s="175"/>
      <c r="J12" s="149" t="e">
        <f>VLOOKUP(G12,'Risques-Dangers-Dommages'!$G$2:$H$42,2,FALSE)</f>
        <v>#N/A</v>
      </c>
      <c r="K12" s="148" t="e">
        <f t="shared" si="0"/>
        <v>#N/A</v>
      </c>
      <c r="L12" s="175"/>
      <c r="M12" s="17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74"/>
      <c r="C13" s="174"/>
      <c r="D13" s="175"/>
      <c r="E13" s="175"/>
      <c r="F13" s="175"/>
      <c r="G13" s="175"/>
      <c r="H13" s="175"/>
      <c r="I13" s="175"/>
      <c r="J13" s="149" t="e">
        <f>VLOOKUP(G13,'Risques-Dangers-Dommages'!$G$2:$H$42,2,FALSE)</f>
        <v>#N/A</v>
      </c>
      <c r="K13" s="148" t="e">
        <f t="shared" si="0"/>
        <v>#N/A</v>
      </c>
      <c r="L13" s="175"/>
      <c r="M13" s="17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74"/>
      <c r="C14" s="174"/>
      <c r="D14" s="175"/>
      <c r="E14" s="175"/>
      <c r="F14" s="175"/>
      <c r="G14" s="175"/>
      <c r="H14" s="175"/>
      <c r="I14" s="175"/>
      <c r="J14" s="149" t="e">
        <f>VLOOKUP(G14,'Risques-Dangers-Dommages'!$G$2:$H$42,2,FALSE)</f>
        <v>#N/A</v>
      </c>
      <c r="K14" s="148" t="e">
        <f t="shared" si="0"/>
        <v>#N/A</v>
      </c>
      <c r="L14" s="175"/>
      <c r="M14" s="17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74"/>
      <c r="C15" s="174"/>
      <c r="D15" s="175"/>
      <c r="E15" s="175"/>
      <c r="F15" s="175"/>
      <c r="G15" s="175"/>
      <c r="H15" s="175"/>
      <c r="I15" s="175"/>
      <c r="J15" s="149" t="e">
        <f>VLOOKUP(G15,'Risques-Dangers-Dommages'!$G$2:$H$42,2,FALSE)</f>
        <v>#N/A</v>
      </c>
      <c r="K15" s="148" t="e">
        <f t="shared" si="0"/>
        <v>#N/A</v>
      </c>
      <c r="L15" s="175"/>
      <c r="M15" s="17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74"/>
      <c r="C16" s="174"/>
      <c r="D16" s="175"/>
      <c r="E16" s="175"/>
      <c r="F16" s="175"/>
      <c r="G16" s="175"/>
      <c r="H16" s="175"/>
      <c r="I16" s="175"/>
      <c r="J16" s="149" t="e">
        <f>VLOOKUP(G16,'Risques-Dangers-Dommages'!$G$2:$H$42,2,FALSE)</f>
        <v>#N/A</v>
      </c>
      <c r="K16" s="148" t="e">
        <f t="shared" si="0"/>
        <v>#N/A</v>
      </c>
      <c r="L16" s="175"/>
      <c r="M16" s="17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74"/>
      <c r="C17" s="174"/>
      <c r="D17" s="175"/>
      <c r="E17" s="175"/>
      <c r="F17" s="175"/>
      <c r="G17" s="175"/>
      <c r="H17" s="175"/>
      <c r="I17" s="175"/>
      <c r="J17" s="149" t="e">
        <f>VLOOKUP(G17,'Risques-Dangers-Dommages'!$G$2:$H$42,2,FALSE)</f>
        <v>#N/A</v>
      </c>
      <c r="K17" s="148" t="e">
        <f t="shared" si="0"/>
        <v>#N/A</v>
      </c>
      <c r="L17" s="175"/>
      <c r="M17" s="17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74"/>
      <c r="C18" s="174"/>
      <c r="D18" s="175"/>
      <c r="E18" s="175"/>
      <c r="F18" s="175"/>
      <c r="G18" s="175"/>
      <c r="H18" s="175"/>
      <c r="I18" s="175"/>
      <c r="J18" s="149" t="e">
        <f>VLOOKUP(G18,'Risques-Dangers-Dommages'!$G$2:$H$42,2,FALSE)</f>
        <v>#N/A</v>
      </c>
      <c r="K18" s="148" t="e">
        <f t="shared" si="0"/>
        <v>#N/A</v>
      </c>
      <c r="L18" s="175"/>
      <c r="M18" s="17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74"/>
      <c r="C19" s="174"/>
      <c r="D19" s="175"/>
      <c r="E19" s="175"/>
      <c r="F19" s="175"/>
      <c r="G19" s="175"/>
      <c r="H19" s="175"/>
      <c r="I19" s="175"/>
      <c r="J19" s="149" t="e">
        <f>VLOOKUP(G19,'Risques-Dangers-Dommages'!$G$2:$H$42,2,FALSE)</f>
        <v>#N/A</v>
      </c>
      <c r="K19" s="148" t="e">
        <f t="shared" si="0"/>
        <v>#N/A</v>
      </c>
      <c r="L19" s="175"/>
      <c r="M19" s="17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74"/>
      <c r="C20" s="174"/>
      <c r="D20" s="175"/>
      <c r="E20" s="175"/>
      <c r="F20" s="175"/>
      <c r="G20" s="175"/>
      <c r="H20" s="175"/>
      <c r="I20" s="175"/>
      <c r="J20" s="149" t="e">
        <f>VLOOKUP(G20,'Risques-Dangers-Dommages'!$G$2:$H$42,2,FALSE)</f>
        <v>#N/A</v>
      </c>
      <c r="K20" s="148" t="e">
        <f t="shared" si="0"/>
        <v>#N/A</v>
      </c>
      <c r="L20" s="175"/>
      <c r="M20" s="17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s="2" customFormat="1"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s="2" customFormat="1"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63"/>
  <dataConsolidate/>
  <mergeCells count="2">
    <mergeCell ref="A1:D1"/>
    <mergeCell ref="E1:P1"/>
  </mergeCells>
  <phoneticPr fontId="1" type="noConversion"/>
  <conditionalFormatting sqref="K4:K203">
    <cfRule type="cellIs" dxfId="176" priority="2" stopIfTrue="1" operator="between">
      <formula>11</formula>
      <formula>16</formula>
    </cfRule>
    <cfRule type="cellIs" dxfId="175" priority="3" stopIfTrue="1" operator="between">
      <formula>21</formula>
      <formula>26</formula>
    </cfRule>
    <cfRule type="cellIs" dxfId="174" priority="4" stopIfTrue="1" operator="between">
      <formula>31</formula>
      <formula>36</formula>
    </cfRule>
    <cfRule type="cellIs" dxfId="173" priority="5" stopIfTrue="1" operator="between">
      <formula>41</formula>
      <formula>46</formula>
    </cfRule>
  </conditionalFormatting>
  <conditionalFormatting sqref="J4:K203">
    <cfRule type="containsErrors" dxfId="172" priority="1" stopIfTrue="1">
      <formula>ISERROR(J4)</formula>
    </cfRule>
  </conditionalFormatting>
  <dataValidations count="7">
    <dataValidation type="list" showErrorMessage="1" sqref="H4:H203">
      <formula1>Fréquence</formula1>
      <formula2>0</formula2>
    </dataValidation>
    <dataValidation type="list" showErrorMessage="1" sqref="I4:I203">
      <formula1>Moyens_de_prévention_existants</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5"/>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16384" width="30.7109375" style="2"/>
  </cols>
  <sheetData>
    <row r="1" spans="1:20" ht="22.5" customHeight="1" thickBot="1" x14ac:dyDescent="0.25">
      <c r="A1" s="563" t="s">
        <v>127</v>
      </c>
      <c r="B1" s="564"/>
      <c r="C1" s="564"/>
      <c r="D1" s="565"/>
      <c r="E1" s="566" t="str">
        <f>Sommaire!$B$16</f>
        <v>Atelier SI/CIT</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x14ac:dyDescent="0.2">
      <c r="A4" s="149">
        <f>1</f>
        <v>1</v>
      </c>
      <c r="B4" s="174"/>
      <c r="C4" s="174"/>
      <c r="D4" s="175"/>
      <c r="E4" s="175"/>
      <c r="F4" s="175"/>
      <c r="G4" s="175"/>
      <c r="H4" s="175"/>
      <c r="I4" s="17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75"/>
      <c r="M4" s="17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74"/>
      <c r="C5" s="174"/>
      <c r="D5" s="175"/>
      <c r="E5" s="175"/>
      <c r="F5" s="175"/>
      <c r="G5" s="105"/>
      <c r="H5" s="105"/>
      <c r="I5" s="105"/>
      <c r="J5" s="149" t="e">
        <f>VLOOKUP(G5,'Risques-Dangers-Dommages'!$G$2:$H$42,2,FALSE)</f>
        <v>#N/A</v>
      </c>
      <c r="K5" s="148" t="e">
        <f t="shared" si="0"/>
        <v>#N/A</v>
      </c>
      <c r="L5" s="105"/>
      <c r="M5" s="10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74"/>
      <c r="C6" s="174"/>
      <c r="D6" s="175"/>
      <c r="E6" s="175"/>
      <c r="F6" s="175"/>
      <c r="G6" s="175"/>
      <c r="H6" s="175"/>
      <c r="I6" s="175"/>
      <c r="J6" s="149" t="e">
        <f>VLOOKUP(G6,'Risques-Dangers-Dommages'!$G$2:$H$42,2,FALSE)</f>
        <v>#N/A</v>
      </c>
      <c r="K6" s="148" t="e">
        <f t="shared" si="0"/>
        <v>#N/A</v>
      </c>
      <c r="L6" s="175"/>
      <c r="M6" s="17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74"/>
      <c r="C7" s="174"/>
      <c r="D7" s="175"/>
      <c r="E7" s="105"/>
      <c r="F7" s="105"/>
      <c r="G7" s="105"/>
      <c r="H7" s="105"/>
      <c r="I7" s="10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74"/>
      <c r="C8" s="174"/>
      <c r="D8" s="17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74"/>
      <c r="C9" s="174"/>
      <c r="D9" s="17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74"/>
      <c r="C10" s="174"/>
      <c r="D10" s="175"/>
      <c r="E10" s="175"/>
      <c r="F10" s="175"/>
      <c r="G10" s="175"/>
      <c r="H10" s="175"/>
      <c r="I10" s="175"/>
      <c r="J10" s="149" t="e">
        <f>VLOOKUP(G10,'Risques-Dangers-Dommages'!$G$2:$H$42,2,FALSE)</f>
        <v>#N/A</v>
      </c>
      <c r="K10" s="148" t="e">
        <f t="shared" si="0"/>
        <v>#N/A</v>
      </c>
      <c r="L10" s="175"/>
      <c r="M10" s="17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74"/>
      <c r="C11" s="174"/>
      <c r="D11" s="175"/>
      <c r="E11" s="175"/>
      <c r="F11" s="175"/>
      <c r="G11" s="175"/>
      <c r="H11" s="175"/>
      <c r="I11" s="175"/>
      <c r="J11" s="149" t="e">
        <f>VLOOKUP(G11,'Risques-Dangers-Dommages'!$G$2:$H$42,2,FALSE)</f>
        <v>#N/A</v>
      </c>
      <c r="K11" s="148" t="e">
        <f t="shared" si="0"/>
        <v>#N/A</v>
      </c>
      <c r="L11" s="175"/>
      <c r="M11" s="17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74"/>
      <c r="C12" s="174"/>
      <c r="D12" s="175"/>
      <c r="E12" s="175"/>
      <c r="F12" s="175"/>
      <c r="G12" s="175"/>
      <c r="H12" s="175"/>
      <c r="I12" s="175"/>
      <c r="J12" s="149" t="e">
        <f>VLOOKUP(G12,'Risques-Dangers-Dommages'!$G$2:$H$42,2,FALSE)</f>
        <v>#N/A</v>
      </c>
      <c r="K12" s="148" t="e">
        <f t="shared" si="0"/>
        <v>#N/A</v>
      </c>
      <c r="L12" s="175"/>
      <c r="M12" s="17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74"/>
      <c r="C13" s="174"/>
      <c r="D13" s="175"/>
      <c r="E13" s="105"/>
      <c r="F13" s="105"/>
      <c r="G13" s="105"/>
      <c r="H13" s="105"/>
      <c r="I13" s="105"/>
      <c r="J13" s="149" t="e">
        <f>VLOOKUP(G13,'Risques-Dangers-Dommages'!$G$2:$H$42,2,FALSE)</f>
        <v>#N/A</v>
      </c>
      <c r="K13" s="148" t="e">
        <f t="shared" si="0"/>
        <v>#N/A</v>
      </c>
      <c r="L13" s="17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74"/>
      <c r="C14" s="174"/>
      <c r="D14" s="175"/>
      <c r="E14" s="17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74"/>
      <c r="C15" s="174"/>
      <c r="D15" s="175"/>
      <c r="E15" s="17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74"/>
      <c r="C16" s="174"/>
      <c r="D16" s="175"/>
      <c r="E16" s="17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74"/>
      <c r="C17" s="174"/>
      <c r="D17" s="175"/>
      <c r="E17" s="175"/>
      <c r="F17" s="105"/>
      <c r="G17" s="105"/>
      <c r="H17" s="175"/>
      <c r="I17" s="17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74"/>
      <c r="C18" s="174"/>
      <c r="D18" s="175"/>
      <c r="E18" s="175"/>
      <c r="F18" s="105"/>
      <c r="G18" s="105"/>
      <c r="H18" s="175"/>
      <c r="I18" s="17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74"/>
      <c r="C19" s="174"/>
      <c r="D19" s="175"/>
      <c r="E19" s="17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74"/>
      <c r="C20" s="174"/>
      <c r="D20" s="175"/>
      <c r="E20" s="17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74"/>
      <c r="C21" s="174"/>
      <c r="D21" s="175"/>
      <c r="E21" s="17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63"/>
  <dataConsolidate/>
  <mergeCells count="2">
    <mergeCell ref="A1:D1"/>
    <mergeCell ref="E1:P1"/>
  </mergeCells>
  <phoneticPr fontId="1" type="noConversion"/>
  <conditionalFormatting sqref="K4:K203">
    <cfRule type="cellIs" dxfId="171" priority="2" stopIfTrue="1" operator="between">
      <formula>11</formula>
      <formula>16</formula>
    </cfRule>
    <cfRule type="cellIs" dxfId="170" priority="3" stopIfTrue="1" operator="between">
      <formula>21</formula>
      <formula>26</formula>
    </cfRule>
    <cfRule type="cellIs" dxfId="169" priority="4" stopIfTrue="1" operator="between">
      <formula>31</formula>
      <formula>36</formula>
    </cfRule>
    <cfRule type="cellIs" dxfId="168" priority="5" stopIfTrue="1" operator="between">
      <formula>41</formula>
      <formula>46</formula>
    </cfRule>
  </conditionalFormatting>
  <conditionalFormatting sqref="J4:K203">
    <cfRule type="containsErrors" dxfId="167" priority="1" stopIfTrue="1">
      <formula>ISERROR(J4)</formula>
    </cfRule>
  </conditionalFormatting>
  <dataValidations count="7">
    <dataValidation type="list" showErrorMessage="1" sqref="I4:I203">
      <formula1>Moyens_de_prévention_existants</formula1>
      <formula2>0</formula2>
    </dataValidation>
    <dataValidation type="list" showErrorMessage="1" sqref="H4:H203">
      <formula1>Fréquence</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4"/>
  <dimension ref="A1:U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1" hidden="1" customWidth="1"/>
    <col min="21" max="21" width="30.7109375" style="2"/>
    <col min="22" max="16384" width="30.7109375" style="1"/>
  </cols>
  <sheetData>
    <row r="1" spans="1:20" s="2" customFormat="1" ht="22.5" customHeight="1" thickBot="1" x14ac:dyDescent="0.25">
      <c r="A1" s="563" t="s">
        <v>127</v>
      </c>
      <c r="B1" s="564"/>
      <c r="C1" s="564"/>
      <c r="D1" s="565"/>
      <c r="E1" s="566" t="str">
        <f>Sommaire!$B$17</f>
        <v>Atelier ITEC</v>
      </c>
      <c r="F1" s="567"/>
      <c r="G1" s="567"/>
      <c r="H1" s="567"/>
      <c r="I1" s="567"/>
      <c r="J1" s="567"/>
      <c r="K1" s="567"/>
      <c r="L1" s="567"/>
      <c r="M1" s="567"/>
      <c r="N1" s="567"/>
      <c r="O1" s="567"/>
      <c r="P1" s="567"/>
    </row>
    <row r="2" spans="1:20" s="2" customFormat="1"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x14ac:dyDescent="0.2">
      <c r="A4" s="149">
        <f>1</f>
        <v>1</v>
      </c>
      <c r="B4" s="174"/>
      <c r="C4" s="174"/>
      <c r="D4" s="175"/>
      <c r="E4" s="175"/>
      <c r="F4" s="175"/>
      <c r="G4" s="175"/>
      <c r="H4" s="175"/>
      <c r="I4" s="17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75"/>
      <c r="M4" s="17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74"/>
      <c r="C5" s="174"/>
      <c r="D5" s="175"/>
      <c r="E5" s="175"/>
      <c r="F5" s="175"/>
      <c r="G5" s="175"/>
      <c r="H5" s="175"/>
      <c r="I5" s="175"/>
      <c r="J5" s="149" t="e">
        <f>VLOOKUP(G5,'Risques-Dangers-Dommages'!$G$2:$H$42,2,FALSE)</f>
        <v>#N/A</v>
      </c>
      <c r="K5" s="148" t="e">
        <f t="shared" si="0"/>
        <v>#N/A</v>
      </c>
      <c r="L5" s="175"/>
      <c r="M5" s="17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74"/>
      <c r="C6" s="174"/>
      <c r="D6" s="175"/>
      <c r="E6" s="175"/>
      <c r="F6" s="175"/>
      <c r="G6" s="175"/>
      <c r="H6" s="175"/>
      <c r="I6" s="175"/>
      <c r="J6" s="149" t="e">
        <f>VLOOKUP(G6,'Risques-Dangers-Dommages'!$G$2:$H$42,2,FALSE)</f>
        <v>#N/A</v>
      </c>
      <c r="K6" s="148" t="e">
        <f t="shared" si="0"/>
        <v>#N/A</v>
      </c>
      <c r="L6" s="175"/>
      <c r="M6" s="17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74"/>
      <c r="C7" s="174"/>
      <c r="D7" s="175"/>
      <c r="E7" s="175"/>
      <c r="F7" s="175"/>
      <c r="G7" s="175"/>
      <c r="H7" s="175"/>
      <c r="I7" s="17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74"/>
      <c r="C8" s="174"/>
      <c r="D8" s="175"/>
      <c r="E8" s="175"/>
      <c r="F8" s="175"/>
      <c r="G8" s="175"/>
      <c r="H8" s="105"/>
      <c r="I8" s="105"/>
      <c r="J8" s="149" t="e">
        <f>VLOOKUP(G8,'Risques-Dangers-Dommages'!$G$2:$H$42,2,FALSE)</f>
        <v>#N/A</v>
      </c>
      <c r="K8" s="148" t="e">
        <f t="shared" si="0"/>
        <v>#N/A</v>
      </c>
      <c r="L8" s="175"/>
      <c r="M8" s="17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74"/>
      <c r="C9" s="174"/>
      <c r="D9" s="17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74"/>
      <c r="C10" s="174"/>
      <c r="D10" s="175"/>
      <c r="E10" s="175"/>
      <c r="F10" s="175"/>
      <c r="G10" s="175"/>
      <c r="H10" s="175"/>
      <c r="I10" s="175"/>
      <c r="J10" s="149" t="e">
        <f>VLOOKUP(G10,'Risques-Dangers-Dommages'!$G$2:$H$42,2,FALSE)</f>
        <v>#N/A</v>
      </c>
      <c r="K10" s="148" t="e">
        <f t="shared" si="0"/>
        <v>#N/A</v>
      </c>
      <c r="L10" s="175"/>
      <c r="M10" s="17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74"/>
      <c r="C11" s="174"/>
      <c r="D11" s="175"/>
      <c r="E11" s="175"/>
      <c r="F11" s="175"/>
      <c r="G11" s="175"/>
      <c r="H11" s="175"/>
      <c r="I11" s="175"/>
      <c r="J11" s="149" t="e">
        <f>VLOOKUP(G11,'Risques-Dangers-Dommages'!$G$2:$H$42,2,FALSE)</f>
        <v>#N/A</v>
      </c>
      <c r="K11" s="148" t="e">
        <f t="shared" si="0"/>
        <v>#N/A</v>
      </c>
      <c r="L11" s="175"/>
      <c r="M11" s="17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74"/>
      <c r="C12" s="174"/>
      <c r="D12" s="175"/>
      <c r="E12" s="175"/>
      <c r="F12" s="175"/>
      <c r="G12" s="175"/>
      <c r="H12" s="175"/>
      <c r="I12" s="175"/>
      <c r="J12" s="149" t="e">
        <f>VLOOKUP(G12,'Risques-Dangers-Dommages'!$G$2:$H$42,2,FALSE)</f>
        <v>#N/A</v>
      </c>
      <c r="K12" s="148" t="e">
        <f t="shared" si="0"/>
        <v>#N/A</v>
      </c>
      <c r="L12" s="175"/>
      <c r="M12" s="17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74"/>
      <c r="C13" s="174"/>
      <c r="D13" s="175"/>
      <c r="E13" s="175"/>
      <c r="F13" s="175"/>
      <c r="G13" s="175"/>
      <c r="H13" s="175"/>
      <c r="I13" s="175"/>
      <c r="J13" s="149" t="e">
        <f>VLOOKUP(G13,'Risques-Dangers-Dommages'!$G$2:$H$42,2,FALSE)</f>
        <v>#N/A</v>
      </c>
      <c r="K13" s="148" t="e">
        <f t="shared" si="0"/>
        <v>#N/A</v>
      </c>
      <c r="L13" s="175"/>
      <c r="M13" s="17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74"/>
      <c r="C14" s="174"/>
      <c r="D14" s="175"/>
      <c r="E14" s="175"/>
      <c r="F14" s="175"/>
      <c r="G14" s="175"/>
      <c r="H14" s="175"/>
      <c r="I14" s="175"/>
      <c r="J14" s="149" t="e">
        <f>VLOOKUP(G14,'Risques-Dangers-Dommages'!$G$2:$H$42,2,FALSE)</f>
        <v>#N/A</v>
      </c>
      <c r="K14" s="148" t="e">
        <f t="shared" si="0"/>
        <v>#N/A</v>
      </c>
      <c r="L14" s="175"/>
      <c r="M14" s="17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74"/>
      <c r="C15" s="174"/>
      <c r="D15" s="175"/>
      <c r="E15" s="175"/>
      <c r="F15" s="175"/>
      <c r="G15" s="175"/>
      <c r="H15" s="175"/>
      <c r="I15" s="175"/>
      <c r="J15" s="149" t="e">
        <f>VLOOKUP(G15,'Risques-Dangers-Dommages'!$G$2:$H$42,2,FALSE)</f>
        <v>#N/A</v>
      </c>
      <c r="K15" s="148" t="e">
        <f t="shared" si="0"/>
        <v>#N/A</v>
      </c>
      <c r="L15" s="175"/>
      <c r="M15" s="17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74"/>
      <c r="C16" s="174"/>
      <c r="D16" s="175"/>
      <c r="E16" s="175"/>
      <c r="F16" s="175"/>
      <c r="G16" s="175"/>
      <c r="H16" s="175"/>
      <c r="I16" s="175"/>
      <c r="J16" s="149" t="e">
        <f>VLOOKUP(G16,'Risques-Dangers-Dommages'!$G$2:$H$42,2,FALSE)</f>
        <v>#N/A</v>
      </c>
      <c r="K16" s="148" t="e">
        <f t="shared" si="0"/>
        <v>#N/A</v>
      </c>
      <c r="L16" s="175"/>
      <c r="M16" s="17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74"/>
      <c r="C17" s="174"/>
      <c r="D17" s="175"/>
      <c r="E17" s="175"/>
      <c r="F17" s="175"/>
      <c r="G17" s="175"/>
      <c r="H17" s="175"/>
      <c r="I17" s="175"/>
      <c r="J17" s="149" t="e">
        <f>VLOOKUP(G17,'Risques-Dangers-Dommages'!$G$2:$H$42,2,FALSE)</f>
        <v>#N/A</v>
      </c>
      <c r="K17" s="148" t="e">
        <f t="shared" si="0"/>
        <v>#N/A</v>
      </c>
      <c r="L17" s="175"/>
      <c r="M17" s="17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s="2" customFormat="1"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s="2" customFormat="1"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63"/>
  <dataConsolidate/>
  <mergeCells count="2">
    <mergeCell ref="A1:D1"/>
    <mergeCell ref="E1:P1"/>
  </mergeCells>
  <phoneticPr fontId="1" type="noConversion"/>
  <conditionalFormatting sqref="K4:K203">
    <cfRule type="cellIs" dxfId="166" priority="3" stopIfTrue="1" operator="between">
      <formula>11</formula>
      <formula>16</formula>
    </cfRule>
    <cfRule type="cellIs" dxfId="165" priority="4" stopIfTrue="1" operator="between">
      <formula>21</formula>
      <formula>26</formula>
    </cfRule>
    <cfRule type="cellIs" dxfId="164" priority="5" stopIfTrue="1" operator="between">
      <formula>31</formula>
      <formula>36</formula>
    </cfRule>
    <cfRule type="cellIs" dxfId="163" priority="6" stopIfTrue="1" operator="between">
      <formula>41</formula>
      <formula>46</formula>
    </cfRule>
  </conditionalFormatting>
  <conditionalFormatting sqref="K4:K203">
    <cfRule type="containsErrors" dxfId="162" priority="2" stopIfTrue="1">
      <formula>ISERROR(K4)</formula>
    </cfRule>
  </conditionalFormatting>
  <conditionalFormatting sqref="J4:J203">
    <cfRule type="containsErrors" dxfId="161" priority="1" stopIfTrue="1">
      <formula>ISERROR(J4)</formula>
    </cfRule>
  </conditionalFormatting>
  <dataValidations count="7">
    <dataValidation type="list" showErrorMessage="1" sqref="I4:I203">
      <formula1>Moyens_de_prévention_existants</formula1>
      <formula2>0</formula2>
    </dataValidation>
    <dataValidation type="list" showErrorMessage="1" sqref="H4:H203">
      <formula1>Fréquence</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3"/>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16384" width="30.7109375" style="2"/>
  </cols>
  <sheetData>
    <row r="1" spans="1:20" ht="22.5" customHeight="1" thickBot="1" x14ac:dyDescent="0.25">
      <c r="A1" s="563" t="s">
        <v>127</v>
      </c>
      <c r="B1" s="564"/>
      <c r="C1" s="564"/>
      <c r="D1" s="565"/>
      <c r="E1" s="566" t="str">
        <f>Sommaire!$B$18</f>
        <v>Atelier EE</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x14ac:dyDescent="0.2">
      <c r="A4" s="149">
        <f>1</f>
        <v>1</v>
      </c>
      <c r="B4" s="174"/>
      <c r="C4" s="174"/>
      <c r="D4" s="105"/>
      <c r="E4" s="105"/>
      <c r="F4" s="105"/>
      <c r="G4" s="105"/>
      <c r="H4" s="105"/>
      <c r="I4" s="10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74"/>
      <c r="C5" s="174"/>
      <c r="D5" s="175"/>
      <c r="E5" s="105"/>
      <c r="F5" s="105"/>
      <c r="G5" s="105"/>
      <c r="H5" s="105"/>
      <c r="I5" s="105"/>
      <c r="J5" s="149" t="e">
        <f>VLOOKUP(G5,'Risques-Dangers-Dommages'!$G$2:$H$42,2,FALSE)</f>
        <v>#N/A</v>
      </c>
      <c r="K5" s="148" t="e">
        <f t="shared" si="0"/>
        <v>#N/A</v>
      </c>
      <c r="L5" s="105"/>
      <c r="M5" s="10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74"/>
      <c r="C6" s="174"/>
      <c r="D6" s="175"/>
      <c r="E6" s="175"/>
      <c r="F6" s="105"/>
      <c r="G6" s="105"/>
      <c r="H6" s="105"/>
      <c r="I6" s="105"/>
      <c r="J6" s="149" t="e">
        <f>VLOOKUP(G6,'Risques-Dangers-Dommages'!$G$2:$H$42,2,FALSE)</f>
        <v>#N/A</v>
      </c>
      <c r="K6" s="148" t="e">
        <f t="shared" si="0"/>
        <v>#N/A</v>
      </c>
      <c r="L6" s="105"/>
      <c r="M6" s="10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74"/>
      <c r="C7" s="174"/>
      <c r="D7" s="175"/>
      <c r="E7" s="105"/>
      <c r="F7" s="105"/>
      <c r="G7" s="175"/>
      <c r="H7" s="175"/>
      <c r="I7" s="175"/>
      <c r="J7" s="149" t="e">
        <f>VLOOKUP(G7,'Risques-Dangers-Dommages'!$G$2:$H$42,2,FALSE)</f>
        <v>#N/A</v>
      </c>
      <c r="K7" s="148" t="e">
        <f t="shared" si="0"/>
        <v>#N/A</v>
      </c>
      <c r="L7" s="175"/>
      <c r="M7" s="17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74"/>
      <c r="C8" s="174"/>
      <c r="D8" s="17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74"/>
      <c r="C9" s="174"/>
      <c r="D9" s="17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74"/>
      <c r="C10" s="174"/>
      <c r="D10" s="17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74"/>
      <c r="C11" s="174"/>
      <c r="D11" s="175"/>
      <c r="E11" s="17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74"/>
      <c r="C12" s="174"/>
      <c r="D12" s="17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74"/>
      <c r="C13" s="174"/>
      <c r="D13" s="17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74"/>
      <c r="C14" s="174"/>
      <c r="D14" s="17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74"/>
      <c r="C15" s="174"/>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74"/>
      <c r="C16" s="174"/>
      <c r="D16" s="17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74"/>
      <c r="C17" s="174"/>
      <c r="D17" s="17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63"/>
  <dataConsolidate/>
  <mergeCells count="2">
    <mergeCell ref="A1:D1"/>
    <mergeCell ref="E1:P1"/>
  </mergeCells>
  <phoneticPr fontId="1" type="noConversion"/>
  <conditionalFormatting sqref="K4:K203">
    <cfRule type="cellIs" dxfId="160" priority="3" stopIfTrue="1" operator="between">
      <formula>11</formula>
      <formula>16</formula>
    </cfRule>
    <cfRule type="cellIs" dxfId="159" priority="4" stopIfTrue="1" operator="between">
      <formula>21</formula>
      <formula>26</formula>
    </cfRule>
    <cfRule type="cellIs" dxfId="158" priority="5" stopIfTrue="1" operator="between">
      <formula>31</formula>
      <formula>36</formula>
    </cfRule>
    <cfRule type="cellIs" dxfId="157" priority="6" stopIfTrue="1" operator="between">
      <formula>41</formula>
      <formula>46</formula>
    </cfRule>
  </conditionalFormatting>
  <conditionalFormatting sqref="K4:K203">
    <cfRule type="containsErrors" dxfId="156" priority="2" stopIfTrue="1">
      <formula>ISERROR(K4)</formula>
    </cfRule>
  </conditionalFormatting>
  <conditionalFormatting sqref="J4:J203">
    <cfRule type="containsErrors" dxfId="155" priority="1" stopIfTrue="1">
      <formula>ISERROR(J4)</formula>
    </cfRule>
  </conditionalFormatting>
  <dataValidations count="7">
    <dataValidation type="list" showErrorMessage="1" sqref="H4:H203">
      <formula1>Fréquence</formula1>
      <formula2>0</formula2>
    </dataValidation>
    <dataValidation type="list" showErrorMessage="1" sqref="I4:I203">
      <formula1>Moyens_de_prévention_existants</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2"/>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16384" width="30.7109375" style="2"/>
  </cols>
  <sheetData>
    <row r="1" spans="1:20" ht="22.5" customHeight="1" thickBot="1" x14ac:dyDescent="0.25">
      <c r="A1" s="563" t="s">
        <v>127</v>
      </c>
      <c r="B1" s="564"/>
      <c r="C1" s="564"/>
      <c r="D1" s="565"/>
      <c r="E1" s="566" t="str">
        <f>Sommaire!$B$19</f>
        <v>Atelier SIN</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x14ac:dyDescent="0.2">
      <c r="A4" s="149">
        <f>1</f>
        <v>1</v>
      </c>
      <c r="B4" s="108"/>
      <c r="C4" s="108"/>
      <c r="D4" s="105"/>
      <c r="E4" s="105"/>
      <c r="F4" s="105"/>
      <c r="G4" s="105"/>
      <c r="H4" s="105"/>
      <c r="I4" s="105"/>
      <c r="J4" s="149" t="e">
        <f>VLOOKUP(G4,'Risques-Dangers-Dommages'!$G$2:$H$42,2,FALSE)</f>
        <v>#N/A</v>
      </c>
      <c r="K4" s="148" t="e">
        <f t="shared" ref="K4" si="0">(10*IF($J4="Mineure",1,IF($J4="Significative",2,IF($J4="grave",3,IF($J4="Critique",4,0)))))+IF(I4="Protection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74"/>
      <c r="C5" s="174"/>
      <c r="D5" s="175"/>
      <c r="E5" s="105"/>
      <c r="F5" s="105"/>
      <c r="G5" s="105"/>
      <c r="H5" s="105"/>
      <c r="I5" s="105"/>
      <c r="J5" s="149" t="e">
        <f>VLOOKUP(G5,'Risques-Dangers-Dommages'!$G$2:$H$42,2,FALSE)</f>
        <v>#N/A</v>
      </c>
      <c r="K5" s="148" t="e">
        <f t="shared" ref="K5:K68" si="1">(10*IF($J5="Mineure",1,IF($J5="Significative",2,IF($J5="grave",3,IF($J5="Critique",4,0)))))+IF(I5="Protection collective",IF(H5&lt;&gt;"Quotidien",1,2),IF(I5="E.P.I.",IF(H5&lt;&gt;"Mensuel et plus",3,2),IF(I5="Consigne",IF(H5&lt;&gt;"Quotidien",4,5),IF(I5="Aucun",IF(H5&lt;&gt;"Mensuel et plus",6,5),6))))</f>
        <v>#N/A</v>
      </c>
      <c r="L5" s="175"/>
      <c r="M5" s="175"/>
      <c r="N5" s="108"/>
      <c r="O5" s="108"/>
      <c r="P5" s="105"/>
      <c r="Q5" s="214" t="str">
        <f t="shared" ref="Q5:Q63" si="2">IF(E5&lt;&gt;0,IF(O5=0,E5,""),"")</f>
        <v/>
      </c>
      <c r="R5" s="214" t="str">
        <f t="shared" ref="R5:R63" si="3">IF(F5&lt;&gt;0,IF(O5=0,F5,""),"")</f>
        <v/>
      </c>
      <c r="S5" s="214" t="e">
        <f>VLOOKUP(L5,'Précisions-Moy Prév'!$C$2:$D$261,2,FALSE)</f>
        <v>#N/A</v>
      </c>
      <c r="T5" s="214" t="e">
        <f>VLOOKUP(F5,'Précisions-Moy Prév'!$G$2:$H$122,2,FALSE)</f>
        <v>#N/A</v>
      </c>
    </row>
    <row r="6" spans="1:20" x14ac:dyDescent="0.2">
      <c r="A6" s="149">
        <f t="shared" ref="A6:A69" si="4">A5+1</f>
        <v>3</v>
      </c>
      <c r="B6" s="174"/>
      <c r="C6" s="174"/>
      <c r="D6" s="175"/>
      <c r="E6" s="105"/>
      <c r="F6" s="105"/>
      <c r="G6" s="105"/>
      <c r="H6" s="105"/>
      <c r="I6" s="105"/>
      <c r="J6" s="149" t="e">
        <f>VLOOKUP(G6,'Risques-Dangers-Dommages'!$G$2:$H$42,2,FALSE)</f>
        <v>#N/A</v>
      </c>
      <c r="K6" s="148" t="e">
        <f t="shared" si="1"/>
        <v>#N/A</v>
      </c>
      <c r="L6" s="105"/>
      <c r="M6" s="105"/>
      <c r="N6" s="108"/>
      <c r="O6" s="108"/>
      <c r="P6" s="105"/>
      <c r="Q6" s="214" t="str">
        <f t="shared" si="2"/>
        <v/>
      </c>
      <c r="R6" s="214" t="str">
        <f t="shared" si="3"/>
        <v/>
      </c>
      <c r="S6" s="214" t="e">
        <f>VLOOKUP(L6,'Précisions-Moy Prév'!$C$2:$D$261,2,FALSE)</f>
        <v>#N/A</v>
      </c>
      <c r="T6" s="214" t="e">
        <f>VLOOKUP(F6,'Précisions-Moy Prév'!$G$2:$H$122,2,FALSE)</f>
        <v>#N/A</v>
      </c>
    </row>
    <row r="7" spans="1:20" x14ac:dyDescent="0.2">
      <c r="A7" s="149">
        <f t="shared" si="4"/>
        <v>4</v>
      </c>
      <c r="B7" s="174"/>
      <c r="C7" s="174"/>
      <c r="D7" s="175"/>
      <c r="E7" s="105"/>
      <c r="F7" s="105"/>
      <c r="G7" s="105"/>
      <c r="H7" s="105"/>
      <c r="I7" s="105"/>
      <c r="J7" s="149" t="e">
        <f>VLOOKUP(G7,'Risques-Dangers-Dommages'!$G$2:$H$42,2,FALSE)</f>
        <v>#N/A</v>
      </c>
      <c r="K7" s="148" t="e">
        <f t="shared" si="1"/>
        <v>#N/A</v>
      </c>
      <c r="L7" s="105"/>
      <c r="M7" s="105"/>
      <c r="N7" s="108"/>
      <c r="O7" s="108"/>
      <c r="P7" s="105"/>
      <c r="Q7" s="214" t="str">
        <f t="shared" si="2"/>
        <v/>
      </c>
      <c r="R7" s="214" t="str">
        <f t="shared" si="3"/>
        <v/>
      </c>
      <c r="S7" s="214" t="e">
        <f>VLOOKUP(L7,'Précisions-Moy Prév'!$C$2:$D$261,2,FALSE)</f>
        <v>#N/A</v>
      </c>
      <c r="T7" s="214" t="e">
        <f>VLOOKUP(F7,'Précisions-Moy Prév'!$G$2:$H$122,2,FALSE)</f>
        <v>#N/A</v>
      </c>
    </row>
    <row r="8" spans="1:20" x14ac:dyDescent="0.2">
      <c r="A8" s="149">
        <f t="shared" si="4"/>
        <v>5</v>
      </c>
      <c r="B8" s="108"/>
      <c r="C8" s="108"/>
      <c r="D8" s="105"/>
      <c r="E8" s="105"/>
      <c r="F8" s="105"/>
      <c r="G8" s="105"/>
      <c r="H8" s="105"/>
      <c r="I8" s="105"/>
      <c r="J8" s="149" t="e">
        <f>VLOOKUP(G8,'Risques-Dangers-Dommages'!$G$2:$H$42,2,FALSE)</f>
        <v>#N/A</v>
      </c>
      <c r="K8" s="148" t="e">
        <f t="shared" si="1"/>
        <v>#N/A</v>
      </c>
      <c r="L8" s="105"/>
      <c r="M8" s="105"/>
      <c r="N8" s="108"/>
      <c r="O8" s="108"/>
      <c r="P8" s="105"/>
      <c r="Q8" s="214" t="str">
        <f t="shared" si="2"/>
        <v/>
      </c>
      <c r="R8" s="214" t="str">
        <f t="shared" si="3"/>
        <v/>
      </c>
      <c r="S8" s="214" t="e">
        <f>VLOOKUP(L8,'Précisions-Moy Prév'!$C$2:$D$261,2,FALSE)</f>
        <v>#N/A</v>
      </c>
      <c r="T8" s="214" t="e">
        <f>VLOOKUP(F8,'Précisions-Moy Prév'!$G$2:$H$122,2,FALSE)</f>
        <v>#N/A</v>
      </c>
    </row>
    <row r="9" spans="1:20" x14ac:dyDescent="0.2">
      <c r="A9" s="149">
        <f t="shared" si="4"/>
        <v>6</v>
      </c>
      <c r="B9" s="108"/>
      <c r="C9" s="108"/>
      <c r="D9" s="105"/>
      <c r="E9" s="105"/>
      <c r="F9" s="105"/>
      <c r="G9" s="105"/>
      <c r="H9" s="105"/>
      <c r="I9" s="105"/>
      <c r="J9" s="149" t="e">
        <f>VLOOKUP(G9,'Risques-Dangers-Dommages'!$G$2:$H$42,2,FALSE)</f>
        <v>#N/A</v>
      </c>
      <c r="K9" s="148" t="e">
        <f t="shared" si="1"/>
        <v>#N/A</v>
      </c>
      <c r="L9" s="105"/>
      <c r="M9" s="105"/>
      <c r="N9" s="108"/>
      <c r="O9" s="108"/>
      <c r="P9" s="105"/>
      <c r="Q9" s="214" t="str">
        <f t="shared" si="2"/>
        <v/>
      </c>
      <c r="R9" s="214" t="str">
        <f t="shared" si="3"/>
        <v/>
      </c>
      <c r="S9" s="214" t="e">
        <f>VLOOKUP(L9,'Précisions-Moy Prév'!$C$2:$D$261,2,FALSE)</f>
        <v>#N/A</v>
      </c>
      <c r="T9" s="214" t="e">
        <f>VLOOKUP(F9,'Précisions-Moy Prév'!$G$2:$H$122,2,FALSE)</f>
        <v>#N/A</v>
      </c>
    </row>
    <row r="10" spans="1:20" x14ac:dyDescent="0.2">
      <c r="A10" s="149">
        <f t="shared" si="4"/>
        <v>7</v>
      </c>
      <c r="B10" s="108"/>
      <c r="C10" s="108"/>
      <c r="D10" s="105"/>
      <c r="E10" s="105"/>
      <c r="F10" s="105"/>
      <c r="G10" s="105"/>
      <c r="H10" s="105"/>
      <c r="I10" s="105"/>
      <c r="J10" s="149" t="e">
        <f>VLOOKUP(G10,'Risques-Dangers-Dommages'!$G$2:$H$42,2,FALSE)</f>
        <v>#N/A</v>
      </c>
      <c r="K10" s="148" t="e">
        <f t="shared" si="1"/>
        <v>#N/A</v>
      </c>
      <c r="L10" s="105"/>
      <c r="M10" s="105"/>
      <c r="N10" s="108"/>
      <c r="O10" s="108"/>
      <c r="P10" s="105"/>
      <c r="Q10" s="214" t="str">
        <f t="shared" si="2"/>
        <v/>
      </c>
      <c r="R10" s="214" t="str">
        <f t="shared" si="3"/>
        <v/>
      </c>
      <c r="S10" s="214" t="e">
        <f>VLOOKUP(L10,'Précisions-Moy Prév'!$C$2:$D$261,2,FALSE)</f>
        <v>#N/A</v>
      </c>
      <c r="T10" s="214" t="e">
        <f>VLOOKUP(F10,'Précisions-Moy Prév'!$G$2:$H$122,2,FALSE)</f>
        <v>#N/A</v>
      </c>
    </row>
    <row r="11" spans="1:20" x14ac:dyDescent="0.2">
      <c r="A11" s="149">
        <f t="shared" si="4"/>
        <v>8</v>
      </c>
      <c r="B11" s="108"/>
      <c r="C11" s="108"/>
      <c r="D11" s="105"/>
      <c r="E11" s="105"/>
      <c r="F11" s="105"/>
      <c r="G11" s="105"/>
      <c r="H11" s="105"/>
      <c r="I11" s="105"/>
      <c r="J11" s="149" t="e">
        <f>VLOOKUP(G11,'Risques-Dangers-Dommages'!$G$2:$H$42,2,FALSE)</f>
        <v>#N/A</v>
      </c>
      <c r="K11" s="148" t="e">
        <f t="shared" si="1"/>
        <v>#N/A</v>
      </c>
      <c r="L11" s="105"/>
      <c r="M11" s="105"/>
      <c r="N11" s="108"/>
      <c r="O11" s="108"/>
      <c r="P11" s="105"/>
      <c r="Q11" s="214" t="str">
        <f t="shared" si="2"/>
        <v/>
      </c>
      <c r="R11" s="214" t="str">
        <f t="shared" si="3"/>
        <v/>
      </c>
      <c r="S11" s="214" t="e">
        <f>VLOOKUP(L11,'Précisions-Moy Prév'!$C$2:$D$261,2,FALSE)</f>
        <v>#N/A</v>
      </c>
      <c r="T11" s="214" t="e">
        <f>VLOOKUP(F11,'Précisions-Moy Prév'!$G$2:$H$122,2,FALSE)</f>
        <v>#N/A</v>
      </c>
    </row>
    <row r="12" spans="1:20" x14ac:dyDescent="0.2">
      <c r="A12" s="149">
        <f t="shared" si="4"/>
        <v>9</v>
      </c>
      <c r="B12" s="108"/>
      <c r="C12" s="108"/>
      <c r="D12" s="105"/>
      <c r="E12" s="105"/>
      <c r="F12" s="105"/>
      <c r="G12" s="105"/>
      <c r="H12" s="105"/>
      <c r="I12" s="105"/>
      <c r="J12" s="149" t="e">
        <f>VLOOKUP(G12,'Risques-Dangers-Dommages'!$G$2:$H$42,2,FALSE)</f>
        <v>#N/A</v>
      </c>
      <c r="K12" s="148" t="e">
        <f t="shared" si="1"/>
        <v>#N/A</v>
      </c>
      <c r="L12" s="105"/>
      <c r="M12" s="105"/>
      <c r="N12" s="108"/>
      <c r="O12" s="108"/>
      <c r="P12" s="105"/>
      <c r="Q12" s="214" t="str">
        <f t="shared" si="2"/>
        <v/>
      </c>
      <c r="R12" s="214" t="str">
        <f t="shared" si="3"/>
        <v/>
      </c>
      <c r="S12" s="214" t="e">
        <f>VLOOKUP(L12,'Précisions-Moy Prév'!$C$2:$D$261,2,FALSE)</f>
        <v>#N/A</v>
      </c>
      <c r="T12" s="214" t="e">
        <f>VLOOKUP(F12,'Précisions-Moy Prév'!$G$2:$H$122,2,FALSE)</f>
        <v>#N/A</v>
      </c>
    </row>
    <row r="13" spans="1:20" x14ac:dyDescent="0.2">
      <c r="A13" s="149">
        <f t="shared" si="4"/>
        <v>10</v>
      </c>
      <c r="B13" s="108"/>
      <c r="C13" s="108"/>
      <c r="D13" s="105"/>
      <c r="E13" s="105"/>
      <c r="F13" s="105"/>
      <c r="G13" s="105"/>
      <c r="H13" s="105"/>
      <c r="I13" s="105"/>
      <c r="J13" s="149" t="e">
        <f>VLOOKUP(G13,'Risques-Dangers-Dommages'!$G$2:$H$42,2,FALSE)</f>
        <v>#N/A</v>
      </c>
      <c r="K13" s="148" t="e">
        <f t="shared" si="1"/>
        <v>#N/A</v>
      </c>
      <c r="L13" s="105"/>
      <c r="M13" s="105"/>
      <c r="N13" s="108"/>
      <c r="O13" s="108"/>
      <c r="P13" s="105"/>
      <c r="Q13" s="214" t="str">
        <f t="shared" si="2"/>
        <v/>
      </c>
      <c r="R13" s="214" t="str">
        <f t="shared" si="3"/>
        <v/>
      </c>
      <c r="S13" s="214" t="e">
        <f>VLOOKUP(L13,'Précisions-Moy Prév'!$C$2:$D$261,2,FALSE)</f>
        <v>#N/A</v>
      </c>
      <c r="T13" s="214" t="e">
        <f>VLOOKUP(F13,'Précisions-Moy Prév'!$G$2:$H$122,2,FALSE)</f>
        <v>#N/A</v>
      </c>
    </row>
    <row r="14" spans="1:20" x14ac:dyDescent="0.2">
      <c r="A14" s="149">
        <f t="shared" si="4"/>
        <v>11</v>
      </c>
      <c r="B14" s="108"/>
      <c r="C14" s="108"/>
      <c r="D14" s="105"/>
      <c r="E14" s="105"/>
      <c r="F14" s="105"/>
      <c r="G14" s="105"/>
      <c r="H14" s="105"/>
      <c r="I14" s="105"/>
      <c r="J14" s="149" t="e">
        <f>VLOOKUP(G14,'Risques-Dangers-Dommages'!$G$2:$H$42,2,FALSE)</f>
        <v>#N/A</v>
      </c>
      <c r="K14" s="148" t="e">
        <f t="shared" si="1"/>
        <v>#N/A</v>
      </c>
      <c r="L14" s="105"/>
      <c r="M14" s="105"/>
      <c r="N14" s="108"/>
      <c r="O14" s="108"/>
      <c r="P14" s="105"/>
      <c r="Q14" s="214" t="str">
        <f t="shared" si="2"/>
        <v/>
      </c>
      <c r="R14" s="214" t="str">
        <f t="shared" si="3"/>
        <v/>
      </c>
      <c r="S14" s="214" t="e">
        <f>VLOOKUP(L14,'Précisions-Moy Prév'!$C$2:$D$261,2,FALSE)</f>
        <v>#N/A</v>
      </c>
      <c r="T14" s="214" t="e">
        <f>VLOOKUP(F14,'Précisions-Moy Prév'!$G$2:$H$122,2,FALSE)</f>
        <v>#N/A</v>
      </c>
    </row>
    <row r="15" spans="1:20" x14ac:dyDescent="0.2">
      <c r="A15" s="149">
        <f t="shared" si="4"/>
        <v>12</v>
      </c>
      <c r="B15" s="108"/>
      <c r="C15" s="108"/>
      <c r="D15" s="105"/>
      <c r="E15" s="105"/>
      <c r="F15" s="105"/>
      <c r="G15" s="105"/>
      <c r="H15" s="105"/>
      <c r="I15" s="105"/>
      <c r="J15" s="149" t="e">
        <f>VLOOKUP(G15,'Risques-Dangers-Dommages'!$G$2:$H$42,2,FALSE)</f>
        <v>#N/A</v>
      </c>
      <c r="K15" s="148" t="e">
        <f t="shared" si="1"/>
        <v>#N/A</v>
      </c>
      <c r="L15" s="105"/>
      <c r="M15" s="105"/>
      <c r="N15" s="108"/>
      <c r="O15" s="108"/>
      <c r="P15" s="105"/>
      <c r="Q15" s="214" t="str">
        <f t="shared" si="2"/>
        <v/>
      </c>
      <c r="R15" s="214" t="str">
        <f t="shared" si="3"/>
        <v/>
      </c>
      <c r="S15" s="214" t="e">
        <f>VLOOKUP(L15,'Précisions-Moy Prév'!$C$2:$D$261,2,FALSE)</f>
        <v>#N/A</v>
      </c>
      <c r="T15" s="214" t="e">
        <f>VLOOKUP(F15,'Précisions-Moy Prév'!$G$2:$H$122,2,FALSE)</f>
        <v>#N/A</v>
      </c>
    </row>
    <row r="16" spans="1:20" x14ac:dyDescent="0.2">
      <c r="A16" s="149">
        <f t="shared" si="4"/>
        <v>13</v>
      </c>
      <c r="B16" s="108"/>
      <c r="C16" s="108"/>
      <c r="D16" s="105"/>
      <c r="E16" s="105"/>
      <c r="F16" s="105"/>
      <c r="G16" s="105"/>
      <c r="H16" s="105"/>
      <c r="I16" s="105"/>
      <c r="J16" s="149" t="e">
        <f>VLOOKUP(G16,'Risques-Dangers-Dommages'!$G$2:$H$42,2,FALSE)</f>
        <v>#N/A</v>
      </c>
      <c r="K16" s="148" t="e">
        <f t="shared" si="1"/>
        <v>#N/A</v>
      </c>
      <c r="L16" s="105"/>
      <c r="M16" s="105"/>
      <c r="N16" s="108"/>
      <c r="O16" s="108"/>
      <c r="P16" s="105"/>
      <c r="Q16" s="214" t="str">
        <f t="shared" si="2"/>
        <v/>
      </c>
      <c r="R16" s="214" t="str">
        <f t="shared" si="3"/>
        <v/>
      </c>
      <c r="S16" s="214" t="e">
        <f>VLOOKUP(L16,'Précisions-Moy Prév'!$C$2:$D$261,2,FALSE)</f>
        <v>#N/A</v>
      </c>
      <c r="T16" s="214" t="e">
        <f>VLOOKUP(F16,'Précisions-Moy Prév'!$G$2:$H$122,2,FALSE)</f>
        <v>#N/A</v>
      </c>
    </row>
    <row r="17" spans="1:20" x14ac:dyDescent="0.2">
      <c r="A17" s="149">
        <f t="shared" si="4"/>
        <v>14</v>
      </c>
      <c r="B17" s="108"/>
      <c r="C17" s="108"/>
      <c r="D17" s="105"/>
      <c r="E17" s="105"/>
      <c r="F17" s="105"/>
      <c r="G17" s="105"/>
      <c r="H17" s="105"/>
      <c r="I17" s="105"/>
      <c r="J17" s="149" t="e">
        <f>VLOOKUP(G17,'Risques-Dangers-Dommages'!$G$2:$H$42,2,FALSE)</f>
        <v>#N/A</v>
      </c>
      <c r="K17" s="148" t="e">
        <f t="shared" si="1"/>
        <v>#N/A</v>
      </c>
      <c r="L17" s="105"/>
      <c r="M17" s="105"/>
      <c r="N17" s="108"/>
      <c r="O17" s="108"/>
      <c r="P17" s="105"/>
      <c r="Q17" s="214" t="str">
        <f t="shared" si="2"/>
        <v/>
      </c>
      <c r="R17" s="214" t="str">
        <f t="shared" si="3"/>
        <v/>
      </c>
      <c r="S17" s="214" t="e">
        <f>VLOOKUP(L17,'Précisions-Moy Prév'!$C$2:$D$261,2,FALSE)</f>
        <v>#N/A</v>
      </c>
      <c r="T17" s="214" t="e">
        <f>VLOOKUP(F17,'Précisions-Moy Prév'!$G$2:$H$122,2,FALSE)</f>
        <v>#N/A</v>
      </c>
    </row>
    <row r="18" spans="1:20" x14ac:dyDescent="0.2">
      <c r="A18" s="149">
        <f t="shared" si="4"/>
        <v>15</v>
      </c>
      <c r="B18" s="108"/>
      <c r="C18" s="108"/>
      <c r="D18" s="105"/>
      <c r="E18" s="105"/>
      <c r="F18" s="105"/>
      <c r="G18" s="105"/>
      <c r="H18" s="105"/>
      <c r="I18" s="105"/>
      <c r="J18" s="149" t="e">
        <f>VLOOKUP(G18,'Risques-Dangers-Dommages'!$G$2:$H$42,2,FALSE)</f>
        <v>#N/A</v>
      </c>
      <c r="K18" s="148" t="e">
        <f t="shared" si="1"/>
        <v>#N/A</v>
      </c>
      <c r="L18" s="105"/>
      <c r="M18" s="105"/>
      <c r="N18" s="108"/>
      <c r="O18" s="108"/>
      <c r="P18" s="105"/>
      <c r="Q18" s="214" t="str">
        <f t="shared" si="2"/>
        <v/>
      </c>
      <c r="R18" s="214" t="str">
        <f t="shared" si="3"/>
        <v/>
      </c>
      <c r="S18" s="214" t="e">
        <f>VLOOKUP(L18,'Précisions-Moy Prév'!$C$2:$D$261,2,FALSE)</f>
        <v>#N/A</v>
      </c>
      <c r="T18" s="214" t="e">
        <f>VLOOKUP(F18,'Précisions-Moy Prév'!$G$2:$H$122,2,FALSE)</f>
        <v>#N/A</v>
      </c>
    </row>
    <row r="19" spans="1:20" x14ac:dyDescent="0.2">
      <c r="A19" s="149">
        <f t="shared" si="4"/>
        <v>16</v>
      </c>
      <c r="B19" s="108"/>
      <c r="C19" s="108"/>
      <c r="D19" s="105"/>
      <c r="E19" s="105"/>
      <c r="F19" s="105"/>
      <c r="G19" s="105"/>
      <c r="H19" s="105"/>
      <c r="I19" s="105"/>
      <c r="J19" s="149" t="e">
        <f>VLOOKUP(G19,'Risques-Dangers-Dommages'!$G$2:$H$42,2,FALSE)</f>
        <v>#N/A</v>
      </c>
      <c r="K19" s="148" t="e">
        <f t="shared" si="1"/>
        <v>#N/A</v>
      </c>
      <c r="L19" s="105"/>
      <c r="M19" s="105"/>
      <c r="N19" s="108"/>
      <c r="O19" s="108"/>
      <c r="P19" s="105"/>
      <c r="Q19" s="214" t="str">
        <f t="shared" si="2"/>
        <v/>
      </c>
      <c r="R19" s="214" t="str">
        <f t="shared" si="3"/>
        <v/>
      </c>
      <c r="S19" s="214" t="e">
        <f>VLOOKUP(L19,'Précisions-Moy Prév'!$C$2:$D$261,2,FALSE)</f>
        <v>#N/A</v>
      </c>
      <c r="T19" s="214" t="e">
        <f>VLOOKUP(F19,'Précisions-Moy Prév'!$G$2:$H$122,2,FALSE)</f>
        <v>#N/A</v>
      </c>
    </row>
    <row r="20" spans="1:20" x14ac:dyDescent="0.2">
      <c r="A20" s="149">
        <f t="shared" si="4"/>
        <v>17</v>
      </c>
      <c r="B20" s="108"/>
      <c r="C20" s="108"/>
      <c r="D20" s="105"/>
      <c r="E20" s="105"/>
      <c r="F20" s="105"/>
      <c r="G20" s="105"/>
      <c r="H20" s="105"/>
      <c r="I20" s="105"/>
      <c r="J20" s="149" t="e">
        <f>VLOOKUP(G20,'Risques-Dangers-Dommages'!$G$2:$H$42,2,FALSE)</f>
        <v>#N/A</v>
      </c>
      <c r="K20" s="148" t="e">
        <f t="shared" si="1"/>
        <v>#N/A</v>
      </c>
      <c r="L20" s="105"/>
      <c r="M20" s="105"/>
      <c r="N20" s="108"/>
      <c r="O20" s="108"/>
      <c r="P20" s="105"/>
      <c r="Q20" s="214" t="str">
        <f t="shared" si="2"/>
        <v/>
      </c>
      <c r="R20" s="214" t="str">
        <f t="shared" si="3"/>
        <v/>
      </c>
      <c r="S20" s="214" t="e">
        <f>VLOOKUP(L20,'Précisions-Moy Prév'!$C$2:$D$261,2,FALSE)</f>
        <v>#N/A</v>
      </c>
      <c r="T20" s="214" t="e">
        <f>VLOOKUP(F20,'Précisions-Moy Prév'!$G$2:$H$122,2,FALSE)</f>
        <v>#N/A</v>
      </c>
    </row>
    <row r="21" spans="1:20" x14ac:dyDescent="0.2">
      <c r="A21" s="149">
        <f t="shared" si="4"/>
        <v>18</v>
      </c>
      <c r="B21" s="108"/>
      <c r="C21" s="108"/>
      <c r="D21" s="105"/>
      <c r="E21" s="105"/>
      <c r="F21" s="105"/>
      <c r="G21" s="105"/>
      <c r="H21" s="105"/>
      <c r="I21" s="105"/>
      <c r="J21" s="149" t="e">
        <f>VLOOKUP(G21,'Risques-Dangers-Dommages'!$G$2:$H$42,2,FALSE)</f>
        <v>#N/A</v>
      </c>
      <c r="K21" s="148" t="e">
        <f t="shared" si="1"/>
        <v>#N/A</v>
      </c>
      <c r="L21" s="105"/>
      <c r="M21" s="105"/>
      <c r="N21" s="108"/>
      <c r="O21" s="108"/>
      <c r="P21" s="105"/>
      <c r="Q21" s="214" t="str">
        <f t="shared" si="2"/>
        <v/>
      </c>
      <c r="R21" s="214" t="str">
        <f t="shared" si="3"/>
        <v/>
      </c>
      <c r="S21" s="214" t="e">
        <f>VLOOKUP(L21,'Précisions-Moy Prév'!$C$2:$D$261,2,FALSE)</f>
        <v>#N/A</v>
      </c>
      <c r="T21" s="214" t="e">
        <f>VLOOKUP(F21,'Précisions-Moy Prév'!$G$2:$H$122,2,FALSE)</f>
        <v>#N/A</v>
      </c>
    </row>
    <row r="22" spans="1:20" x14ac:dyDescent="0.2">
      <c r="A22" s="149">
        <f t="shared" si="4"/>
        <v>19</v>
      </c>
      <c r="B22" s="108"/>
      <c r="C22" s="108"/>
      <c r="D22" s="105"/>
      <c r="E22" s="105"/>
      <c r="F22" s="105"/>
      <c r="G22" s="105"/>
      <c r="H22" s="105"/>
      <c r="I22" s="105"/>
      <c r="J22" s="149" t="e">
        <f>VLOOKUP(G22,'Risques-Dangers-Dommages'!$G$2:$H$42,2,FALSE)</f>
        <v>#N/A</v>
      </c>
      <c r="K22" s="148" t="e">
        <f t="shared" si="1"/>
        <v>#N/A</v>
      </c>
      <c r="L22" s="105"/>
      <c r="M22" s="105"/>
      <c r="N22" s="108"/>
      <c r="O22" s="108"/>
      <c r="P22" s="105"/>
      <c r="Q22" s="214" t="str">
        <f t="shared" si="2"/>
        <v/>
      </c>
      <c r="R22" s="214" t="str">
        <f t="shared" si="3"/>
        <v/>
      </c>
      <c r="S22" s="214" t="e">
        <f>VLOOKUP(L22,'Précisions-Moy Prév'!$C$2:$D$261,2,FALSE)</f>
        <v>#N/A</v>
      </c>
      <c r="T22" s="214" t="e">
        <f>VLOOKUP(F22,'Précisions-Moy Prév'!$G$2:$H$122,2,FALSE)</f>
        <v>#N/A</v>
      </c>
    </row>
    <row r="23" spans="1:20" x14ac:dyDescent="0.2">
      <c r="A23" s="149">
        <f t="shared" si="4"/>
        <v>20</v>
      </c>
      <c r="B23" s="108"/>
      <c r="C23" s="108"/>
      <c r="D23" s="105"/>
      <c r="E23" s="105"/>
      <c r="F23" s="105"/>
      <c r="G23" s="105"/>
      <c r="H23" s="105"/>
      <c r="I23" s="105"/>
      <c r="J23" s="149" t="e">
        <f>VLOOKUP(G23,'Risques-Dangers-Dommages'!$G$2:$H$42,2,FALSE)</f>
        <v>#N/A</v>
      </c>
      <c r="K23" s="148" t="e">
        <f t="shared" si="1"/>
        <v>#N/A</v>
      </c>
      <c r="L23" s="105"/>
      <c r="M23" s="105"/>
      <c r="N23" s="108"/>
      <c r="O23" s="108"/>
      <c r="P23" s="105"/>
      <c r="Q23" s="214" t="str">
        <f t="shared" si="2"/>
        <v/>
      </c>
      <c r="R23" s="214" t="str">
        <f t="shared" si="3"/>
        <v/>
      </c>
      <c r="S23" s="214" t="e">
        <f>VLOOKUP(L23,'Précisions-Moy Prév'!$C$2:$D$261,2,FALSE)</f>
        <v>#N/A</v>
      </c>
      <c r="T23" s="214" t="e">
        <f>VLOOKUP(F23,'Précisions-Moy Prév'!$G$2:$H$122,2,FALSE)</f>
        <v>#N/A</v>
      </c>
    </row>
    <row r="24" spans="1:20" x14ac:dyDescent="0.2">
      <c r="A24" s="149">
        <f t="shared" si="4"/>
        <v>21</v>
      </c>
      <c r="B24" s="108"/>
      <c r="C24" s="108"/>
      <c r="D24" s="105"/>
      <c r="E24" s="105"/>
      <c r="F24" s="105"/>
      <c r="G24" s="105"/>
      <c r="H24" s="105"/>
      <c r="I24" s="105"/>
      <c r="J24" s="149" t="e">
        <f>VLOOKUP(G24,'Risques-Dangers-Dommages'!$G$2:$H$42,2,FALSE)</f>
        <v>#N/A</v>
      </c>
      <c r="K24" s="148" t="e">
        <f t="shared" si="1"/>
        <v>#N/A</v>
      </c>
      <c r="L24" s="105"/>
      <c r="M24" s="105"/>
      <c r="N24" s="108"/>
      <c r="O24" s="108"/>
      <c r="P24" s="105"/>
      <c r="Q24" s="214" t="str">
        <f t="shared" si="2"/>
        <v/>
      </c>
      <c r="R24" s="214" t="str">
        <f t="shared" si="3"/>
        <v/>
      </c>
      <c r="S24" s="214" t="e">
        <f>VLOOKUP(L24,'Précisions-Moy Prév'!$C$2:$D$261,2,FALSE)</f>
        <v>#N/A</v>
      </c>
      <c r="T24" s="214" t="e">
        <f>VLOOKUP(F24,'Précisions-Moy Prév'!$G$2:$H$122,2,FALSE)</f>
        <v>#N/A</v>
      </c>
    </row>
    <row r="25" spans="1:20" x14ac:dyDescent="0.2">
      <c r="A25" s="149">
        <f t="shared" si="4"/>
        <v>22</v>
      </c>
      <c r="B25" s="108"/>
      <c r="C25" s="108"/>
      <c r="D25" s="105"/>
      <c r="E25" s="105"/>
      <c r="F25" s="105"/>
      <c r="G25" s="105"/>
      <c r="H25" s="105"/>
      <c r="I25" s="105"/>
      <c r="J25" s="149" t="e">
        <f>VLOOKUP(G25,'Risques-Dangers-Dommages'!$G$2:$H$42,2,FALSE)</f>
        <v>#N/A</v>
      </c>
      <c r="K25" s="148" t="e">
        <f t="shared" si="1"/>
        <v>#N/A</v>
      </c>
      <c r="L25" s="105"/>
      <c r="M25" s="105"/>
      <c r="N25" s="108"/>
      <c r="O25" s="108"/>
      <c r="P25" s="105"/>
      <c r="Q25" s="214" t="str">
        <f t="shared" si="2"/>
        <v/>
      </c>
      <c r="R25" s="214" t="str">
        <f t="shared" si="3"/>
        <v/>
      </c>
      <c r="S25" s="214" t="e">
        <f>VLOOKUP(L25,'Précisions-Moy Prév'!$C$2:$D$261,2,FALSE)</f>
        <v>#N/A</v>
      </c>
      <c r="T25" s="214" t="e">
        <f>VLOOKUP(F25,'Précisions-Moy Prév'!$G$2:$H$122,2,FALSE)</f>
        <v>#N/A</v>
      </c>
    </row>
    <row r="26" spans="1:20" x14ac:dyDescent="0.2">
      <c r="A26" s="149">
        <f t="shared" si="4"/>
        <v>23</v>
      </c>
      <c r="B26" s="108"/>
      <c r="C26" s="108"/>
      <c r="D26" s="105"/>
      <c r="E26" s="105"/>
      <c r="F26" s="105"/>
      <c r="G26" s="105"/>
      <c r="H26" s="105"/>
      <c r="I26" s="105"/>
      <c r="J26" s="149" t="e">
        <f>VLOOKUP(G26,'Risques-Dangers-Dommages'!$G$2:$H$42,2,FALSE)</f>
        <v>#N/A</v>
      </c>
      <c r="K26" s="148" t="e">
        <f t="shared" si="1"/>
        <v>#N/A</v>
      </c>
      <c r="L26" s="105"/>
      <c r="M26" s="105"/>
      <c r="N26" s="108"/>
      <c r="O26" s="108"/>
      <c r="P26" s="105"/>
      <c r="Q26" s="214" t="str">
        <f t="shared" si="2"/>
        <v/>
      </c>
      <c r="R26" s="214" t="str">
        <f t="shared" si="3"/>
        <v/>
      </c>
      <c r="S26" s="214" t="e">
        <f>VLOOKUP(L26,'Précisions-Moy Prév'!$C$2:$D$261,2,FALSE)</f>
        <v>#N/A</v>
      </c>
      <c r="T26" s="214" t="e">
        <f>VLOOKUP(F26,'Précisions-Moy Prév'!$G$2:$H$122,2,FALSE)</f>
        <v>#N/A</v>
      </c>
    </row>
    <row r="27" spans="1:20" x14ac:dyDescent="0.2">
      <c r="A27" s="149">
        <f t="shared" si="4"/>
        <v>24</v>
      </c>
      <c r="B27" s="108"/>
      <c r="C27" s="108"/>
      <c r="D27" s="105"/>
      <c r="E27" s="105"/>
      <c r="F27" s="105"/>
      <c r="G27" s="105"/>
      <c r="H27" s="105"/>
      <c r="I27" s="105"/>
      <c r="J27" s="149" t="e">
        <f>VLOOKUP(G27,'Risques-Dangers-Dommages'!$G$2:$H$42,2,FALSE)</f>
        <v>#N/A</v>
      </c>
      <c r="K27" s="148" t="e">
        <f t="shared" si="1"/>
        <v>#N/A</v>
      </c>
      <c r="L27" s="105"/>
      <c r="M27" s="105"/>
      <c r="N27" s="108"/>
      <c r="O27" s="108"/>
      <c r="P27" s="105"/>
      <c r="Q27" s="214" t="str">
        <f t="shared" si="2"/>
        <v/>
      </c>
      <c r="R27" s="214" t="str">
        <f t="shared" si="3"/>
        <v/>
      </c>
      <c r="S27" s="214" t="e">
        <f>VLOOKUP(L27,'Précisions-Moy Prév'!$C$2:$D$261,2,FALSE)</f>
        <v>#N/A</v>
      </c>
      <c r="T27" s="214" t="e">
        <f>VLOOKUP(F27,'Précisions-Moy Prév'!$G$2:$H$122,2,FALSE)</f>
        <v>#N/A</v>
      </c>
    </row>
    <row r="28" spans="1:20" x14ac:dyDescent="0.2">
      <c r="A28" s="149">
        <f t="shared" si="4"/>
        <v>25</v>
      </c>
      <c r="B28" s="108"/>
      <c r="C28" s="108"/>
      <c r="D28" s="105"/>
      <c r="E28" s="105"/>
      <c r="F28" s="105"/>
      <c r="G28" s="105"/>
      <c r="H28" s="105"/>
      <c r="I28" s="105"/>
      <c r="J28" s="149" t="e">
        <f>VLOOKUP(G28,'Risques-Dangers-Dommages'!$G$2:$H$42,2,FALSE)</f>
        <v>#N/A</v>
      </c>
      <c r="K28" s="148" t="e">
        <f t="shared" si="1"/>
        <v>#N/A</v>
      </c>
      <c r="L28" s="105"/>
      <c r="M28" s="105"/>
      <c r="N28" s="108"/>
      <c r="O28" s="108"/>
      <c r="P28" s="105"/>
      <c r="Q28" s="214" t="str">
        <f t="shared" si="2"/>
        <v/>
      </c>
      <c r="R28" s="214" t="str">
        <f t="shared" si="3"/>
        <v/>
      </c>
      <c r="S28" s="214" t="e">
        <f>VLOOKUP(L28,'Précisions-Moy Prév'!$C$2:$D$261,2,FALSE)</f>
        <v>#N/A</v>
      </c>
      <c r="T28" s="214" t="e">
        <f>VLOOKUP(F28,'Précisions-Moy Prév'!$G$2:$H$122,2,FALSE)</f>
        <v>#N/A</v>
      </c>
    </row>
    <row r="29" spans="1:20" x14ac:dyDescent="0.2">
      <c r="A29" s="149">
        <f t="shared" si="4"/>
        <v>26</v>
      </c>
      <c r="B29" s="108"/>
      <c r="C29" s="108"/>
      <c r="D29" s="105"/>
      <c r="E29" s="105"/>
      <c r="F29" s="105"/>
      <c r="G29" s="105"/>
      <c r="H29" s="105"/>
      <c r="I29" s="105"/>
      <c r="J29" s="149" t="e">
        <f>VLOOKUP(G29,'Risques-Dangers-Dommages'!$G$2:$H$42,2,FALSE)</f>
        <v>#N/A</v>
      </c>
      <c r="K29" s="148" t="e">
        <f t="shared" si="1"/>
        <v>#N/A</v>
      </c>
      <c r="L29" s="105"/>
      <c r="M29" s="105"/>
      <c r="N29" s="108"/>
      <c r="O29" s="108"/>
      <c r="P29" s="105"/>
      <c r="Q29" s="214" t="str">
        <f t="shared" si="2"/>
        <v/>
      </c>
      <c r="R29" s="214" t="str">
        <f t="shared" si="3"/>
        <v/>
      </c>
      <c r="S29" s="214" t="e">
        <f>VLOOKUP(L29,'Précisions-Moy Prév'!$C$2:$D$261,2,FALSE)</f>
        <v>#N/A</v>
      </c>
      <c r="T29" s="214" t="e">
        <f>VLOOKUP(F29,'Précisions-Moy Prév'!$G$2:$H$122,2,FALSE)</f>
        <v>#N/A</v>
      </c>
    </row>
    <row r="30" spans="1:20" x14ac:dyDescent="0.2">
      <c r="A30" s="149">
        <f t="shared" si="4"/>
        <v>27</v>
      </c>
      <c r="B30" s="108"/>
      <c r="C30" s="108"/>
      <c r="D30" s="105"/>
      <c r="E30" s="105"/>
      <c r="F30" s="105"/>
      <c r="G30" s="105"/>
      <c r="H30" s="105"/>
      <c r="I30" s="105"/>
      <c r="J30" s="149" t="e">
        <f>VLOOKUP(G30,'Risques-Dangers-Dommages'!$G$2:$H$42,2,FALSE)</f>
        <v>#N/A</v>
      </c>
      <c r="K30" s="148" t="e">
        <f t="shared" si="1"/>
        <v>#N/A</v>
      </c>
      <c r="L30" s="105"/>
      <c r="M30" s="105"/>
      <c r="N30" s="108"/>
      <c r="O30" s="108"/>
      <c r="P30" s="105"/>
      <c r="Q30" s="214" t="str">
        <f t="shared" si="2"/>
        <v/>
      </c>
      <c r="R30" s="214" t="str">
        <f t="shared" si="3"/>
        <v/>
      </c>
      <c r="S30" s="214" t="e">
        <f>VLOOKUP(L30,'Précisions-Moy Prév'!$C$2:$D$261,2,FALSE)</f>
        <v>#N/A</v>
      </c>
      <c r="T30" s="214" t="e">
        <f>VLOOKUP(F30,'Précisions-Moy Prév'!$G$2:$H$122,2,FALSE)</f>
        <v>#N/A</v>
      </c>
    </row>
    <row r="31" spans="1:20" x14ac:dyDescent="0.2">
      <c r="A31" s="149">
        <f t="shared" si="4"/>
        <v>28</v>
      </c>
      <c r="B31" s="108"/>
      <c r="C31" s="108"/>
      <c r="D31" s="105"/>
      <c r="E31" s="105"/>
      <c r="F31" s="105"/>
      <c r="G31" s="105"/>
      <c r="H31" s="105"/>
      <c r="I31" s="105"/>
      <c r="J31" s="149" t="e">
        <f>VLOOKUP(G31,'Risques-Dangers-Dommages'!$G$2:$H$42,2,FALSE)</f>
        <v>#N/A</v>
      </c>
      <c r="K31" s="148" t="e">
        <f t="shared" si="1"/>
        <v>#N/A</v>
      </c>
      <c r="L31" s="105"/>
      <c r="M31" s="105"/>
      <c r="N31" s="108"/>
      <c r="O31" s="108"/>
      <c r="P31" s="105"/>
      <c r="Q31" s="214" t="str">
        <f t="shared" si="2"/>
        <v/>
      </c>
      <c r="R31" s="214" t="str">
        <f t="shared" si="3"/>
        <v/>
      </c>
      <c r="S31" s="214" t="e">
        <f>VLOOKUP(L31,'Précisions-Moy Prév'!$C$2:$D$261,2,FALSE)</f>
        <v>#N/A</v>
      </c>
      <c r="T31" s="214" t="e">
        <f>VLOOKUP(F31,'Précisions-Moy Prév'!$G$2:$H$122,2,FALSE)</f>
        <v>#N/A</v>
      </c>
    </row>
    <row r="32" spans="1:20" x14ac:dyDescent="0.2">
      <c r="A32" s="149">
        <f t="shared" si="4"/>
        <v>29</v>
      </c>
      <c r="B32" s="108"/>
      <c r="C32" s="108"/>
      <c r="D32" s="105"/>
      <c r="E32" s="105"/>
      <c r="F32" s="105"/>
      <c r="G32" s="105"/>
      <c r="H32" s="105"/>
      <c r="I32" s="105"/>
      <c r="J32" s="149" t="e">
        <f>VLOOKUP(G32,'Risques-Dangers-Dommages'!$G$2:$H$42,2,FALSE)</f>
        <v>#N/A</v>
      </c>
      <c r="K32" s="148" t="e">
        <f t="shared" si="1"/>
        <v>#N/A</v>
      </c>
      <c r="L32" s="105"/>
      <c r="M32" s="105"/>
      <c r="N32" s="108"/>
      <c r="O32" s="108"/>
      <c r="P32" s="105"/>
      <c r="Q32" s="214" t="str">
        <f t="shared" si="2"/>
        <v/>
      </c>
      <c r="R32" s="214" t="str">
        <f t="shared" si="3"/>
        <v/>
      </c>
      <c r="S32" s="214" t="e">
        <f>VLOOKUP(L32,'Précisions-Moy Prév'!$C$2:$D$261,2,FALSE)</f>
        <v>#N/A</v>
      </c>
      <c r="T32" s="214" t="e">
        <f>VLOOKUP(F32,'Précisions-Moy Prév'!$G$2:$H$122,2,FALSE)</f>
        <v>#N/A</v>
      </c>
    </row>
    <row r="33" spans="1:20" x14ac:dyDescent="0.2">
      <c r="A33" s="149">
        <f t="shared" si="4"/>
        <v>30</v>
      </c>
      <c r="B33" s="108"/>
      <c r="C33" s="108"/>
      <c r="D33" s="105"/>
      <c r="E33" s="105"/>
      <c r="F33" s="105"/>
      <c r="G33" s="105"/>
      <c r="H33" s="105"/>
      <c r="I33" s="105"/>
      <c r="J33" s="149" t="e">
        <f>VLOOKUP(G33,'Risques-Dangers-Dommages'!$G$2:$H$42,2,FALSE)</f>
        <v>#N/A</v>
      </c>
      <c r="K33" s="148" t="e">
        <f t="shared" si="1"/>
        <v>#N/A</v>
      </c>
      <c r="L33" s="105"/>
      <c r="M33" s="105"/>
      <c r="N33" s="108"/>
      <c r="O33" s="108"/>
      <c r="P33" s="105"/>
      <c r="Q33" s="214" t="str">
        <f t="shared" si="2"/>
        <v/>
      </c>
      <c r="R33" s="214" t="str">
        <f t="shared" si="3"/>
        <v/>
      </c>
      <c r="S33" s="214" t="e">
        <f>VLOOKUP(L33,'Précisions-Moy Prév'!$C$2:$D$261,2,FALSE)</f>
        <v>#N/A</v>
      </c>
      <c r="T33" s="214" t="e">
        <f>VLOOKUP(F33,'Précisions-Moy Prév'!$G$2:$H$122,2,FALSE)</f>
        <v>#N/A</v>
      </c>
    </row>
    <row r="34" spans="1:20" x14ac:dyDescent="0.2">
      <c r="A34" s="149">
        <f t="shared" si="4"/>
        <v>31</v>
      </c>
      <c r="B34" s="108"/>
      <c r="C34" s="108"/>
      <c r="D34" s="105"/>
      <c r="E34" s="105"/>
      <c r="F34" s="105"/>
      <c r="G34" s="105"/>
      <c r="H34" s="105"/>
      <c r="I34" s="105"/>
      <c r="J34" s="149" t="e">
        <f>VLOOKUP(G34,'Risques-Dangers-Dommages'!$G$2:$H$42,2,FALSE)</f>
        <v>#N/A</v>
      </c>
      <c r="K34" s="148" t="e">
        <f t="shared" si="1"/>
        <v>#N/A</v>
      </c>
      <c r="L34" s="105"/>
      <c r="M34" s="105"/>
      <c r="N34" s="108"/>
      <c r="O34" s="108"/>
      <c r="P34" s="105"/>
      <c r="Q34" s="214" t="str">
        <f t="shared" si="2"/>
        <v/>
      </c>
      <c r="R34" s="214" t="str">
        <f t="shared" si="3"/>
        <v/>
      </c>
      <c r="S34" s="214" t="e">
        <f>VLOOKUP(L34,'Précisions-Moy Prév'!$C$2:$D$261,2,FALSE)</f>
        <v>#N/A</v>
      </c>
      <c r="T34" s="214" t="e">
        <f>VLOOKUP(F34,'Précisions-Moy Prév'!$G$2:$H$122,2,FALSE)</f>
        <v>#N/A</v>
      </c>
    </row>
    <row r="35" spans="1:20" x14ac:dyDescent="0.2">
      <c r="A35" s="149">
        <f t="shared" si="4"/>
        <v>32</v>
      </c>
      <c r="B35" s="108"/>
      <c r="C35" s="108"/>
      <c r="D35" s="105"/>
      <c r="E35" s="105"/>
      <c r="F35" s="105"/>
      <c r="G35" s="105"/>
      <c r="H35" s="105"/>
      <c r="I35" s="105"/>
      <c r="J35" s="149" t="e">
        <f>VLOOKUP(G35,'Risques-Dangers-Dommages'!$G$2:$H$42,2,FALSE)</f>
        <v>#N/A</v>
      </c>
      <c r="K35" s="148" t="e">
        <f t="shared" si="1"/>
        <v>#N/A</v>
      </c>
      <c r="L35" s="105"/>
      <c r="M35" s="105"/>
      <c r="N35" s="108"/>
      <c r="O35" s="108"/>
      <c r="P35" s="105"/>
      <c r="Q35" s="214" t="str">
        <f t="shared" si="2"/>
        <v/>
      </c>
      <c r="R35" s="214" t="str">
        <f t="shared" si="3"/>
        <v/>
      </c>
      <c r="S35" s="214" t="e">
        <f>VLOOKUP(L35,'Précisions-Moy Prév'!$C$2:$D$261,2,FALSE)</f>
        <v>#N/A</v>
      </c>
      <c r="T35" s="214" t="e">
        <f>VLOOKUP(F35,'Précisions-Moy Prév'!$G$2:$H$122,2,FALSE)</f>
        <v>#N/A</v>
      </c>
    </row>
    <row r="36" spans="1:20" x14ac:dyDescent="0.2">
      <c r="A36" s="149">
        <f t="shared" si="4"/>
        <v>33</v>
      </c>
      <c r="B36" s="108"/>
      <c r="C36" s="108"/>
      <c r="D36" s="105"/>
      <c r="E36" s="105"/>
      <c r="F36" s="105"/>
      <c r="G36" s="105"/>
      <c r="H36" s="105"/>
      <c r="I36" s="105"/>
      <c r="J36" s="149" t="e">
        <f>VLOOKUP(G36,'Risques-Dangers-Dommages'!$G$2:$H$42,2,FALSE)</f>
        <v>#N/A</v>
      </c>
      <c r="K36" s="148" t="e">
        <f t="shared" si="1"/>
        <v>#N/A</v>
      </c>
      <c r="L36" s="105"/>
      <c r="M36" s="105"/>
      <c r="N36" s="108"/>
      <c r="O36" s="108"/>
      <c r="P36" s="105"/>
      <c r="Q36" s="214" t="str">
        <f t="shared" si="2"/>
        <v/>
      </c>
      <c r="R36" s="214" t="str">
        <f t="shared" si="3"/>
        <v/>
      </c>
      <c r="S36" s="214" t="e">
        <f>VLOOKUP(L36,'Précisions-Moy Prév'!$C$2:$D$261,2,FALSE)</f>
        <v>#N/A</v>
      </c>
      <c r="T36" s="214" t="e">
        <f>VLOOKUP(F36,'Précisions-Moy Prév'!$G$2:$H$122,2,FALSE)</f>
        <v>#N/A</v>
      </c>
    </row>
    <row r="37" spans="1:20" x14ac:dyDescent="0.2">
      <c r="A37" s="149">
        <f t="shared" si="4"/>
        <v>34</v>
      </c>
      <c r="B37" s="108"/>
      <c r="C37" s="108"/>
      <c r="D37" s="105"/>
      <c r="E37" s="105"/>
      <c r="F37" s="105"/>
      <c r="G37" s="105"/>
      <c r="H37" s="105"/>
      <c r="I37" s="105"/>
      <c r="J37" s="149" t="e">
        <f>VLOOKUP(G37,'Risques-Dangers-Dommages'!$G$2:$H$42,2,FALSE)</f>
        <v>#N/A</v>
      </c>
      <c r="K37" s="148" t="e">
        <f t="shared" si="1"/>
        <v>#N/A</v>
      </c>
      <c r="L37" s="105"/>
      <c r="M37" s="105"/>
      <c r="N37" s="108"/>
      <c r="O37" s="108"/>
      <c r="P37" s="105"/>
      <c r="Q37" s="214" t="str">
        <f t="shared" si="2"/>
        <v/>
      </c>
      <c r="R37" s="214" t="str">
        <f t="shared" si="3"/>
        <v/>
      </c>
      <c r="S37" s="214" t="e">
        <f>VLOOKUP(L37,'Précisions-Moy Prév'!$C$2:$D$261,2,FALSE)</f>
        <v>#N/A</v>
      </c>
      <c r="T37" s="214" t="e">
        <f>VLOOKUP(F37,'Précisions-Moy Prév'!$G$2:$H$122,2,FALSE)</f>
        <v>#N/A</v>
      </c>
    </row>
    <row r="38" spans="1:20" x14ac:dyDescent="0.2">
      <c r="A38" s="149">
        <f t="shared" si="4"/>
        <v>35</v>
      </c>
      <c r="B38" s="108"/>
      <c r="C38" s="108"/>
      <c r="D38" s="105"/>
      <c r="E38" s="105"/>
      <c r="F38" s="105"/>
      <c r="G38" s="105"/>
      <c r="H38" s="105"/>
      <c r="I38" s="105"/>
      <c r="J38" s="149" t="e">
        <f>VLOOKUP(G38,'Risques-Dangers-Dommages'!$G$2:$H$42,2,FALSE)</f>
        <v>#N/A</v>
      </c>
      <c r="K38" s="148" t="e">
        <f t="shared" si="1"/>
        <v>#N/A</v>
      </c>
      <c r="L38" s="105"/>
      <c r="M38" s="105"/>
      <c r="N38" s="108"/>
      <c r="O38" s="108"/>
      <c r="P38" s="105"/>
      <c r="Q38" s="214" t="str">
        <f t="shared" si="2"/>
        <v/>
      </c>
      <c r="R38" s="214" t="str">
        <f t="shared" si="3"/>
        <v/>
      </c>
      <c r="S38" s="214" t="e">
        <f>VLOOKUP(L38,'Précisions-Moy Prév'!$C$2:$D$261,2,FALSE)</f>
        <v>#N/A</v>
      </c>
      <c r="T38" s="214" t="e">
        <f>VLOOKUP(F38,'Précisions-Moy Prév'!$G$2:$H$122,2,FALSE)</f>
        <v>#N/A</v>
      </c>
    </row>
    <row r="39" spans="1:20" x14ac:dyDescent="0.2">
      <c r="A39" s="149">
        <f t="shared" si="4"/>
        <v>36</v>
      </c>
      <c r="B39" s="108"/>
      <c r="C39" s="108"/>
      <c r="D39" s="105"/>
      <c r="E39" s="105"/>
      <c r="F39" s="105"/>
      <c r="G39" s="105"/>
      <c r="H39" s="105"/>
      <c r="I39" s="105"/>
      <c r="J39" s="149" t="e">
        <f>VLOOKUP(G39,'Risques-Dangers-Dommages'!$G$2:$H$42,2,FALSE)</f>
        <v>#N/A</v>
      </c>
      <c r="K39" s="148" t="e">
        <f t="shared" si="1"/>
        <v>#N/A</v>
      </c>
      <c r="L39" s="105"/>
      <c r="M39" s="105"/>
      <c r="N39" s="108"/>
      <c r="O39" s="108"/>
      <c r="P39" s="105"/>
      <c r="Q39" s="214" t="str">
        <f t="shared" si="2"/>
        <v/>
      </c>
      <c r="R39" s="214" t="str">
        <f t="shared" si="3"/>
        <v/>
      </c>
      <c r="S39" s="214" t="e">
        <f>VLOOKUP(L39,'Précisions-Moy Prév'!$C$2:$D$261,2,FALSE)</f>
        <v>#N/A</v>
      </c>
      <c r="T39" s="214" t="e">
        <f>VLOOKUP(F39,'Précisions-Moy Prév'!$G$2:$H$122,2,FALSE)</f>
        <v>#N/A</v>
      </c>
    </row>
    <row r="40" spans="1:20" x14ac:dyDescent="0.2">
      <c r="A40" s="149">
        <f t="shared" si="4"/>
        <v>37</v>
      </c>
      <c r="B40" s="108"/>
      <c r="C40" s="108"/>
      <c r="D40" s="105"/>
      <c r="E40" s="105"/>
      <c r="F40" s="105"/>
      <c r="G40" s="105"/>
      <c r="H40" s="105"/>
      <c r="I40" s="105"/>
      <c r="J40" s="149" t="e">
        <f>VLOOKUP(G40,'Risques-Dangers-Dommages'!$G$2:$H$42,2,FALSE)</f>
        <v>#N/A</v>
      </c>
      <c r="K40" s="148" t="e">
        <f t="shared" si="1"/>
        <v>#N/A</v>
      </c>
      <c r="L40" s="105"/>
      <c r="M40" s="105"/>
      <c r="N40" s="108"/>
      <c r="O40" s="108"/>
      <c r="P40" s="105"/>
      <c r="Q40" s="214" t="str">
        <f t="shared" si="2"/>
        <v/>
      </c>
      <c r="R40" s="214" t="str">
        <f t="shared" si="3"/>
        <v/>
      </c>
      <c r="S40" s="214" t="e">
        <f>VLOOKUP(L40,'Précisions-Moy Prév'!$C$2:$D$261,2,FALSE)</f>
        <v>#N/A</v>
      </c>
      <c r="T40" s="214" t="e">
        <f>VLOOKUP(F40,'Précisions-Moy Prév'!$G$2:$H$122,2,FALSE)</f>
        <v>#N/A</v>
      </c>
    </row>
    <row r="41" spans="1:20" x14ac:dyDescent="0.2">
      <c r="A41" s="149">
        <f t="shared" si="4"/>
        <v>38</v>
      </c>
      <c r="B41" s="108"/>
      <c r="C41" s="108"/>
      <c r="D41" s="105"/>
      <c r="E41" s="105"/>
      <c r="F41" s="105"/>
      <c r="G41" s="105"/>
      <c r="H41" s="105"/>
      <c r="I41" s="105"/>
      <c r="J41" s="149" t="e">
        <f>VLOOKUP(G41,'Risques-Dangers-Dommages'!$G$2:$H$42,2,FALSE)</f>
        <v>#N/A</v>
      </c>
      <c r="K41" s="148" t="e">
        <f t="shared" si="1"/>
        <v>#N/A</v>
      </c>
      <c r="L41" s="105"/>
      <c r="M41" s="105"/>
      <c r="N41" s="108"/>
      <c r="O41" s="108"/>
      <c r="P41" s="105"/>
      <c r="Q41" s="214" t="str">
        <f t="shared" si="2"/>
        <v/>
      </c>
      <c r="R41" s="214" t="str">
        <f t="shared" si="3"/>
        <v/>
      </c>
      <c r="S41" s="214" t="e">
        <f>VLOOKUP(L41,'Précisions-Moy Prév'!$C$2:$D$261,2,FALSE)</f>
        <v>#N/A</v>
      </c>
      <c r="T41" s="214" t="e">
        <f>VLOOKUP(F41,'Précisions-Moy Prév'!$G$2:$H$122,2,FALSE)</f>
        <v>#N/A</v>
      </c>
    </row>
    <row r="42" spans="1:20" x14ac:dyDescent="0.2">
      <c r="A42" s="149">
        <f t="shared" si="4"/>
        <v>39</v>
      </c>
      <c r="B42" s="108"/>
      <c r="C42" s="108"/>
      <c r="D42" s="105"/>
      <c r="E42" s="105"/>
      <c r="F42" s="105"/>
      <c r="G42" s="105"/>
      <c r="H42" s="105"/>
      <c r="I42" s="105"/>
      <c r="J42" s="149" t="e">
        <f>VLOOKUP(G42,'Risques-Dangers-Dommages'!$G$2:$H$42,2,FALSE)</f>
        <v>#N/A</v>
      </c>
      <c r="K42" s="148" t="e">
        <f t="shared" si="1"/>
        <v>#N/A</v>
      </c>
      <c r="L42" s="105"/>
      <c r="M42" s="105"/>
      <c r="N42" s="108"/>
      <c r="O42" s="108"/>
      <c r="P42" s="105"/>
      <c r="Q42" s="214" t="str">
        <f t="shared" si="2"/>
        <v/>
      </c>
      <c r="R42" s="214" t="str">
        <f t="shared" si="3"/>
        <v/>
      </c>
      <c r="S42" s="214" t="e">
        <f>VLOOKUP(L42,'Précisions-Moy Prév'!$C$2:$D$261,2,FALSE)</f>
        <v>#N/A</v>
      </c>
      <c r="T42" s="214" t="e">
        <f>VLOOKUP(F42,'Précisions-Moy Prév'!$G$2:$H$122,2,FALSE)</f>
        <v>#N/A</v>
      </c>
    </row>
    <row r="43" spans="1:20" x14ac:dyDescent="0.2">
      <c r="A43" s="149">
        <f t="shared" si="4"/>
        <v>40</v>
      </c>
      <c r="B43" s="108"/>
      <c r="C43" s="108"/>
      <c r="D43" s="105"/>
      <c r="E43" s="105"/>
      <c r="F43" s="105"/>
      <c r="G43" s="105"/>
      <c r="H43" s="105"/>
      <c r="I43" s="105"/>
      <c r="J43" s="149" t="e">
        <f>VLOOKUP(G43,'Risques-Dangers-Dommages'!$G$2:$H$42,2,FALSE)</f>
        <v>#N/A</v>
      </c>
      <c r="K43" s="148" t="e">
        <f t="shared" si="1"/>
        <v>#N/A</v>
      </c>
      <c r="L43" s="105"/>
      <c r="M43" s="105"/>
      <c r="N43" s="108"/>
      <c r="O43" s="108"/>
      <c r="P43" s="105"/>
      <c r="Q43" s="214" t="str">
        <f t="shared" si="2"/>
        <v/>
      </c>
      <c r="R43" s="214" t="str">
        <f t="shared" si="3"/>
        <v/>
      </c>
      <c r="S43" s="214" t="e">
        <f>VLOOKUP(L43,'Précisions-Moy Prév'!$C$2:$D$261,2,FALSE)</f>
        <v>#N/A</v>
      </c>
      <c r="T43" s="214" t="e">
        <f>VLOOKUP(F43,'Précisions-Moy Prév'!$G$2:$H$122,2,FALSE)</f>
        <v>#N/A</v>
      </c>
    </row>
    <row r="44" spans="1:20" x14ac:dyDescent="0.2">
      <c r="A44" s="149">
        <f t="shared" si="4"/>
        <v>41</v>
      </c>
      <c r="B44" s="108"/>
      <c r="C44" s="108"/>
      <c r="D44" s="105"/>
      <c r="E44" s="105"/>
      <c r="F44" s="105"/>
      <c r="G44" s="105"/>
      <c r="H44" s="105"/>
      <c r="I44" s="105"/>
      <c r="J44" s="149" t="e">
        <f>VLOOKUP(G44,'Risques-Dangers-Dommages'!$G$2:$H$42,2,FALSE)</f>
        <v>#N/A</v>
      </c>
      <c r="K44" s="148" t="e">
        <f t="shared" si="1"/>
        <v>#N/A</v>
      </c>
      <c r="L44" s="105"/>
      <c r="M44" s="105"/>
      <c r="N44" s="108"/>
      <c r="O44" s="108"/>
      <c r="P44" s="105"/>
      <c r="Q44" s="214" t="str">
        <f t="shared" si="2"/>
        <v/>
      </c>
      <c r="R44" s="214" t="str">
        <f t="shared" si="3"/>
        <v/>
      </c>
      <c r="S44" s="214" t="e">
        <f>VLOOKUP(L44,'Précisions-Moy Prév'!$C$2:$D$261,2,FALSE)</f>
        <v>#N/A</v>
      </c>
      <c r="T44" s="214" t="e">
        <f>VLOOKUP(F44,'Précisions-Moy Prév'!$G$2:$H$122,2,FALSE)</f>
        <v>#N/A</v>
      </c>
    </row>
    <row r="45" spans="1:20" x14ac:dyDescent="0.2">
      <c r="A45" s="149">
        <f t="shared" si="4"/>
        <v>42</v>
      </c>
      <c r="B45" s="108"/>
      <c r="C45" s="108"/>
      <c r="D45" s="105"/>
      <c r="E45" s="105"/>
      <c r="F45" s="105"/>
      <c r="G45" s="105"/>
      <c r="H45" s="105"/>
      <c r="I45" s="105"/>
      <c r="J45" s="149" t="e">
        <f>VLOOKUP(G45,'Risques-Dangers-Dommages'!$G$2:$H$42,2,FALSE)</f>
        <v>#N/A</v>
      </c>
      <c r="K45" s="148" t="e">
        <f t="shared" si="1"/>
        <v>#N/A</v>
      </c>
      <c r="L45" s="105"/>
      <c r="M45" s="105"/>
      <c r="N45" s="108"/>
      <c r="O45" s="108"/>
      <c r="P45" s="105"/>
      <c r="Q45" s="214" t="str">
        <f t="shared" si="2"/>
        <v/>
      </c>
      <c r="R45" s="214" t="str">
        <f t="shared" si="3"/>
        <v/>
      </c>
      <c r="S45" s="214" t="e">
        <f>VLOOKUP(L45,'Précisions-Moy Prév'!$C$2:$D$261,2,FALSE)</f>
        <v>#N/A</v>
      </c>
      <c r="T45" s="214" t="e">
        <f>VLOOKUP(F45,'Précisions-Moy Prév'!$G$2:$H$122,2,FALSE)</f>
        <v>#N/A</v>
      </c>
    </row>
    <row r="46" spans="1:20" x14ac:dyDescent="0.2">
      <c r="A46" s="149">
        <f t="shared" si="4"/>
        <v>43</v>
      </c>
      <c r="B46" s="108"/>
      <c r="C46" s="108"/>
      <c r="D46" s="105"/>
      <c r="E46" s="105"/>
      <c r="F46" s="105"/>
      <c r="G46" s="105"/>
      <c r="H46" s="105"/>
      <c r="I46" s="105"/>
      <c r="J46" s="149" t="e">
        <f>VLOOKUP(G46,'Risques-Dangers-Dommages'!$G$2:$H$42,2,FALSE)</f>
        <v>#N/A</v>
      </c>
      <c r="K46" s="148" t="e">
        <f t="shared" si="1"/>
        <v>#N/A</v>
      </c>
      <c r="L46" s="105"/>
      <c r="M46" s="105"/>
      <c r="N46" s="108"/>
      <c r="O46" s="108"/>
      <c r="P46" s="105"/>
      <c r="Q46" s="214" t="str">
        <f t="shared" si="2"/>
        <v/>
      </c>
      <c r="R46" s="214" t="str">
        <f t="shared" si="3"/>
        <v/>
      </c>
      <c r="S46" s="214" t="e">
        <f>VLOOKUP(L46,'Précisions-Moy Prév'!$C$2:$D$261,2,FALSE)</f>
        <v>#N/A</v>
      </c>
      <c r="T46" s="214" t="e">
        <f>VLOOKUP(F46,'Précisions-Moy Prév'!$G$2:$H$122,2,FALSE)</f>
        <v>#N/A</v>
      </c>
    </row>
    <row r="47" spans="1:20" x14ac:dyDescent="0.2">
      <c r="A47" s="149">
        <f t="shared" si="4"/>
        <v>44</v>
      </c>
      <c r="B47" s="108"/>
      <c r="C47" s="108"/>
      <c r="D47" s="105"/>
      <c r="E47" s="105"/>
      <c r="F47" s="105"/>
      <c r="G47" s="105"/>
      <c r="H47" s="105"/>
      <c r="I47" s="105"/>
      <c r="J47" s="149" t="e">
        <f>VLOOKUP(G47,'Risques-Dangers-Dommages'!$G$2:$H$42,2,FALSE)</f>
        <v>#N/A</v>
      </c>
      <c r="K47" s="148" t="e">
        <f t="shared" si="1"/>
        <v>#N/A</v>
      </c>
      <c r="L47" s="105"/>
      <c r="M47" s="105"/>
      <c r="N47" s="108"/>
      <c r="O47" s="108"/>
      <c r="P47" s="105"/>
      <c r="Q47" s="214" t="str">
        <f t="shared" si="2"/>
        <v/>
      </c>
      <c r="R47" s="214" t="str">
        <f t="shared" si="3"/>
        <v/>
      </c>
      <c r="S47" s="214" t="e">
        <f>VLOOKUP(L47,'Précisions-Moy Prév'!$C$2:$D$261,2,FALSE)</f>
        <v>#N/A</v>
      </c>
      <c r="T47" s="214" t="e">
        <f>VLOOKUP(F47,'Précisions-Moy Prév'!$G$2:$H$122,2,FALSE)</f>
        <v>#N/A</v>
      </c>
    </row>
    <row r="48" spans="1:20" x14ac:dyDescent="0.2">
      <c r="A48" s="149">
        <f t="shared" si="4"/>
        <v>45</v>
      </c>
      <c r="B48" s="108"/>
      <c r="C48" s="108"/>
      <c r="D48" s="105"/>
      <c r="E48" s="105"/>
      <c r="F48" s="105"/>
      <c r="G48" s="105"/>
      <c r="H48" s="105"/>
      <c r="I48" s="105"/>
      <c r="J48" s="149" t="e">
        <f>VLOOKUP(G48,'Risques-Dangers-Dommages'!$G$2:$H$42,2,FALSE)</f>
        <v>#N/A</v>
      </c>
      <c r="K48" s="148" t="e">
        <f t="shared" si="1"/>
        <v>#N/A</v>
      </c>
      <c r="L48" s="105"/>
      <c r="M48" s="105"/>
      <c r="N48" s="108"/>
      <c r="O48" s="108"/>
      <c r="P48" s="105"/>
      <c r="Q48" s="214" t="str">
        <f t="shared" si="2"/>
        <v/>
      </c>
      <c r="R48" s="214" t="str">
        <f t="shared" si="3"/>
        <v/>
      </c>
      <c r="S48" s="214" t="e">
        <f>VLOOKUP(L48,'Précisions-Moy Prév'!$C$2:$D$261,2,FALSE)</f>
        <v>#N/A</v>
      </c>
      <c r="T48" s="214" t="e">
        <f>VLOOKUP(F48,'Précisions-Moy Prév'!$G$2:$H$122,2,FALSE)</f>
        <v>#N/A</v>
      </c>
    </row>
    <row r="49" spans="1:20" x14ac:dyDescent="0.2">
      <c r="A49" s="149">
        <f t="shared" si="4"/>
        <v>46</v>
      </c>
      <c r="B49" s="108"/>
      <c r="C49" s="108"/>
      <c r="D49" s="105"/>
      <c r="E49" s="105"/>
      <c r="F49" s="105"/>
      <c r="G49" s="105"/>
      <c r="H49" s="105"/>
      <c r="I49" s="105"/>
      <c r="J49" s="149"/>
      <c r="K49" s="148"/>
      <c r="L49" s="105"/>
      <c r="M49" s="105"/>
      <c r="N49" s="108"/>
      <c r="O49" s="108"/>
      <c r="P49" s="105"/>
      <c r="Q49" s="214" t="str">
        <f t="shared" si="2"/>
        <v/>
      </c>
      <c r="R49" s="214" t="str">
        <f t="shared" si="3"/>
        <v/>
      </c>
      <c r="S49" s="214" t="e">
        <f>VLOOKUP(L49,'Précisions-Moy Prév'!$C$2:$D$261,2,FALSE)</f>
        <v>#N/A</v>
      </c>
      <c r="T49" s="214" t="e">
        <f>VLOOKUP(F49,'Précisions-Moy Prév'!$G$2:$H$122,2,FALSE)</f>
        <v>#N/A</v>
      </c>
    </row>
    <row r="50" spans="1:20" x14ac:dyDescent="0.2">
      <c r="A50" s="149">
        <f t="shared" si="4"/>
        <v>47</v>
      </c>
      <c r="B50" s="108"/>
      <c r="C50" s="108"/>
      <c r="D50" s="105"/>
      <c r="E50" s="105"/>
      <c r="F50" s="105"/>
      <c r="G50" s="105"/>
      <c r="H50" s="105"/>
      <c r="I50" s="105"/>
      <c r="J50" s="149" t="e">
        <f>VLOOKUP(G50,'Risques-Dangers-Dommages'!$G$2:$H$42,2,FALSE)</f>
        <v>#N/A</v>
      </c>
      <c r="K50" s="148" t="e">
        <f t="shared" si="1"/>
        <v>#N/A</v>
      </c>
      <c r="L50" s="105"/>
      <c r="M50" s="105"/>
      <c r="N50" s="108"/>
      <c r="O50" s="108"/>
      <c r="P50" s="105"/>
      <c r="Q50" s="214" t="str">
        <f t="shared" si="2"/>
        <v/>
      </c>
      <c r="R50" s="214" t="str">
        <f t="shared" si="3"/>
        <v/>
      </c>
      <c r="S50" s="214" t="e">
        <f>VLOOKUP(L50,'Précisions-Moy Prév'!$C$2:$D$261,2,FALSE)</f>
        <v>#N/A</v>
      </c>
      <c r="T50" s="214" t="e">
        <f>VLOOKUP(F50,'Précisions-Moy Prév'!$G$2:$H$122,2,FALSE)</f>
        <v>#N/A</v>
      </c>
    </row>
    <row r="51" spans="1:20" x14ac:dyDescent="0.2">
      <c r="A51" s="149">
        <f t="shared" si="4"/>
        <v>48</v>
      </c>
      <c r="B51" s="108"/>
      <c r="C51" s="108"/>
      <c r="D51" s="105"/>
      <c r="E51" s="105"/>
      <c r="F51" s="105"/>
      <c r="G51" s="105"/>
      <c r="H51" s="105"/>
      <c r="I51" s="105"/>
      <c r="J51" s="149" t="e">
        <f>VLOOKUP(G51,'Risques-Dangers-Dommages'!$G$2:$H$42,2,FALSE)</f>
        <v>#N/A</v>
      </c>
      <c r="K51" s="148" t="e">
        <f t="shared" si="1"/>
        <v>#N/A</v>
      </c>
      <c r="L51" s="105"/>
      <c r="M51" s="105"/>
      <c r="N51" s="108"/>
      <c r="O51" s="108"/>
      <c r="P51" s="105"/>
      <c r="Q51" s="214" t="str">
        <f t="shared" si="2"/>
        <v/>
      </c>
      <c r="R51" s="214" t="str">
        <f t="shared" si="3"/>
        <v/>
      </c>
      <c r="S51" s="214" t="e">
        <f>VLOOKUP(L51,'Précisions-Moy Prév'!$C$2:$D$261,2,FALSE)</f>
        <v>#N/A</v>
      </c>
      <c r="T51" s="214" t="e">
        <f>VLOOKUP(F51,'Précisions-Moy Prév'!$G$2:$H$122,2,FALSE)</f>
        <v>#N/A</v>
      </c>
    </row>
    <row r="52" spans="1:20" x14ac:dyDescent="0.2">
      <c r="A52" s="149">
        <f t="shared" si="4"/>
        <v>49</v>
      </c>
      <c r="B52" s="108"/>
      <c r="C52" s="108"/>
      <c r="D52" s="105"/>
      <c r="E52" s="105"/>
      <c r="F52" s="105"/>
      <c r="G52" s="105"/>
      <c r="H52" s="105"/>
      <c r="I52" s="105"/>
      <c r="J52" s="149" t="e">
        <f>VLOOKUP(G52,'Risques-Dangers-Dommages'!$G$2:$H$42,2,FALSE)</f>
        <v>#N/A</v>
      </c>
      <c r="K52" s="148" t="e">
        <f t="shared" si="1"/>
        <v>#N/A</v>
      </c>
      <c r="L52" s="105"/>
      <c r="M52" s="105"/>
      <c r="N52" s="108"/>
      <c r="O52" s="108"/>
      <c r="P52" s="105"/>
      <c r="Q52" s="214" t="str">
        <f t="shared" si="2"/>
        <v/>
      </c>
      <c r="R52" s="214" t="str">
        <f t="shared" si="3"/>
        <v/>
      </c>
      <c r="S52" s="214" t="e">
        <f>VLOOKUP(L52,'Précisions-Moy Prév'!$C$2:$D$261,2,FALSE)</f>
        <v>#N/A</v>
      </c>
      <c r="T52" s="214" t="e">
        <f>VLOOKUP(F52,'Précisions-Moy Prév'!$G$2:$H$122,2,FALSE)</f>
        <v>#N/A</v>
      </c>
    </row>
    <row r="53" spans="1:20" x14ac:dyDescent="0.2">
      <c r="A53" s="149">
        <f t="shared" si="4"/>
        <v>50</v>
      </c>
      <c r="B53" s="108"/>
      <c r="C53" s="108"/>
      <c r="D53" s="105"/>
      <c r="E53" s="105"/>
      <c r="F53" s="105"/>
      <c r="G53" s="105"/>
      <c r="H53" s="105"/>
      <c r="I53" s="105"/>
      <c r="J53" s="149" t="e">
        <f>VLOOKUP(G53,'Risques-Dangers-Dommages'!$G$2:$H$42,2,FALSE)</f>
        <v>#N/A</v>
      </c>
      <c r="K53" s="148" t="e">
        <f t="shared" si="1"/>
        <v>#N/A</v>
      </c>
      <c r="L53" s="105"/>
      <c r="M53" s="105"/>
      <c r="N53" s="108"/>
      <c r="O53" s="108"/>
      <c r="P53" s="105"/>
      <c r="Q53" s="214" t="str">
        <f t="shared" si="2"/>
        <v/>
      </c>
      <c r="R53" s="214" t="str">
        <f t="shared" si="3"/>
        <v/>
      </c>
      <c r="S53" s="214" t="e">
        <f>VLOOKUP(L53,'Précisions-Moy Prév'!$C$2:$D$261,2,FALSE)</f>
        <v>#N/A</v>
      </c>
      <c r="T53" s="214" t="e">
        <f>VLOOKUP(F53,'Précisions-Moy Prév'!$G$2:$H$122,2,FALSE)</f>
        <v>#N/A</v>
      </c>
    </row>
    <row r="54" spans="1:20" x14ac:dyDescent="0.2">
      <c r="A54" s="149">
        <f t="shared" si="4"/>
        <v>51</v>
      </c>
      <c r="B54" s="108"/>
      <c r="C54" s="108"/>
      <c r="D54" s="105"/>
      <c r="E54" s="105"/>
      <c r="F54" s="105"/>
      <c r="G54" s="105"/>
      <c r="H54" s="105"/>
      <c r="I54" s="105"/>
      <c r="J54" s="149" t="e">
        <f>VLOOKUP(G54,'Risques-Dangers-Dommages'!$G$2:$H$42,2,FALSE)</f>
        <v>#N/A</v>
      </c>
      <c r="K54" s="148" t="e">
        <f t="shared" si="1"/>
        <v>#N/A</v>
      </c>
      <c r="L54" s="105"/>
      <c r="M54" s="105"/>
      <c r="N54" s="108"/>
      <c r="O54" s="108"/>
      <c r="P54" s="105"/>
      <c r="Q54" s="214" t="str">
        <f t="shared" si="2"/>
        <v/>
      </c>
      <c r="R54" s="214" t="str">
        <f t="shared" si="3"/>
        <v/>
      </c>
      <c r="S54" s="214" t="e">
        <f>VLOOKUP(L54,'Précisions-Moy Prév'!$C$2:$D$261,2,FALSE)</f>
        <v>#N/A</v>
      </c>
      <c r="T54" s="214" t="e">
        <f>VLOOKUP(F54,'Précisions-Moy Prév'!$G$2:$H$122,2,FALSE)</f>
        <v>#N/A</v>
      </c>
    </row>
    <row r="55" spans="1:20" x14ac:dyDescent="0.2">
      <c r="A55" s="149">
        <f t="shared" si="4"/>
        <v>52</v>
      </c>
      <c r="B55" s="108"/>
      <c r="C55" s="108"/>
      <c r="D55" s="105"/>
      <c r="E55" s="105"/>
      <c r="F55" s="105"/>
      <c r="G55" s="105"/>
      <c r="H55" s="105"/>
      <c r="I55" s="105"/>
      <c r="J55" s="149" t="e">
        <f>VLOOKUP(G55,'Risques-Dangers-Dommages'!$G$2:$H$42,2,FALSE)</f>
        <v>#N/A</v>
      </c>
      <c r="K55" s="148" t="e">
        <f t="shared" si="1"/>
        <v>#N/A</v>
      </c>
      <c r="L55" s="105"/>
      <c r="M55" s="105"/>
      <c r="N55" s="108"/>
      <c r="O55" s="108"/>
      <c r="P55" s="105"/>
      <c r="Q55" s="214" t="str">
        <f t="shared" si="2"/>
        <v/>
      </c>
      <c r="R55" s="214" t="str">
        <f t="shared" si="3"/>
        <v/>
      </c>
      <c r="S55" s="214" t="e">
        <f>VLOOKUP(L55,'Précisions-Moy Prév'!$C$2:$D$261,2,FALSE)</f>
        <v>#N/A</v>
      </c>
      <c r="T55" s="214" t="e">
        <f>VLOOKUP(F55,'Précisions-Moy Prév'!$G$2:$H$122,2,FALSE)</f>
        <v>#N/A</v>
      </c>
    </row>
    <row r="56" spans="1:20" x14ac:dyDescent="0.2">
      <c r="A56" s="149">
        <f t="shared" si="4"/>
        <v>53</v>
      </c>
      <c r="B56" s="108"/>
      <c r="C56" s="108"/>
      <c r="D56" s="105"/>
      <c r="E56" s="105"/>
      <c r="F56" s="105"/>
      <c r="G56" s="105"/>
      <c r="H56" s="105"/>
      <c r="I56" s="105"/>
      <c r="J56" s="149" t="e">
        <f>VLOOKUP(G56,'Risques-Dangers-Dommages'!$G$2:$H$42,2,FALSE)</f>
        <v>#N/A</v>
      </c>
      <c r="K56" s="148" t="e">
        <f t="shared" si="1"/>
        <v>#N/A</v>
      </c>
      <c r="L56" s="105"/>
      <c r="M56" s="105"/>
      <c r="N56" s="108"/>
      <c r="O56" s="108"/>
      <c r="P56" s="105"/>
      <c r="Q56" s="214" t="str">
        <f t="shared" si="2"/>
        <v/>
      </c>
      <c r="R56" s="214" t="str">
        <f t="shared" si="3"/>
        <v/>
      </c>
      <c r="S56" s="214" t="e">
        <f>VLOOKUP(L56,'Précisions-Moy Prév'!$C$2:$D$261,2,FALSE)</f>
        <v>#N/A</v>
      </c>
      <c r="T56" s="214" t="e">
        <f>VLOOKUP(F56,'Précisions-Moy Prév'!$G$2:$H$122,2,FALSE)</f>
        <v>#N/A</v>
      </c>
    </row>
    <row r="57" spans="1:20" x14ac:dyDescent="0.2">
      <c r="A57" s="149">
        <f t="shared" si="4"/>
        <v>54</v>
      </c>
      <c r="B57" s="108"/>
      <c r="C57" s="108"/>
      <c r="D57" s="105"/>
      <c r="E57" s="105"/>
      <c r="F57" s="105"/>
      <c r="G57" s="105"/>
      <c r="H57" s="105"/>
      <c r="I57" s="105"/>
      <c r="J57" s="149" t="e">
        <f>VLOOKUP(G57,'Risques-Dangers-Dommages'!$G$2:$H$42,2,FALSE)</f>
        <v>#N/A</v>
      </c>
      <c r="K57" s="148" t="e">
        <f t="shared" si="1"/>
        <v>#N/A</v>
      </c>
      <c r="L57" s="105"/>
      <c r="M57" s="105"/>
      <c r="N57" s="108"/>
      <c r="O57" s="108"/>
      <c r="P57" s="105"/>
      <c r="Q57" s="214" t="str">
        <f t="shared" si="2"/>
        <v/>
      </c>
      <c r="R57" s="214" t="str">
        <f t="shared" si="3"/>
        <v/>
      </c>
      <c r="S57" s="214" t="e">
        <f>VLOOKUP(L57,'Précisions-Moy Prév'!$C$2:$D$261,2,FALSE)</f>
        <v>#N/A</v>
      </c>
      <c r="T57" s="214" t="e">
        <f>VLOOKUP(F57,'Précisions-Moy Prév'!$G$2:$H$122,2,FALSE)</f>
        <v>#N/A</v>
      </c>
    </row>
    <row r="58" spans="1:20" x14ac:dyDescent="0.2">
      <c r="A58" s="149">
        <f t="shared" si="4"/>
        <v>55</v>
      </c>
      <c r="B58" s="108"/>
      <c r="C58" s="108"/>
      <c r="D58" s="105"/>
      <c r="E58" s="105"/>
      <c r="F58" s="105"/>
      <c r="G58" s="105"/>
      <c r="H58" s="105"/>
      <c r="I58" s="105"/>
      <c r="J58" s="149" t="e">
        <f>VLOOKUP(G58,'Risques-Dangers-Dommages'!$G$2:$H$42,2,FALSE)</f>
        <v>#N/A</v>
      </c>
      <c r="K58" s="148" t="e">
        <f t="shared" si="1"/>
        <v>#N/A</v>
      </c>
      <c r="L58" s="105"/>
      <c r="M58" s="105"/>
      <c r="N58" s="108"/>
      <c r="O58" s="108"/>
      <c r="P58" s="105"/>
      <c r="Q58" s="214" t="str">
        <f t="shared" si="2"/>
        <v/>
      </c>
      <c r="R58" s="214" t="str">
        <f t="shared" si="3"/>
        <v/>
      </c>
      <c r="S58" s="214" t="e">
        <f>VLOOKUP(L58,'Précisions-Moy Prév'!$C$2:$D$261,2,FALSE)</f>
        <v>#N/A</v>
      </c>
      <c r="T58" s="214" t="e">
        <f>VLOOKUP(F58,'Précisions-Moy Prév'!$G$2:$H$122,2,FALSE)</f>
        <v>#N/A</v>
      </c>
    </row>
    <row r="59" spans="1:20" x14ac:dyDescent="0.2">
      <c r="A59" s="149">
        <f t="shared" si="4"/>
        <v>56</v>
      </c>
      <c r="B59" s="108"/>
      <c r="C59" s="108"/>
      <c r="D59" s="105"/>
      <c r="E59" s="105"/>
      <c r="F59" s="105"/>
      <c r="G59" s="105"/>
      <c r="H59" s="105"/>
      <c r="I59" s="105"/>
      <c r="J59" s="149" t="e">
        <f>VLOOKUP(G59,'Risques-Dangers-Dommages'!$G$2:$H$42,2,FALSE)</f>
        <v>#N/A</v>
      </c>
      <c r="K59" s="148" t="e">
        <f t="shared" si="1"/>
        <v>#N/A</v>
      </c>
      <c r="L59" s="105"/>
      <c r="M59" s="105"/>
      <c r="N59" s="108"/>
      <c r="O59" s="108"/>
      <c r="P59" s="105"/>
      <c r="Q59" s="214" t="str">
        <f t="shared" si="2"/>
        <v/>
      </c>
      <c r="R59" s="214" t="str">
        <f t="shared" si="3"/>
        <v/>
      </c>
      <c r="S59" s="214" t="e">
        <f>VLOOKUP(L59,'Précisions-Moy Prév'!$C$2:$D$261,2,FALSE)</f>
        <v>#N/A</v>
      </c>
      <c r="T59" s="214" t="e">
        <f>VLOOKUP(F59,'Précisions-Moy Prév'!$G$2:$H$122,2,FALSE)</f>
        <v>#N/A</v>
      </c>
    </row>
    <row r="60" spans="1:20" x14ac:dyDescent="0.2">
      <c r="A60" s="149">
        <f t="shared" si="4"/>
        <v>57</v>
      </c>
      <c r="B60" s="108"/>
      <c r="C60" s="108"/>
      <c r="D60" s="105"/>
      <c r="E60" s="105"/>
      <c r="F60" s="105"/>
      <c r="G60" s="105"/>
      <c r="H60" s="105"/>
      <c r="I60" s="105"/>
      <c r="J60" s="149" t="e">
        <f>VLOOKUP(G60,'Risques-Dangers-Dommages'!$G$2:$H$42,2,FALSE)</f>
        <v>#N/A</v>
      </c>
      <c r="K60" s="148" t="e">
        <f t="shared" si="1"/>
        <v>#N/A</v>
      </c>
      <c r="L60" s="105"/>
      <c r="M60" s="105"/>
      <c r="N60" s="108"/>
      <c r="O60" s="108"/>
      <c r="P60" s="105"/>
      <c r="Q60" s="214" t="str">
        <f t="shared" si="2"/>
        <v/>
      </c>
      <c r="R60" s="214" t="str">
        <f t="shared" si="3"/>
        <v/>
      </c>
      <c r="S60" s="214" t="e">
        <f>VLOOKUP(L60,'Précisions-Moy Prév'!$C$2:$D$261,2,FALSE)</f>
        <v>#N/A</v>
      </c>
      <c r="T60" s="214" t="e">
        <f>VLOOKUP(F60,'Précisions-Moy Prév'!$G$2:$H$122,2,FALSE)</f>
        <v>#N/A</v>
      </c>
    </row>
    <row r="61" spans="1:20" x14ac:dyDescent="0.2">
      <c r="A61" s="149">
        <f t="shared" si="4"/>
        <v>58</v>
      </c>
      <c r="B61" s="108"/>
      <c r="C61" s="108"/>
      <c r="D61" s="105"/>
      <c r="E61" s="105"/>
      <c r="F61" s="105"/>
      <c r="G61" s="105"/>
      <c r="H61" s="105"/>
      <c r="I61" s="105"/>
      <c r="J61" s="149" t="e">
        <f>VLOOKUP(G61,'Risques-Dangers-Dommages'!$G$2:$H$42,2,FALSE)</f>
        <v>#N/A</v>
      </c>
      <c r="K61" s="148" t="e">
        <f t="shared" si="1"/>
        <v>#N/A</v>
      </c>
      <c r="L61" s="105"/>
      <c r="M61" s="105"/>
      <c r="N61" s="108"/>
      <c r="O61" s="108"/>
      <c r="P61" s="105"/>
      <c r="Q61" s="214" t="str">
        <f t="shared" si="2"/>
        <v/>
      </c>
      <c r="R61" s="214" t="str">
        <f t="shared" si="3"/>
        <v/>
      </c>
      <c r="S61" s="214" t="e">
        <f>VLOOKUP(L61,'Précisions-Moy Prév'!$C$2:$D$261,2,FALSE)</f>
        <v>#N/A</v>
      </c>
      <c r="T61" s="214" t="e">
        <f>VLOOKUP(F61,'Précisions-Moy Prév'!$G$2:$H$122,2,FALSE)</f>
        <v>#N/A</v>
      </c>
    </row>
    <row r="62" spans="1:20" x14ac:dyDescent="0.2">
      <c r="A62" s="149">
        <f t="shared" si="4"/>
        <v>59</v>
      </c>
      <c r="B62" s="108"/>
      <c r="C62" s="108"/>
      <c r="D62" s="105"/>
      <c r="E62" s="105"/>
      <c r="F62" s="105"/>
      <c r="G62" s="105"/>
      <c r="H62" s="105"/>
      <c r="I62" s="105"/>
      <c r="J62" s="149" t="e">
        <f>VLOOKUP(G62,'Risques-Dangers-Dommages'!$G$2:$H$42,2,FALSE)</f>
        <v>#N/A</v>
      </c>
      <c r="K62" s="148" t="e">
        <f t="shared" si="1"/>
        <v>#N/A</v>
      </c>
      <c r="L62" s="105"/>
      <c r="M62" s="105"/>
      <c r="N62" s="108"/>
      <c r="O62" s="108"/>
      <c r="P62" s="105"/>
      <c r="Q62" s="214" t="str">
        <f t="shared" si="2"/>
        <v/>
      </c>
      <c r="R62" s="214" t="str">
        <f t="shared" si="3"/>
        <v/>
      </c>
      <c r="S62" s="214" t="e">
        <f>VLOOKUP(L62,'Précisions-Moy Prév'!$C$2:$D$261,2,FALSE)</f>
        <v>#N/A</v>
      </c>
      <c r="T62" s="214" t="e">
        <f>VLOOKUP(F62,'Précisions-Moy Prév'!$G$2:$H$122,2,FALSE)</f>
        <v>#N/A</v>
      </c>
    </row>
    <row r="63" spans="1:20" x14ac:dyDescent="0.2">
      <c r="A63" s="149">
        <f t="shared" si="4"/>
        <v>60</v>
      </c>
      <c r="B63" s="108"/>
      <c r="C63" s="108"/>
      <c r="D63" s="105"/>
      <c r="E63" s="105"/>
      <c r="F63" s="105"/>
      <c r="G63" s="105"/>
      <c r="H63" s="105"/>
      <c r="I63" s="105"/>
      <c r="J63" s="149" t="e">
        <f>VLOOKUP(G63,'Risques-Dangers-Dommages'!$G$2:$H$42,2,FALSE)</f>
        <v>#N/A</v>
      </c>
      <c r="K63" s="148" t="e">
        <f t="shared" si="1"/>
        <v>#N/A</v>
      </c>
      <c r="L63" s="105"/>
      <c r="M63" s="105"/>
      <c r="N63" s="108"/>
      <c r="O63" s="108"/>
      <c r="P63" s="105"/>
      <c r="Q63" s="214" t="str">
        <f t="shared" si="2"/>
        <v/>
      </c>
      <c r="R63" s="214" t="str">
        <f t="shared" si="3"/>
        <v/>
      </c>
      <c r="S63" s="214" t="e">
        <f>VLOOKUP(L63,'Précisions-Moy Prév'!$C$2:$D$261,2,FALSE)</f>
        <v>#N/A</v>
      </c>
      <c r="T63" s="214" t="e">
        <f>VLOOKUP(F63,'Précisions-Moy Prév'!$G$2:$H$122,2,FALSE)</f>
        <v>#N/A</v>
      </c>
    </row>
    <row r="64" spans="1:20" x14ac:dyDescent="0.2">
      <c r="A64" s="149">
        <f t="shared" si="4"/>
        <v>61</v>
      </c>
      <c r="B64" s="108"/>
      <c r="C64" s="108"/>
      <c r="D64" s="105"/>
      <c r="E64" s="105"/>
      <c r="F64" s="105"/>
      <c r="G64" s="105"/>
      <c r="H64" s="105"/>
      <c r="I64" s="105"/>
      <c r="J64" s="149" t="e">
        <f>VLOOKUP(G64,'Risques-Dangers-Dommages'!$G$2:$H$42,2,FALSE)</f>
        <v>#N/A</v>
      </c>
      <c r="K64" s="148" t="e">
        <f t="shared" si="1"/>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4"/>
        <v>62</v>
      </c>
      <c r="B65" s="108"/>
      <c r="C65" s="108"/>
      <c r="D65" s="105"/>
      <c r="E65" s="105"/>
      <c r="F65" s="105"/>
      <c r="G65" s="105"/>
      <c r="H65" s="105"/>
      <c r="I65" s="105"/>
      <c r="J65" s="149" t="e">
        <f>VLOOKUP(G65,'Risques-Dangers-Dommages'!$G$2:$H$42,2,FALSE)</f>
        <v>#N/A</v>
      </c>
      <c r="K65" s="148" t="e">
        <f t="shared" si="1"/>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4"/>
        <v>63</v>
      </c>
      <c r="B66" s="108"/>
      <c r="C66" s="108"/>
      <c r="D66" s="105"/>
      <c r="E66" s="105"/>
      <c r="F66" s="105"/>
      <c r="G66" s="105"/>
      <c r="H66" s="105"/>
      <c r="I66" s="105"/>
      <c r="J66" s="149" t="e">
        <f>VLOOKUP(G66,'Risques-Dangers-Dommages'!$G$2:$H$42,2,FALSE)</f>
        <v>#N/A</v>
      </c>
      <c r="K66" s="148" t="e">
        <f t="shared" si="1"/>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4"/>
        <v>64</v>
      </c>
      <c r="B67" s="108"/>
      <c r="C67" s="108"/>
      <c r="D67" s="105"/>
      <c r="E67" s="105"/>
      <c r="F67" s="105"/>
      <c r="G67" s="105"/>
      <c r="H67" s="105"/>
      <c r="I67" s="105"/>
      <c r="J67" s="149" t="e">
        <f>VLOOKUP(G67,'Risques-Dangers-Dommages'!$G$2:$H$42,2,FALSE)</f>
        <v>#N/A</v>
      </c>
      <c r="K67" s="148" t="e">
        <f t="shared" si="1"/>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4"/>
        <v>65</v>
      </c>
      <c r="B68" s="108"/>
      <c r="C68" s="108"/>
      <c r="D68" s="105"/>
      <c r="E68" s="105"/>
      <c r="F68" s="105"/>
      <c r="G68" s="105"/>
      <c r="H68" s="105"/>
      <c r="I68" s="105"/>
      <c r="J68" s="149" t="e">
        <f>VLOOKUP(G68,'Risques-Dangers-Dommages'!$G$2:$H$42,2,FALSE)</f>
        <v>#N/A</v>
      </c>
      <c r="K68" s="148" t="e">
        <f t="shared" si="1"/>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4"/>
        <v>66</v>
      </c>
      <c r="B69" s="108"/>
      <c r="C69" s="108"/>
      <c r="D69" s="105"/>
      <c r="E69" s="105"/>
      <c r="F69" s="105"/>
      <c r="G69" s="105"/>
      <c r="H69" s="105"/>
      <c r="I69" s="105"/>
      <c r="J69" s="149" t="e">
        <f>VLOOKUP(G69,'Risques-Dangers-Dommages'!$G$2:$H$42,2,FALSE)</f>
        <v>#N/A</v>
      </c>
      <c r="K69" s="148" t="e">
        <f t="shared" ref="K69:K132" si="7">(10*IF($J69="Mineure",1,IF($J69="Significative",2,IF($J69="grave",3,IF($J69="Critique",4,0)))))+IF(I69="Protection collective",IF(H69&lt;&gt;"Quotidien",1,2),IF(I69="E.P.I.",IF(H69&lt;&gt;"Mensuel et plus",3,2),IF(I69="Consigne",IF(H69&lt;&gt;"Quotidien",4,5),IF(I69="Aucun",IF(H69&lt;&gt;"Mensuel et plus",6,5),6))))</f>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8">A69+1</f>
        <v>67</v>
      </c>
      <c r="B70" s="108"/>
      <c r="C70" s="108"/>
      <c r="D70" s="105"/>
      <c r="E70" s="105"/>
      <c r="F70" s="105"/>
      <c r="G70" s="105"/>
      <c r="H70" s="105"/>
      <c r="I70" s="105"/>
      <c r="J70" s="149" t="e">
        <f>VLOOKUP(G70,'Risques-Dangers-Dommages'!$G$2:$H$42,2,FALSE)</f>
        <v>#N/A</v>
      </c>
      <c r="K70" s="148" t="e">
        <f t="shared" si="7"/>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8"/>
        <v>68</v>
      </c>
      <c r="B71" s="108"/>
      <c r="C71" s="108"/>
      <c r="D71" s="105"/>
      <c r="E71" s="105"/>
      <c r="F71" s="105"/>
      <c r="G71" s="105"/>
      <c r="H71" s="105"/>
      <c r="I71" s="105"/>
      <c r="J71" s="149" t="e">
        <f>VLOOKUP(G71,'Risques-Dangers-Dommages'!$G$2:$H$42,2,FALSE)</f>
        <v>#N/A</v>
      </c>
      <c r="K71" s="148" t="e">
        <f t="shared" si="7"/>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8"/>
        <v>69</v>
      </c>
      <c r="B72" s="108"/>
      <c r="C72" s="108"/>
      <c r="D72" s="105"/>
      <c r="E72" s="105"/>
      <c r="F72" s="105"/>
      <c r="G72" s="105"/>
      <c r="H72" s="105"/>
      <c r="I72" s="105"/>
      <c r="J72" s="149" t="e">
        <f>VLOOKUP(G72,'Risques-Dangers-Dommages'!$G$2:$H$42,2,FALSE)</f>
        <v>#N/A</v>
      </c>
      <c r="K72" s="148" t="e">
        <f t="shared" si="7"/>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8"/>
        <v>70</v>
      </c>
      <c r="B73" s="108"/>
      <c r="C73" s="108"/>
      <c r="D73" s="105"/>
      <c r="E73" s="105"/>
      <c r="F73" s="105"/>
      <c r="G73" s="105"/>
      <c r="H73" s="105"/>
      <c r="I73" s="105"/>
      <c r="J73" s="149" t="e">
        <f>VLOOKUP(G73,'Risques-Dangers-Dommages'!$G$2:$H$42,2,FALSE)</f>
        <v>#N/A</v>
      </c>
      <c r="K73" s="148" t="e">
        <f t="shared" si="7"/>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8"/>
        <v>71</v>
      </c>
      <c r="B74" s="108"/>
      <c r="C74" s="108"/>
      <c r="D74" s="105"/>
      <c r="E74" s="105"/>
      <c r="F74" s="105"/>
      <c r="G74" s="105"/>
      <c r="H74" s="105"/>
      <c r="I74" s="105"/>
      <c r="J74" s="149" t="e">
        <f>VLOOKUP(G74,'Risques-Dangers-Dommages'!$G$2:$H$42,2,FALSE)</f>
        <v>#N/A</v>
      </c>
      <c r="K74" s="148" t="e">
        <f t="shared" si="7"/>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8"/>
        <v>72</v>
      </c>
      <c r="B75" s="108"/>
      <c r="C75" s="108"/>
      <c r="D75" s="105"/>
      <c r="E75" s="105"/>
      <c r="F75" s="105"/>
      <c r="G75" s="105"/>
      <c r="H75" s="105"/>
      <c r="I75" s="105"/>
      <c r="J75" s="149" t="e">
        <f>VLOOKUP(G75,'Risques-Dangers-Dommages'!$G$2:$H$42,2,FALSE)</f>
        <v>#N/A</v>
      </c>
      <c r="K75" s="148" t="e">
        <f t="shared" si="7"/>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8"/>
        <v>73</v>
      </c>
      <c r="B76" s="108"/>
      <c r="C76" s="108"/>
      <c r="D76" s="105"/>
      <c r="E76" s="105"/>
      <c r="F76" s="105"/>
      <c r="G76" s="105"/>
      <c r="H76" s="105"/>
      <c r="I76" s="105"/>
      <c r="J76" s="149" t="e">
        <f>VLOOKUP(G76,'Risques-Dangers-Dommages'!$G$2:$H$42,2,FALSE)</f>
        <v>#N/A</v>
      </c>
      <c r="K76" s="148" t="e">
        <f t="shared" si="7"/>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8"/>
        <v>74</v>
      </c>
      <c r="B77" s="108"/>
      <c r="C77" s="108"/>
      <c r="D77" s="105"/>
      <c r="E77" s="105"/>
      <c r="F77" s="105"/>
      <c r="G77" s="105"/>
      <c r="H77" s="105"/>
      <c r="I77" s="105"/>
      <c r="J77" s="149" t="e">
        <f>VLOOKUP(G77,'Risques-Dangers-Dommages'!$G$2:$H$42,2,FALSE)</f>
        <v>#N/A</v>
      </c>
      <c r="K77" s="148" t="e">
        <f t="shared" si="7"/>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8"/>
        <v>75</v>
      </c>
      <c r="B78" s="108"/>
      <c r="C78" s="108"/>
      <c r="D78" s="105"/>
      <c r="E78" s="105"/>
      <c r="F78" s="105"/>
      <c r="G78" s="105"/>
      <c r="H78" s="105"/>
      <c r="I78" s="105"/>
      <c r="J78" s="149" t="e">
        <f>VLOOKUP(G78,'Risques-Dangers-Dommages'!$G$2:$H$42,2,FALSE)</f>
        <v>#N/A</v>
      </c>
      <c r="K78" s="148" t="e">
        <f t="shared" si="7"/>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8"/>
        <v>76</v>
      </c>
      <c r="B79" s="108"/>
      <c r="C79" s="108"/>
      <c r="D79" s="105"/>
      <c r="E79" s="105"/>
      <c r="F79" s="105"/>
      <c r="G79" s="105"/>
      <c r="H79" s="105"/>
      <c r="I79" s="105"/>
      <c r="J79" s="149" t="e">
        <f>VLOOKUP(G79,'Risques-Dangers-Dommages'!$G$2:$H$42,2,FALSE)</f>
        <v>#N/A</v>
      </c>
      <c r="K79" s="148" t="e">
        <f t="shared" si="7"/>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8"/>
        <v>77</v>
      </c>
      <c r="B80" s="108"/>
      <c r="C80" s="108"/>
      <c r="D80" s="105"/>
      <c r="E80" s="105"/>
      <c r="F80" s="105"/>
      <c r="G80" s="105"/>
      <c r="H80" s="105"/>
      <c r="I80" s="105"/>
      <c r="J80" s="149" t="e">
        <f>VLOOKUP(G80,'Risques-Dangers-Dommages'!$G$2:$H$42,2,FALSE)</f>
        <v>#N/A</v>
      </c>
      <c r="K80" s="148" t="e">
        <f t="shared" si="7"/>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8"/>
        <v>78</v>
      </c>
      <c r="B81" s="108"/>
      <c r="C81" s="108"/>
      <c r="D81" s="105"/>
      <c r="E81" s="105"/>
      <c r="F81" s="105"/>
      <c r="G81" s="105"/>
      <c r="H81" s="105"/>
      <c r="I81" s="105"/>
      <c r="J81" s="149" t="e">
        <f>VLOOKUP(G81,'Risques-Dangers-Dommages'!$G$2:$H$42,2,FALSE)</f>
        <v>#N/A</v>
      </c>
      <c r="K81" s="148" t="e">
        <f t="shared" si="7"/>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8"/>
        <v>79</v>
      </c>
      <c r="B82" s="108"/>
      <c r="C82" s="108"/>
      <c r="D82" s="105"/>
      <c r="E82" s="105"/>
      <c r="F82" s="105"/>
      <c r="G82" s="105"/>
      <c r="H82" s="105"/>
      <c r="I82" s="105"/>
      <c r="J82" s="149" t="e">
        <f>VLOOKUP(G82,'Risques-Dangers-Dommages'!$G$2:$H$42,2,FALSE)</f>
        <v>#N/A</v>
      </c>
      <c r="K82" s="148" t="e">
        <f t="shared" si="7"/>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8"/>
        <v>80</v>
      </c>
      <c r="B83" s="108"/>
      <c r="C83" s="108"/>
      <c r="D83" s="105"/>
      <c r="E83" s="105"/>
      <c r="F83" s="105"/>
      <c r="G83" s="105"/>
      <c r="H83" s="105"/>
      <c r="I83" s="105"/>
      <c r="J83" s="149" t="e">
        <f>VLOOKUP(G83,'Risques-Dangers-Dommages'!$G$2:$H$42,2,FALSE)</f>
        <v>#N/A</v>
      </c>
      <c r="K83" s="148" t="e">
        <f t="shared" si="7"/>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8"/>
        <v>81</v>
      </c>
      <c r="B84" s="108"/>
      <c r="C84" s="108"/>
      <c r="D84" s="105"/>
      <c r="E84" s="105"/>
      <c r="F84" s="105"/>
      <c r="G84" s="105"/>
      <c r="H84" s="105"/>
      <c r="I84" s="105"/>
      <c r="J84" s="149" t="e">
        <f>VLOOKUP(G84,'Risques-Dangers-Dommages'!$G$2:$H$42,2,FALSE)</f>
        <v>#N/A</v>
      </c>
      <c r="K84" s="148" t="e">
        <f t="shared" si="7"/>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8"/>
        <v>82</v>
      </c>
      <c r="B85" s="108"/>
      <c r="C85" s="108"/>
      <c r="D85" s="105"/>
      <c r="E85" s="105"/>
      <c r="F85" s="105"/>
      <c r="G85" s="105"/>
      <c r="H85" s="105"/>
      <c r="I85" s="105"/>
      <c r="J85" s="149" t="e">
        <f>VLOOKUP(G85,'Risques-Dangers-Dommages'!$G$2:$H$42,2,FALSE)</f>
        <v>#N/A</v>
      </c>
      <c r="K85" s="148" t="e">
        <f t="shared" si="7"/>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8"/>
        <v>83</v>
      </c>
      <c r="B86" s="108"/>
      <c r="C86" s="108"/>
      <c r="D86" s="105"/>
      <c r="E86" s="105"/>
      <c r="F86" s="105"/>
      <c r="G86" s="105"/>
      <c r="H86" s="105"/>
      <c r="I86" s="105"/>
      <c r="J86" s="149" t="e">
        <f>VLOOKUP(G86,'Risques-Dangers-Dommages'!$G$2:$H$42,2,FALSE)</f>
        <v>#N/A</v>
      </c>
      <c r="K86" s="148" t="e">
        <f t="shared" si="7"/>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8"/>
        <v>84</v>
      </c>
      <c r="B87" s="108"/>
      <c r="C87" s="108"/>
      <c r="D87" s="105"/>
      <c r="E87" s="105"/>
      <c r="F87" s="105"/>
      <c r="G87" s="105"/>
      <c r="H87" s="105"/>
      <c r="I87" s="105"/>
      <c r="J87" s="149" t="e">
        <f>VLOOKUP(G87,'Risques-Dangers-Dommages'!$G$2:$H$42,2,FALSE)</f>
        <v>#N/A</v>
      </c>
      <c r="K87" s="148" t="e">
        <f t="shared" si="7"/>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8"/>
        <v>85</v>
      </c>
      <c r="B88" s="108"/>
      <c r="C88" s="108"/>
      <c r="D88" s="105"/>
      <c r="E88" s="105"/>
      <c r="F88" s="105"/>
      <c r="G88" s="105"/>
      <c r="H88" s="105"/>
      <c r="I88" s="105"/>
      <c r="J88" s="149" t="e">
        <f>VLOOKUP(G88,'Risques-Dangers-Dommages'!$G$2:$H$42,2,FALSE)</f>
        <v>#N/A</v>
      </c>
      <c r="K88" s="148" t="e">
        <f t="shared" si="7"/>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8"/>
        <v>86</v>
      </c>
      <c r="B89" s="108"/>
      <c r="C89" s="108"/>
      <c r="D89" s="105"/>
      <c r="E89" s="105"/>
      <c r="F89" s="105"/>
      <c r="G89" s="105"/>
      <c r="H89" s="105"/>
      <c r="I89" s="105"/>
      <c r="J89" s="149" t="e">
        <f>VLOOKUP(G89,'Risques-Dangers-Dommages'!$G$2:$H$42,2,FALSE)</f>
        <v>#N/A</v>
      </c>
      <c r="K89" s="148" t="e">
        <f t="shared" si="7"/>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8"/>
        <v>87</v>
      </c>
      <c r="B90" s="108"/>
      <c r="C90" s="108"/>
      <c r="D90" s="105"/>
      <c r="E90" s="105"/>
      <c r="F90" s="105"/>
      <c r="G90" s="105"/>
      <c r="H90" s="105"/>
      <c r="I90" s="105"/>
      <c r="J90" s="149" t="e">
        <f>VLOOKUP(G90,'Risques-Dangers-Dommages'!$G$2:$H$42,2,FALSE)</f>
        <v>#N/A</v>
      </c>
      <c r="K90" s="148" t="e">
        <f t="shared" si="7"/>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8"/>
        <v>88</v>
      </c>
      <c r="B91" s="108"/>
      <c r="C91" s="108"/>
      <c r="D91" s="105"/>
      <c r="E91" s="105"/>
      <c r="F91" s="105"/>
      <c r="G91" s="105"/>
      <c r="H91" s="105"/>
      <c r="I91" s="105"/>
      <c r="J91" s="149" t="e">
        <f>VLOOKUP(G91,'Risques-Dangers-Dommages'!$G$2:$H$42,2,FALSE)</f>
        <v>#N/A</v>
      </c>
      <c r="K91" s="148" t="e">
        <f t="shared" si="7"/>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8"/>
        <v>89</v>
      </c>
      <c r="B92" s="108"/>
      <c r="C92" s="108"/>
      <c r="D92" s="105"/>
      <c r="E92" s="105"/>
      <c r="F92" s="105"/>
      <c r="G92" s="105"/>
      <c r="H92" s="105"/>
      <c r="I92" s="105"/>
      <c r="J92" s="149" t="e">
        <f>VLOOKUP(G92,'Risques-Dangers-Dommages'!$G$2:$H$42,2,FALSE)</f>
        <v>#N/A</v>
      </c>
      <c r="K92" s="148" t="e">
        <f t="shared" si="7"/>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8"/>
        <v>90</v>
      </c>
      <c r="B93" s="108"/>
      <c r="C93" s="108"/>
      <c r="D93" s="105"/>
      <c r="E93" s="105"/>
      <c r="F93" s="105"/>
      <c r="G93" s="105"/>
      <c r="H93" s="105"/>
      <c r="I93" s="105"/>
      <c r="J93" s="149" t="e">
        <f>VLOOKUP(G93,'Risques-Dangers-Dommages'!$G$2:$H$42,2,FALSE)</f>
        <v>#N/A</v>
      </c>
      <c r="K93" s="148" t="e">
        <f t="shared" si="7"/>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8"/>
        <v>91</v>
      </c>
      <c r="B94" s="108"/>
      <c r="C94" s="108"/>
      <c r="D94" s="105"/>
      <c r="E94" s="105"/>
      <c r="F94" s="105"/>
      <c r="G94" s="105"/>
      <c r="H94" s="105"/>
      <c r="I94" s="105"/>
      <c r="J94" s="149" t="e">
        <f>VLOOKUP(G94,'Risques-Dangers-Dommages'!$G$2:$H$42,2,FALSE)</f>
        <v>#N/A</v>
      </c>
      <c r="K94" s="148" t="e">
        <f t="shared" si="7"/>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8"/>
        <v>92</v>
      </c>
      <c r="B95" s="108"/>
      <c r="C95" s="108"/>
      <c r="D95" s="105"/>
      <c r="E95" s="105"/>
      <c r="F95" s="105"/>
      <c r="G95" s="105"/>
      <c r="H95" s="105"/>
      <c r="I95" s="105"/>
      <c r="J95" s="149" t="e">
        <f>VLOOKUP(G95,'Risques-Dangers-Dommages'!$G$2:$H$42,2,FALSE)</f>
        <v>#N/A</v>
      </c>
      <c r="K95" s="148" t="e">
        <f t="shared" si="7"/>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8"/>
        <v>93</v>
      </c>
      <c r="B96" s="108"/>
      <c r="C96" s="108"/>
      <c r="D96" s="105"/>
      <c r="E96" s="105"/>
      <c r="F96" s="105"/>
      <c r="G96" s="105"/>
      <c r="H96" s="105"/>
      <c r="I96" s="105"/>
      <c r="J96" s="149" t="e">
        <f>VLOOKUP(G96,'Risques-Dangers-Dommages'!$G$2:$H$42,2,FALSE)</f>
        <v>#N/A</v>
      </c>
      <c r="K96" s="148" t="e">
        <f t="shared" si="7"/>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8"/>
        <v>94</v>
      </c>
      <c r="B97" s="108"/>
      <c r="C97" s="108"/>
      <c r="D97" s="105"/>
      <c r="E97" s="105"/>
      <c r="F97" s="105"/>
      <c r="G97" s="105"/>
      <c r="H97" s="105"/>
      <c r="I97" s="105"/>
      <c r="J97" s="149" t="e">
        <f>VLOOKUP(G97,'Risques-Dangers-Dommages'!$G$2:$H$42,2,FALSE)</f>
        <v>#N/A</v>
      </c>
      <c r="K97" s="148" t="e">
        <f t="shared" si="7"/>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8"/>
        <v>95</v>
      </c>
      <c r="B98" s="108"/>
      <c r="C98" s="108"/>
      <c r="D98" s="105"/>
      <c r="E98" s="105"/>
      <c r="F98" s="105"/>
      <c r="G98" s="105"/>
      <c r="H98" s="105"/>
      <c r="I98" s="105"/>
      <c r="J98" s="149" t="e">
        <f>VLOOKUP(G98,'Risques-Dangers-Dommages'!$G$2:$H$42,2,FALSE)</f>
        <v>#N/A</v>
      </c>
      <c r="K98" s="148" t="e">
        <f t="shared" si="7"/>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8"/>
        <v>96</v>
      </c>
      <c r="B99" s="108"/>
      <c r="C99" s="108"/>
      <c r="D99" s="105"/>
      <c r="E99" s="105"/>
      <c r="F99" s="105"/>
      <c r="G99" s="105"/>
      <c r="H99" s="105"/>
      <c r="I99" s="105"/>
      <c r="J99" s="149" t="e">
        <f>VLOOKUP(G99,'Risques-Dangers-Dommages'!$G$2:$H$42,2,FALSE)</f>
        <v>#N/A</v>
      </c>
      <c r="K99" s="148" t="e">
        <f t="shared" si="7"/>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8"/>
        <v>97</v>
      </c>
      <c r="B100" s="108"/>
      <c r="C100" s="108"/>
      <c r="D100" s="105"/>
      <c r="E100" s="105"/>
      <c r="F100" s="105"/>
      <c r="G100" s="105"/>
      <c r="H100" s="105"/>
      <c r="I100" s="105"/>
      <c r="J100" s="149" t="e">
        <f>VLOOKUP(G100,'Risques-Dangers-Dommages'!$G$2:$H$42,2,FALSE)</f>
        <v>#N/A</v>
      </c>
      <c r="K100" s="148" t="e">
        <f t="shared" si="7"/>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8"/>
        <v>98</v>
      </c>
      <c r="B101" s="108"/>
      <c r="C101" s="108"/>
      <c r="D101" s="105"/>
      <c r="E101" s="105"/>
      <c r="F101" s="105"/>
      <c r="G101" s="105"/>
      <c r="H101" s="105"/>
      <c r="I101" s="105"/>
      <c r="J101" s="149" t="e">
        <f>VLOOKUP(G101,'Risques-Dangers-Dommages'!$G$2:$H$42,2,FALSE)</f>
        <v>#N/A</v>
      </c>
      <c r="K101" s="148" t="e">
        <f t="shared" si="7"/>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8"/>
        <v>99</v>
      </c>
      <c r="B102" s="108"/>
      <c r="C102" s="108"/>
      <c r="D102" s="105"/>
      <c r="E102" s="105"/>
      <c r="F102" s="105"/>
      <c r="G102" s="105"/>
      <c r="H102" s="105"/>
      <c r="I102" s="105"/>
      <c r="J102" s="149" t="e">
        <f>VLOOKUP(G102,'Risques-Dangers-Dommages'!$G$2:$H$42,2,FALSE)</f>
        <v>#N/A</v>
      </c>
      <c r="K102" s="148" t="e">
        <f t="shared" si="7"/>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8"/>
        <v>100</v>
      </c>
      <c r="B103" s="108"/>
      <c r="C103" s="108"/>
      <c r="D103" s="105"/>
      <c r="E103" s="105"/>
      <c r="F103" s="105"/>
      <c r="G103" s="105"/>
      <c r="H103" s="105"/>
      <c r="I103" s="105"/>
      <c r="J103" s="149" t="e">
        <f>VLOOKUP(G103,'Risques-Dangers-Dommages'!$G$2:$H$42,2,FALSE)</f>
        <v>#N/A</v>
      </c>
      <c r="K103" s="148" t="e">
        <f t="shared" si="7"/>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8"/>
        <v>101</v>
      </c>
      <c r="B104" s="108"/>
      <c r="C104" s="108"/>
      <c r="D104" s="105"/>
      <c r="E104" s="105"/>
      <c r="F104" s="105"/>
      <c r="G104" s="105"/>
      <c r="H104" s="105"/>
      <c r="I104" s="105"/>
      <c r="J104" s="149" t="e">
        <f>VLOOKUP(G104,'Risques-Dangers-Dommages'!$G$2:$H$42,2,FALSE)</f>
        <v>#N/A</v>
      </c>
      <c r="K104" s="148" t="e">
        <f t="shared" si="7"/>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8"/>
        <v>102</v>
      </c>
      <c r="B105" s="108"/>
      <c r="C105" s="108"/>
      <c r="D105" s="105"/>
      <c r="E105" s="105"/>
      <c r="F105" s="105"/>
      <c r="G105" s="105"/>
      <c r="H105" s="105"/>
      <c r="I105" s="105"/>
      <c r="J105" s="149" t="e">
        <f>VLOOKUP(G105,'Risques-Dangers-Dommages'!$G$2:$H$42,2,FALSE)</f>
        <v>#N/A</v>
      </c>
      <c r="K105" s="148" t="e">
        <f t="shared" si="7"/>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8"/>
        <v>103</v>
      </c>
      <c r="B106" s="108"/>
      <c r="C106" s="108"/>
      <c r="D106" s="105"/>
      <c r="E106" s="105"/>
      <c r="F106" s="105"/>
      <c r="G106" s="105"/>
      <c r="H106" s="105"/>
      <c r="I106" s="105"/>
      <c r="J106" s="149" t="e">
        <f>VLOOKUP(G106,'Risques-Dangers-Dommages'!$G$2:$H$42,2,FALSE)</f>
        <v>#N/A</v>
      </c>
      <c r="K106" s="148" t="e">
        <f t="shared" si="7"/>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8"/>
        <v>104</v>
      </c>
      <c r="B107" s="108"/>
      <c r="C107" s="108"/>
      <c r="D107" s="105"/>
      <c r="E107" s="105"/>
      <c r="F107" s="105"/>
      <c r="G107" s="105"/>
      <c r="H107" s="105"/>
      <c r="I107" s="105"/>
      <c r="J107" s="149" t="e">
        <f>VLOOKUP(G107,'Risques-Dangers-Dommages'!$G$2:$H$42,2,FALSE)</f>
        <v>#N/A</v>
      </c>
      <c r="K107" s="148" t="e">
        <f t="shared" si="7"/>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8"/>
        <v>105</v>
      </c>
      <c r="B108" s="108"/>
      <c r="C108" s="108"/>
      <c r="D108" s="105"/>
      <c r="E108" s="105"/>
      <c r="F108" s="105"/>
      <c r="G108" s="105"/>
      <c r="H108" s="105"/>
      <c r="I108" s="105"/>
      <c r="J108" s="149" t="e">
        <f>VLOOKUP(G108,'Risques-Dangers-Dommages'!$G$2:$H$42,2,FALSE)</f>
        <v>#N/A</v>
      </c>
      <c r="K108" s="148" t="e">
        <f t="shared" si="7"/>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8"/>
        <v>106</v>
      </c>
      <c r="B109" s="108"/>
      <c r="C109" s="108"/>
      <c r="D109" s="105"/>
      <c r="E109" s="105"/>
      <c r="F109" s="105"/>
      <c r="G109" s="105"/>
      <c r="H109" s="105"/>
      <c r="I109" s="105"/>
      <c r="J109" s="149" t="e">
        <f>VLOOKUP(G109,'Risques-Dangers-Dommages'!$G$2:$H$42,2,FALSE)</f>
        <v>#N/A</v>
      </c>
      <c r="K109" s="148" t="e">
        <f t="shared" si="7"/>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8"/>
        <v>107</v>
      </c>
      <c r="B110" s="108"/>
      <c r="C110" s="108"/>
      <c r="D110" s="105"/>
      <c r="E110" s="105"/>
      <c r="F110" s="105"/>
      <c r="G110" s="105"/>
      <c r="H110" s="105"/>
      <c r="I110" s="105"/>
      <c r="J110" s="149" t="e">
        <f>VLOOKUP(G110,'Risques-Dangers-Dommages'!$G$2:$H$42,2,FALSE)</f>
        <v>#N/A</v>
      </c>
      <c r="K110" s="148" t="e">
        <f t="shared" si="7"/>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8"/>
        <v>108</v>
      </c>
      <c r="B111" s="108"/>
      <c r="C111" s="108"/>
      <c r="D111" s="105"/>
      <c r="E111" s="105"/>
      <c r="F111" s="105"/>
      <c r="G111" s="105"/>
      <c r="H111" s="105"/>
      <c r="I111" s="105"/>
      <c r="J111" s="149" t="e">
        <f>VLOOKUP(G111,'Risques-Dangers-Dommages'!$G$2:$H$42,2,FALSE)</f>
        <v>#N/A</v>
      </c>
      <c r="K111" s="148" t="e">
        <f t="shared" si="7"/>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8"/>
        <v>109</v>
      </c>
      <c r="B112" s="108"/>
      <c r="C112" s="108"/>
      <c r="D112" s="105"/>
      <c r="E112" s="105"/>
      <c r="F112" s="105"/>
      <c r="G112" s="105"/>
      <c r="H112" s="105"/>
      <c r="I112" s="105"/>
      <c r="J112" s="149" t="e">
        <f>VLOOKUP(G112,'Risques-Dangers-Dommages'!$G$2:$H$42,2,FALSE)</f>
        <v>#N/A</v>
      </c>
      <c r="K112" s="148" t="e">
        <f t="shared" si="7"/>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8"/>
        <v>110</v>
      </c>
      <c r="B113" s="108"/>
      <c r="C113" s="108"/>
      <c r="D113" s="105"/>
      <c r="E113" s="105"/>
      <c r="F113" s="105"/>
      <c r="G113" s="105"/>
      <c r="H113" s="105"/>
      <c r="I113" s="105"/>
      <c r="J113" s="149" t="e">
        <f>VLOOKUP(G113,'Risques-Dangers-Dommages'!$G$2:$H$42,2,FALSE)</f>
        <v>#N/A</v>
      </c>
      <c r="K113" s="148" t="e">
        <f t="shared" si="7"/>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8"/>
        <v>111</v>
      </c>
      <c r="B114" s="108"/>
      <c r="C114" s="108"/>
      <c r="D114" s="105"/>
      <c r="E114" s="105"/>
      <c r="F114" s="105"/>
      <c r="G114" s="105"/>
      <c r="H114" s="105"/>
      <c r="I114" s="105"/>
      <c r="J114" s="149" t="e">
        <f>VLOOKUP(G114,'Risques-Dangers-Dommages'!$G$2:$H$42,2,FALSE)</f>
        <v>#N/A</v>
      </c>
      <c r="K114" s="148" t="e">
        <f t="shared" si="7"/>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8"/>
        <v>112</v>
      </c>
      <c r="B115" s="108"/>
      <c r="C115" s="108"/>
      <c r="D115" s="105"/>
      <c r="E115" s="105"/>
      <c r="F115" s="105"/>
      <c r="G115" s="105"/>
      <c r="H115" s="105"/>
      <c r="I115" s="105"/>
      <c r="J115" s="149" t="e">
        <f>VLOOKUP(G115,'Risques-Dangers-Dommages'!$G$2:$H$42,2,FALSE)</f>
        <v>#N/A</v>
      </c>
      <c r="K115" s="148" t="e">
        <f t="shared" si="7"/>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8"/>
        <v>113</v>
      </c>
      <c r="B116" s="108"/>
      <c r="C116" s="108"/>
      <c r="D116" s="105"/>
      <c r="E116" s="105"/>
      <c r="F116" s="105"/>
      <c r="G116" s="105"/>
      <c r="H116" s="105"/>
      <c r="I116" s="105"/>
      <c r="J116" s="149" t="e">
        <f>VLOOKUP(G116,'Risques-Dangers-Dommages'!$G$2:$H$42,2,FALSE)</f>
        <v>#N/A</v>
      </c>
      <c r="K116" s="148" t="e">
        <f t="shared" si="7"/>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8"/>
        <v>114</v>
      </c>
      <c r="B117" s="108"/>
      <c r="C117" s="108"/>
      <c r="D117" s="105"/>
      <c r="E117" s="105"/>
      <c r="F117" s="105"/>
      <c r="G117" s="105"/>
      <c r="H117" s="105"/>
      <c r="I117" s="105"/>
      <c r="J117" s="149" t="e">
        <f>VLOOKUP(G117,'Risques-Dangers-Dommages'!$G$2:$H$42,2,FALSE)</f>
        <v>#N/A</v>
      </c>
      <c r="K117" s="148" t="e">
        <f t="shared" si="7"/>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8"/>
        <v>115</v>
      </c>
      <c r="B118" s="108"/>
      <c r="C118" s="108"/>
      <c r="D118" s="105"/>
      <c r="E118" s="105"/>
      <c r="F118" s="105"/>
      <c r="G118" s="105"/>
      <c r="H118" s="105"/>
      <c r="I118" s="105"/>
      <c r="J118" s="149" t="e">
        <f>VLOOKUP(G118,'Risques-Dangers-Dommages'!$G$2:$H$42,2,FALSE)</f>
        <v>#N/A</v>
      </c>
      <c r="K118" s="148" t="e">
        <f t="shared" si="7"/>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8"/>
        <v>116</v>
      </c>
      <c r="B119" s="108"/>
      <c r="C119" s="108"/>
      <c r="D119" s="105"/>
      <c r="E119" s="105"/>
      <c r="F119" s="105"/>
      <c r="G119" s="105"/>
      <c r="H119" s="105"/>
      <c r="I119" s="105"/>
      <c r="J119" s="149" t="e">
        <f>VLOOKUP(G119,'Risques-Dangers-Dommages'!$G$2:$H$42,2,FALSE)</f>
        <v>#N/A</v>
      </c>
      <c r="K119" s="148" t="e">
        <f t="shared" si="7"/>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8"/>
        <v>117</v>
      </c>
      <c r="B120" s="108"/>
      <c r="C120" s="108"/>
      <c r="D120" s="105"/>
      <c r="E120" s="105"/>
      <c r="F120" s="105"/>
      <c r="G120" s="105"/>
      <c r="H120" s="105"/>
      <c r="I120" s="105"/>
      <c r="J120" s="149" t="e">
        <f>VLOOKUP(G120,'Risques-Dangers-Dommages'!$G$2:$H$42,2,FALSE)</f>
        <v>#N/A</v>
      </c>
      <c r="K120" s="148" t="e">
        <f t="shared" si="7"/>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8"/>
        <v>118</v>
      </c>
      <c r="B121" s="108"/>
      <c r="C121" s="108"/>
      <c r="D121" s="105"/>
      <c r="E121" s="105"/>
      <c r="F121" s="105"/>
      <c r="G121" s="105"/>
      <c r="H121" s="105"/>
      <c r="I121" s="105"/>
      <c r="J121" s="149" t="e">
        <f>VLOOKUP(G121,'Risques-Dangers-Dommages'!$G$2:$H$42,2,FALSE)</f>
        <v>#N/A</v>
      </c>
      <c r="K121" s="148" t="e">
        <f t="shared" si="7"/>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8"/>
        <v>119</v>
      </c>
      <c r="B122" s="108"/>
      <c r="C122" s="108"/>
      <c r="D122" s="105"/>
      <c r="E122" s="105"/>
      <c r="F122" s="105"/>
      <c r="G122" s="105"/>
      <c r="H122" s="105"/>
      <c r="I122" s="105"/>
      <c r="J122" s="149" t="e">
        <f>VLOOKUP(G122,'Risques-Dangers-Dommages'!$G$2:$H$42,2,FALSE)</f>
        <v>#N/A</v>
      </c>
      <c r="K122" s="148" t="e">
        <f t="shared" si="7"/>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8"/>
        <v>120</v>
      </c>
      <c r="B123" s="108"/>
      <c r="C123" s="108"/>
      <c r="D123" s="105"/>
      <c r="E123" s="105"/>
      <c r="F123" s="105"/>
      <c r="G123" s="105"/>
      <c r="H123" s="105"/>
      <c r="I123" s="105"/>
      <c r="J123" s="149" t="e">
        <f>VLOOKUP(G123,'Risques-Dangers-Dommages'!$G$2:$H$42,2,FALSE)</f>
        <v>#N/A</v>
      </c>
      <c r="K123" s="148" t="e">
        <f t="shared" si="7"/>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8"/>
        <v>121</v>
      </c>
      <c r="B124" s="108"/>
      <c r="C124" s="108"/>
      <c r="D124" s="105"/>
      <c r="E124" s="105"/>
      <c r="F124" s="105"/>
      <c r="G124" s="105"/>
      <c r="H124" s="105"/>
      <c r="I124" s="105"/>
      <c r="J124" s="149" t="e">
        <f>VLOOKUP(G124,'Risques-Dangers-Dommages'!$G$2:$H$42,2,FALSE)</f>
        <v>#N/A</v>
      </c>
      <c r="K124" s="148" t="e">
        <f t="shared" si="7"/>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8"/>
        <v>122</v>
      </c>
      <c r="B125" s="108"/>
      <c r="C125" s="108"/>
      <c r="D125" s="105"/>
      <c r="E125" s="105"/>
      <c r="F125" s="105"/>
      <c r="G125" s="105"/>
      <c r="H125" s="105"/>
      <c r="I125" s="105"/>
      <c r="J125" s="149" t="e">
        <f>VLOOKUP(G125,'Risques-Dangers-Dommages'!$G$2:$H$42,2,FALSE)</f>
        <v>#N/A</v>
      </c>
      <c r="K125" s="148" t="e">
        <f t="shared" si="7"/>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8"/>
        <v>123</v>
      </c>
      <c r="B126" s="108"/>
      <c r="C126" s="108"/>
      <c r="D126" s="105"/>
      <c r="E126" s="105"/>
      <c r="F126" s="105"/>
      <c r="G126" s="105"/>
      <c r="H126" s="105"/>
      <c r="I126" s="105"/>
      <c r="J126" s="149" t="e">
        <f>VLOOKUP(G126,'Risques-Dangers-Dommages'!$G$2:$H$42,2,FALSE)</f>
        <v>#N/A</v>
      </c>
      <c r="K126" s="148" t="e">
        <f t="shared" si="7"/>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8"/>
        <v>124</v>
      </c>
      <c r="B127" s="108"/>
      <c r="C127" s="108"/>
      <c r="D127" s="105"/>
      <c r="E127" s="105"/>
      <c r="F127" s="105"/>
      <c r="G127" s="105"/>
      <c r="H127" s="105"/>
      <c r="I127" s="105"/>
      <c r="J127" s="149" t="e">
        <f>VLOOKUP(G127,'Risques-Dangers-Dommages'!$G$2:$H$42,2,FALSE)</f>
        <v>#N/A</v>
      </c>
      <c r="K127" s="148" t="e">
        <f t="shared" si="7"/>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8"/>
        <v>125</v>
      </c>
      <c r="B128" s="108"/>
      <c r="C128" s="108"/>
      <c r="D128" s="105"/>
      <c r="E128" s="105"/>
      <c r="F128" s="105"/>
      <c r="G128" s="105"/>
      <c r="H128" s="105"/>
      <c r="I128" s="105"/>
      <c r="J128" s="149" t="e">
        <f>VLOOKUP(G128,'Risques-Dangers-Dommages'!$G$2:$H$42,2,FALSE)</f>
        <v>#N/A</v>
      </c>
      <c r="K128" s="148" t="e">
        <f t="shared" si="7"/>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8"/>
        <v>126</v>
      </c>
      <c r="B129" s="108"/>
      <c r="C129" s="108"/>
      <c r="D129" s="105"/>
      <c r="E129" s="105"/>
      <c r="F129" s="105"/>
      <c r="G129" s="105"/>
      <c r="H129" s="105"/>
      <c r="I129" s="105"/>
      <c r="J129" s="149" t="e">
        <f>VLOOKUP(G129,'Risques-Dangers-Dommages'!$G$2:$H$42,2,FALSE)</f>
        <v>#N/A</v>
      </c>
      <c r="K129" s="148" t="e">
        <f t="shared" si="7"/>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8"/>
        <v>127</v>
      </c>
      <c r="B130" s="108"/>
      <c r="C130" s="108"/>
      <c r="D130" s="105"/>
      <c r="E130" s="105"/>
      <c r="F130" s="105"/>
      <c r="G130" s="105"/>
      <c r="H130" s="105"/>
      <c r="I130" s="105"/>
      <c r="J130" s="149" t="e">
        <f>VLOOKUP(G130,'Risques-Dangers-Dommages'!$G$2:$H$42,2,FALSE)</f>
        <v>#N/A</v>
      </c>
      <c r="K130" s="148" t="e">
        <f t="shared" si="7"/>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8"/>
        <v>128</v>
      </c>
      <c r="B131" s="108"/>
      <c r="C131" s="108"/>
      <c r="D131" s="105"/>
      <c r="E131" s="105"/>
      <c r="F131" s="105"/>
      <c r="G131" s="105"/>
      <c r="H131" s="105"/>
      <c r="I131" s="105"/>
      <c r="J131" s="149" t="e">
        <f>VLOOKUP(G131,'Risques-Dangers-Dommages'!$G$2:$H$42,2,FALSE)</f>
        <v>#N/A</v>
      </c>
      <c r="K131" s="148" t="e">
        <f t="shared" si="7"/>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8"/>
        <v>129</v>
      </c>
      <c r="B132" s="108"/>
      <c r="C132" s="108"/>
      <c r="D132" s="105"/>
      <c r="E132" s="105"/>
      <c r="F132" s="105"/>
      <c r="G132" s="105"/>
      <c r="H132" s="105"/>
      <c r="I132" s="105"/>
      <c r="J132" s="149" t="e">
        <f>VLOOKUP(G132,'Risques-Dangers-Dommages'!$G$2:$H$42,2,FALSE)</f>
        <v>#N/A</v>
      </c>
      <c r="K132" s="148" t="e">
        <f t="shared" si="7"/>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8"/>
        <v>130</v>
      </c>
      <c r="B133" s="108"/>
      <c r="C133" s="108"/>
      <c r="D133" s="105"/>
      <c r="E133" s="105"/>
      <c r="F133" s="105"/>
      <c r="G133" s="105"/>
      <c r="H133" s="105"/>
      <c r="I133" s="105"/>
      <c r="J133" s="149" t="e">
        <f>VLOOKUP(G133,'Risques-Dangers-Dommages'!$G$2:$H$42,2,FALSE)</f>
        <v>#N/A</v>
      </c>
      <c r="K133" s="148" t="e">
        <f t="shared" ref="K133:K196" si="11">(10*IF($J133="Mineure",1,IF($J133="Significative",2,IF($J133="grave",3,IF($J133="Critique",4,0)))))+IF(I133="Protection collective",IF(H133&lt;&gt;"Quotidien",1,2),IF(I133="E.P.I.",IF(H133&lt;&gt;"Mensuel et plus",3,2),IF(I133="Consigne",IF(H133&lt;&gt;"Quotidien",4,5),IF(I133="Aucun",IF(H133&lt;&gt;"Mensuel et plus",6,5),6))))</f>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2">A133+1</f>
        <v>131</v>
      </c>
      <c r="B134" s="108"/>
      <c r="C134" s="108"/>
      <c r="D134" s="105"/>
      <c r="E134" s="105"/>
      <c r="F134" s="105"/>
      <c r="G134" s="105"/>
      <c r="H134" s="105"/>
      <c r="I134" s="105"/>
      <c r="J134" s="149" t="e">
        <f>VLOOKUP(G134,'Risques-Dangers-Dommages'!$G$2:$H$42,2,FALSE)</f>
        <v>#N/A</v>
      </c>
      <c r="K134" s="148" t="e">
        <f t="shared" si="11"/>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2"/>
        <v>132</v>
      </c>
      <c r="B135" s="108"/>
      <c r="C135" s="108"/>
      <c r="D135" s="105"/>
      <c r="E135" s="105"/>
      <c r="F135" s="105"/>
      <c r="G135" s="105"/>
      <c r="H135" s="105"/>
      <c r="I135" s="105"/>
      <c r="J135" s="149" t="e">
        <f>VLOOKUP(G135,'Risques-Dangers-Dommages'!$G$2:$H$42,2,FALSE)</f>
        <v>#N/A</v>
      </c>
      <c r="K135" s="148" t="e">
        <f t="shared" si="11"/>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2"/>
        <v>133</v>
      </c>
      <c r="B136" s="108"/>
      <c r="C136" s="108"/>
      <c r="D136" s="105"/>
      <c r="E136" s="105"/>
      <c r="F136" s="105"/>
      <c r="G136" s="105"/>
      <c r="H136" s="105"/>
      <c r="I136" s="105"/>
      <c r="J136" s="149" t="e">
        <f>VLOOKUP(G136,'Risques-Dangers-Dommages'!$G$2:$H$42,2,FALSE)</f>
        <v>#N/A</v>
      </c>
      <c r="K136" s="148" t="e">
        <f t="shared" si="11"/>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2"/>
        <v>134</v>
      </c>
      <c r="B137" s="108"/>
      <c r="C137" s="108"/>
      <c r="D137" s="105"/>
      <c r="E137" s="105"/>
      <c r="F137" s="105"/>
      <c r="G137" s="105"/>
      <c r="H137" s="105"/>
      <c r="I137" s="105"/>
      <c r="J137" s="149" t="e">
        <f>VLOOKUP(G137,'Risques-Dangers-Dommages'!$G$2:$H$42,2,FALSE)</f>
        <v>#N/A</v>
      </c>
      <c r="K137" s="148" t="e">
        <f t="shared" si="11"/>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2"/>
        <v>135</v>
      </c>
      <c r="B138" s="108"/>
      <c r="C138" s="108"/>
      <c r="D138" s="105"/>
      <c r="E138" s="105"/>
      <c r="F138" s="105"/>
      <c r="G138" s="105"/>
      <c r="H138" s="105"/>
      <c r="I138" s="105"/>
      <c r="J138" s="149" t="e">
        <f>VLOOKUP(G138,'Risques-Dangers-Dommages'!$G$2:$H$42,2,FALSE)</f>
        <v>#N/A</v>
      </c>
      <c r="K138" s="148" t="e">
        <f t="shared" si="11"/>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2"/>
        <v>136</v>
      </c>
      <c r="B139" s="108"/>
      <c r="C139" s="108"/>
      <c r="D139" s="105"/>
      <c r="E139" s="105"/>
      <c r="F139" s="105"/>
      <c r="G139" s="105"/>
      <c r="H139" s="105"/>
      <c r="I139" s="105"/>
      <c r="J139" s="149" t="e">
        <f>VLOOKUP(G139,'Risques-Dangers-Dommages'!$G$2:$H$42,2,FALSE)</f>
        <v>#N/A</v>
      </c>
      <c r="K139" s="148" t="e">
        <f t="shared" si="11"/>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2"/>
        <v>137</v>
      </c>
      <c r="B140" s="108"/>
      <c r="C140" s="108"/>
      <c r="D140" s="105"/>
      <c r="E140" s="105"/>
      <c r="F140" s="105"/>
      <c r="G140" s="105"/>
      <c r="H140" s="105"/>
      <c r="I140" s="105"/>
      <c r="J140" s="149" t="e">
        <f>VLOOKUP(G140,'Risques-Dangers-Dommages'!$G$2:$H$42,2,FALSE)</f>
        <v>#N/A</v>
      </c>
      <c r="K140" s="148" t="e">
        <f t="shared" si="11"/>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2"/>
        <v>138</v>
      </c>
      <c r="B141" s="108"/>
      <c r="C141" s="108"/>
      <c r="D141" s="105"/>
      <c r="E141" s="105"/>
      <c r="F141" s="105"/>
      <c r="G141" s="105"/>
      <c r="H141" s="105"/>
      <c r="I141" s="105"/>
      <c r="J141" s="149" t="e">
        <f>VLOOKUP(G141,'Risques-Dangers-Dommages'!$G$2:$H$42,2,FALSE)</f>
        <v>#N/A</v>
      </c>
      <c r="K141" s="148" t="e">
        <f t="shared" si="11"/>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2"/>
        <v>139</v>
      </c>
      <c r="B142" s="108"/>
      <c r="C142" s="108"/>
      <c r="D142" s="105"/>
      <c r="E142" s="105"/>
      <c r="F142" s="105"/>
      <c r="G142" s="105"/>
      <c r="H142" s="105"/>
      <c r="I142" s="105"/>
      <c r="J142" s="149" t="e">
        <f>VLOOKUP(G142,'Risques-Dangers-Dommages'!$G$2:$H$42,2,FALSE)</f>
        <v>#N/A</v>
      </c>
      <c r="K142" s="148" t="e">
        <f t="shared" si="11"/>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2"/>
        <v>140</v>
      </c>
      <c r="B143" s="108"/>
      <c r="C143" s="108"/>
      <c r="D143" s="105"/>
      <c r="E143" s="105"/>
      <c r="F143" s="105"/>
      <c r="G143" s="105"/>
      <c r="H143" s="105"/>
      <c r="I143" s="105"/>
      <c r="J143" s="149" t="e">
        <f>VLOOKUP(G143,'Risques-Dangers-Dommages'!$G$2:$H$42,2,FALSE)</f>
        <v>#N/A</v>
      </c>
      <c r="K143" s="148" t="e">
        <f t="shared" si="11"/>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2"/>
        <v>141</v>
      </c>
      <c r="B144" s="108"/>
      <c r="C144" s="108"/>
      <c r="D144" s="105"/>
      <c r="E144" s="105"/>
      <c r="F144" s="105"/>
      <c r="G144" s="105"/>
      <c r="H144" s="105"/>
      <c r="I144" s="105"/>
      <c r="J144" s="149" t="e">
        <f>VLOOKUP(G144,'Risques-Dangers-Dommages'!$G$2:$H$42,2,FALSE)</f>
        <v>#N/A</v>
      </c>
      <c r="K144" s="148" t="e">
        <f t="shared" si="11"/>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2"/>
        <v>142</v>
      </c>
      <c r="B145" s="108"/>
      <c r="C145" s="108"/>
      <c r="D145" s="105"/>
      <c r="E145" s="105"/>
      <c r="F145" s="105"/>
      <c r="G145" s="105"/>
      <c r="H145" s="105"/>
      <c r="I145" s="105"/>
      <c r="J145" s="149" t="e">
        <f>VLOOKUP(G145,'Risques-Dangers-Dommages'!$G$2:$H$42,2,FALSE)</f>
        <v>#N/A</v>
      </c>
      <c r="K145" s="148" t="e">
        <f t="shared" si="11"/>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2"/>
        <v>143</v>
      </c>
      <c r="B146" s="108"/>
      <c r="C146" s="108"/>
      <c r="D146" s="105"/>
      <c r="E146" s="105"/>
      <c r="F146" s="105"/>
      <c r="G146" s="105"/>
      <c r="H146" s="105"/>
      <c r="I146" s="105"/>
      <c r="J146" s="149" t="e">
        <f>VLOOKUP(G146,'Risques-Dangers-Dommages'!$G$2:$H$42,2,FALSE)</f>
        <v>#N/A</v>
      </c>
      <c r="K146" s="148" t="e">
        <f t="shared" si="11"/>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2"/>
        <v>144</v>
      </c>
      <c r="B147" s="108"/>
      <c r="C147" s="108"/>
      <c r="D147" s="105"/>
      <c r="E147" s="105"/>
      <c r="F147" s="105"/>
      <c r="G147" s="105"/>
      <c r="H147" s="105"/>
      <c r="I147" s="105"/>
      <c r="J147" s="149" t="e">
        <f>VLOOKUP(G147,'Risques-Dangers-Dommages'!$G$2:$H$42,2,FALSE)</f>
        <v>#N/A</v>
      </c>
      <c r="K147" s="148" t="e">
        <f t="shared" si="11"/>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2"/>
        <v>145</v>
      </c>
      <c r="B148" s="108"/>
      <c r="C148" s="108"/>
      <c r="D148" s="105"/>
      <c r="E148" s="105"/>
      <c r="F148" s="105"/>
      <c r="G148" s="105"/>
      <c r="H148" s="105"/>
      <c r="I148" s="105"/>
      <c r="J148" s="149" t="e">
        <f>VLOOKUP(G148,'Risques-Dangers-Dommages'!$G$2:$H$42,2,FALSE)</f>
        <v>#N/A</v>
      </c>
      <c r="K148" s="148" t="e">
        <f t="shared" si="11"/>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2"/>
        <v>146</v>
      </c>
      <c r="B149" s="108"/>
      <c r="C149" s="108"/>
      <c r="D149" s="105"/>
      <c r="E149" s="105"/>
      <c r="F149" s="105"/>
      <c r="G149" s="105"/>
      <c r="H149" s="105"/>
      <c r="I149" s="105"/>
      <c r="J149" s="149" t="e">
        <f>VLOOKUP(G149,'Risques-Dangers-Dommages'!$G$2:$H$42,2,FALSE)</f>
        <v>#N/A</v>
      </c>
      <c r="K149" s="148" t="e">
        <f t="shared" si="11"/>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2"/>
        <v>147</v>
      </c>
      <c r="B150" s="108"/>
      <c r="C150" s="108"/>
      <c r="D150" s="105"/>
      <c r="E150" s="105"/>
      <c r="F150" s="105"/>
      <c r="G150" s="105"/>
      <c r="H150" s="105"/>
      <c r="I150" s="105"/>
      <c r="J150" s="149" t="e">
        <f>VLOOKUP(G150,'Risques-Dangers-Dommages'!$G$2:$H$42,2,FALSE)</f>
        <v>#N/A</v>
      </c>
      <c r="K150" s="148" t="e">
        <f t="shared" si="11"/>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2"/>
        <v>148</v>
      </c>
      <c r="B151" s="108"/>
      <c r="C151" s="108"/>
      <c r="D151" s="105"/>
      <c r="E151" s="105"/>
      <c r="F151" s="105"/>
      <c r="G151" s="105"/>
      <c r="H151" s="105"/>
      <c r="I151" s="105"/>
      <c r="J151" s="149" t="e">
        <f>VLOOKUP(G151,'Risques-Dangers-Dommages'!$G$2:$H$42,2,FALSE)</f>
        <v>#N/A</v>
      </c>
      <c r="K151" s="148" t="e">
        <f t="shared" si="11"/>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2"/>
        <v>149</v>
      </c>
      <c r="B152" s="108"/>
      <c r="C152" s="108"/>
      <c r="D152" s="105"/>
      <c r="E152" s="105"/>
      <c r="F152" s="105"/>
      <c r="G152" s="105"/>
      <c r="H152" s="105"/>
      <c r="I152" s="105"/>
      <c r="J152" s="149" t="e">
        <f>VLOOKUP(G152,'Risques-Dangers-Dommages'!$G$2:$H$42,2,FALSE)</f>
        <v>#N/A</v>
      </c>
      <c r="K152" s="148" t="e">
        <f t="shared" si="11"/>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2"/>
        <v>150</v>
      </c>
      <c r="B153" s="108"/>
      <c r="C153" s="108"/>
      <c r="D153" s="105"/>
      <c r="E153" s="105"/>
      <c r="F153" s="105"/>
      <c r="G153" s="105"/>
      <c r="H153" s="105"/>
      <c r="I153" s="105"/>
      <c r="J153" s="149" t="e">
        <f>VLOOKUP(G153,'Risques-Dangers-Dommages'!$G$2:$H$42,2,FALSE)</f>
        <v>#N/A</v>
      </c>
      <c r="K153" s="148" t="e">
        <f t="shared" si="11"/>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2"/>
        <v>151</v>
      </c>
      <c r="B154" s="108"/>
      <c r="C154" s="108"/>
      <c r="D154" s="105"/>
      <c r="E154" s="105"/>
      <c r="F154" s="105"/>
      <c r="G154" s="105"/>
      <c r="H154" s="105"/>
      <c r="I154" s="105"/>
      <c r="J154" s="149" t="e">
        <f>VLOOKUP(G154,'Risques-Dangers-Dommages'!$G$2:$H$42,2,FALSE)</f>
        <v>#N/A</v>
      </c>
      <c r="K154" s="148" t="e">
        <f t="shared" si="11"/>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2"/>
        <v>152</v>
      </c>
      <c r="B155" s="108"/>
      <c r="C155" s="108"/>
      <c r="D155" s="105"/>
      <c r="E155" s="105"/>
      <c r="F155" s="105"/>
      <c r="G155" s="105"/>
      <c r="H155" s="105"/>
      <c r="I155" s="105"/>
      <c r="J155" s="149" t="e">
        <f>VLOOKUP(G155,'Risques-Dangers-Dommages'!$G$2:$H$42,2,FALSE)</f>
        <v>#N/A</v>
      </c>
      <c r="K155" s="148" t="e">
        <f t="shared" si="11"/>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2"/>
        <v>153</v>
      </c>
      <c r="B156" s="108"/>
      <c r="C156" s="108"/>
      <c r="D156" s="105"/>
      <c r="E156" s="105"/>
      <c r="F156" s="105"/>
      <c r="G156" s="105"/>
      <c r="H156" s="105"/>
      <c r="I156" s="105"/>
      <c r="J156" s="149" t="e">
        <f>VLOOKUP(G156,'Risques-Dangers-Dommages'!$G$2:$H$42,2,FALSE)</f>
        <v>#N/A</v>
      </c>
      <c r="K156" s="148" t="e">
        <f t="shared" si="11"/>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2"/>
        <v>154</v>
      </c>
      <c r="B157" s="108"/>
      <c r="C157" s="108"/>
      <c r="D157" s="105"/>
      <c r="E157" s="105"/>
      <c r="F157" s="105"/>
      <c r="G157" s="105"/>
      <c r="H157" s="105"/>
      <c r="I157" s="105"/>
      <c r="J157" s="149" t="e">
        <f>VLOOKUP(G157,'Risques-Dangers-Dommages'!$G$2:$H$42,2,FALSE)</f>
        <v>#N/A</v>
      </c>
      <c r="K157" s="148" t="e">
        <f t="shared" si="11"/>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2"/>
        <v>155</v>
      </c>
      <c r="B158" s="108"/>
      <c r="C158" s="108"/>
      <c r="D158" s="105"/>
      <c r="E158" s="105"/>
      <c r="F158" s="105"/>
      <c r="G158" s="105"/>
      <c r="H158" s="105"/>
      <c r="I158" s="105"/>
      <c r="J158" s="149" t="e">
        <f>VLOOKUP(G158,'Risques-Dangers-Dommages'!$G$2:$H$42,2,FALSE)</f>
        <v>#N/A</v>
      </c>
      <c r="K158" s="148" t="e">
        <f t="shared" si="11"/>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2"/>
        <v>156</v>
      </c>
      <c r="B159" s="108"/>
      <c r="C159" s="108"/>
      <c r="D159" s="105"/>
      <c r="E159" s="105"/>
      <c r="F159" s="105"/>
      <c r="G159" s="105"/>
      <c r="H159" s="105"/>
      <c r="I159" s="105"/>
      <c r="J159" s="149" t="e">
        <f>VLOOKUP(G159,'Risques-Dangers-Dommages'!$G$2:$H$42,2,FALSE)</f>
        <v>#N/A</v>
      </c>
      <c r="K159" s="148" t="e">
        <f t="shared" si="11"/>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2"/>
        <v>157</v>
      </c>
      <c r="B160" s="108"/>
      <c r="C160" s="108"/>
      <c r="D160" s="105"/>
      <c r="E160" s="105"/>
      <c r="F160" s="105"/>
      <c r="G160" s="105"/>
      <c r="H160" s="105"/>
      <c r="I160" s="105"/>
      <c r="J160" s="149" t="e">
        <f>VLOOKUP(G160,'Risques-Dangers-Dommages'!$G$2:$H$42,2,FALSE)</f>
        <v>#N/A</v>
      </c>
      <c r="K160" s="148" t="e">
        <f t="shared" si="11"/>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2"/>
        <v>158</v>
      </c>
      <c r="B161" s="108"/>
      <c r="C161" s="108"/>
      <c r="D161" s="105"/>
      <c r="E161" s="105"/>
      <c r="F161" s="105"/>
      <c r="G161" s="105"/>
      <c r="H161" s="105"/>
      <c r="I161" s="105"/>
      <c r="J161" s="149" t="e">
        <f>VLOOKUP(G161,'Risques-Dangers-Dommages'!$G$2:$H$42,2,FALSE)</f>
        <v>#N/A</v>
      </c>
      <c r="K161" s="148" t="e">
        <f t="shared" si="11"/>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2"/>
        <v>159</v>
      </c>
      <c r="B162" s="108"/>
      <c r="C162" s="108"/>
      <c r="D162" s="105"/>
      <c r="E162" s="105"/>
      <c r="F162" s="105"/>
      <c r="G162" s="105"/>
      <c r="H162" s="105"/>
      <c r="I162" s="105"/>
      <c r="J162" s="149" t="e">
        <f>VLOOKUP(G162,'Risques-Dangers-Dommages'!$G$2:$H$42,2,FALSE)</f>
        <v>#N/A</v>
      </c>
      <c r="K162" s="148" t="e">
        <f t="shared" si="11"/>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2"/>
        <v>160</v>
      </c>
      <c r="B163" s="108"/>
      <c r="C163" s="108"/>
      <c r="D163" s="105"/>
      <c r="E163" s="105"/>
      <c r="F163" s="105"/>
      <c r="G163" s="105"/>
      <c r="H163" s="105"/>
      <c r="I163" s="105"/>
      <c r="J163" s="149" t="e">
        <f>VLOOKUP(G163,'Risques-Dangers-Dommages'!$G$2:$H$42,2,FALSE)</f>
        <v>#N/A</v>
      </c>
      <c r="K163" s="148" t="e">
        <f t="shared" si="11"/>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2"/>
        <v>161</v>
      </c>
      <c r="B164" s="108"/>
      <c r="C164" s="108"/>
      <c r="D164" s="105"/>
      <c r="E164" s="105"/>
      <c r="F164" s="105"/>
      <c r="G164" s="105"/>
      <c r="H164" s="105"/>
      <c r="I164" s="105"/>
      <c r="J164" s="149" t="e">
        <f>VLOOKUP(G164,'Risques-Dangers-Dommages'!$G$2:$H$42,2,FALSE)</f>
        <v>#N/A</v>
      </c>
      <c r="K164" s="148" t="e">
        <f t="shared" si="11"/>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2"/>
        <v>162</v>
      </c>
      <c r="B165" s="108"/>
      <c r="C165" s="108"/>
      <c r="D165" s="105"/>
      <c r="E165" s="105"/>
      <c r="F165" s="105"/>
      <c r="G165" s="105"/>
      <c r="H165" s="105"/>
      <c r="I165" s="105"/>
      <c r="J165" s="149" t="e">
        <f>VLOOKUP(G165,'Risques-Dangers-Dommages'!$G$2:$H$42,2,FALSE)</f>
        <v>#N/A</v>
      </c>
      <c r="K165" s="148" t="e">
        <f t="shared" si="11"/>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2"/>
        <v>163</v>
      </c>
      <c r="B166" s="108"/>
      <c r="C166" s="108"/>
      <c r="D166" s="105"/>
      <c r="E166" s="105"/>
      <c r="F166" s="105"/>
      <c r="G166" s="105"/>
      <c r="H166" s="105"/>
      <c r="I166" s="105"/>
      <c r="J166" s="149" t="e">
        <f>VLOOKUP(G166,'Risques-Dangers-Dommages'!$G$2:$H$42,2,FALSE)</f>
        <v>#N/A</v>
      </c>
      <c r="K166" s="148" t="e">
        <f t="shared" si="11"/>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2"/>
        <v>164</v>
      </c>
      <c r="B167" s="108"/>
      <c r="C167" s="108"/>
      <c r="D167" s="105"/>
      <c r="E167" s="105"/>
      <c r="F167" s="105"/>
      <c r="G167" s="105"/>
      <c r="H167" s="105"/>
      <c r="I167" s="105"/>
      <c r="J167" s="149" t="e">
        <f>VLOOKUP(G167,'Risques-Dangers-Dommages'!$G$2:$H$42,2,FALSE)</f>
        <v>#N/A</v>
      </c>
      <c r="K167" s="148" t="e">
        <f t="shared" si="11"/>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2"/>
        <v>165</v>
      </c>
      <c r="B168" s="108"/>
      <c r="C168" s="108"/>
      <c r="D168" s="105"/>
      <c r="E168" s="105"/>
      <c r="F168" s="105"/>
      <c r="G168" s="105"/>
      <c r="H168" s="105"/>
      <c r="I168" s="105"/>
      <c r="J168" s="149" t="e">
        <f>VLOOKUP(G168,'Risques-Dangers-Dommages'!$G$2:$H$42,2,FALSE)</f>
        <v>#N/A</v>
      </c>
      <c r="K168" s="148" t="e">
        <f t="shared" si="11"/>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2"/>
        <v>166</v>
      </c>
      <c r="B169" s="108"/>
      <c r="C169" s="108"/>
      <c r="D169" s="105"/>
      <c r="E169" s="105"/>
      <c r="F169" s="105"/>
      <c r="G169" s="105"/>
      <c r="H169" s="105"/>
      <c r="I169" s="105"/>
      <c r="J169" s="149" t="e">
        <f>VLOOKUP(G169,'Risques-Dangers-Dommages'!$G$2:$H$42,2,FALSE)</f>
        <v>#N/A</v>
      </c>
      <c r="K169" s="148" t="e">
        <f t="shared" si="11"/>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2"/>
        <v>167</v>
      </c>
      <c r="B170" s="108"/>
      <c r="C170" s="108"/>
      <c r="D170" s="105"/>
      <c r="E170" s="105"/>
      <c r="F170" s="105"/>
      <c r="G170" s="105"/>
      <c r="H170" s="105"/>
      <c r="I170" s="105"/>
      <c r="J170" s="149" t="e">
        <f>VLOOKUP(G170,'Risques-Dangers-Dommages'!$G$2:$H$42,2,FALSE)</f>
        <v>#N/A</v>
      </c>
      <c r="K170" s="148" t="e">
        <f t="shared" si="11"/>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2"/>
        <v>168</v>
      </c>
      <c r="B171" s="108"/>
      <c r="C171" s="108"/>
      <c r="D171" s="105"/>
      <c r="E171" s="105"/>
      <c r="F171" s="105"/>
      <c r="G171" s="105"/>
      <c r="H171" s="105"/>
      <c r="I171" s="105"/>
      <c r="J171" s="149" t="e">
        <f>VLOOKUP(G171,'Risques-Dangers-Dommages'!$G$2:$H$42,2,FALSE)</f>
        <v>#N/A</v>
      </c>
      <c r="K171" s="148" t="e">
        <f t="shared" si="11"/>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2"/>
        <v>169</v>
      </c>
      <c r="B172" s="108"/>
      <c r="C172" s="108"/>
      <c r="D172" s="105"/>
      <c r="E172" s="105"/>
      <c r="F172" s="105"/>
      <c r="G172" s="105"/>
      <c r="H172" s="105"/>
      <c r="I172" s="105"/>
      <c r="J172" s="149" t="e">
        <f>VLOOKUP(G172,'Risques-Dangers-Dommages'!$G$2:$H$42,2,FALSE)</f>
        <v>#N/A</v>
      </c>
      <c r="K172" s="148" t="e">
        <f t="shared" si="11"/>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2"/>
        <v>170</v>
      </c>
      <c r="B173" s="108"/>
      <c r="C173" s="108"/>
      <c r="D173" s="105"/>
      <c r="E173" s="105"/>
      <c r="F173" s="105"/>
      <c r="G173" s="105"/>
      <c r="H173" s="105"/>
      <c r="I173" s="105"/>
      <c r="J173" s="149" t="e">
        <f>VLOOKUP(G173,'Risques-Dangers-Dommages'!$G$2:$H$42,2,FALSE)</f>
        <v>#N/A</v>
      </c>
      <c r="K173" s="148" t="e">
        <f t="shared" si="11"/>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2"/>
        <v>171</v>
      </c>
      <c r="B174" s="108"/>
      <c r="C174" s="108"/>
      <c r="D174" s="105"/>
      <c r="E174" s="105"/>
      <c r="F174" s="105"/>
      <c r="G174" s="105"/>
      <c r="H174" s="105"/>
      <c r="I174" s="105"/>
      <c r="J174" s="149" t="e">
        <f>VLOOKUP(G174,'Risques-Dangers-Dommages'!$G$2:$H$42,2,FALSE)</f>
        <v>#N/A</v>
      </c>
      <c r="K174" s="148" t="e">
        <f t="shared" si="11"/>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2"/>
        <v>172</v>
      </c>
      <c r="B175" s="108"/>
      <c r="C175" s="108"/>
      <c r="D175" s="105"/>
      <c r="E175" s="105"/>
      <c r="F175" s="105"/>
      <c r="G175" s="105"/>
      <c r="H175" s="105"/>
      <c r="I175" s="105"/>
      <c r="J175" s="149" t="e">
        <f>VLOOKUP(G175,'Risques-Dangers-Dommages'!$G$2:$H$42,2,FALSE)</f>
        <v>#N/A</v>
      </c>
      <c r="K175" s="148" t="e">
        <f t="shared" si="11"/>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2"/>
        <v>173</v>
      </c>
      <c r="B176" s="108"/>
      <c r="C176" s="108"/>
      <c r="D176" s="105"/>
      <c r="E176" s="105"/>
      <c r="F176" s="105"/>
      <c r="G176" s="105"/>
      <c r="H176" s="105"/>
      <c r="I176" s="105"/>
      <c r="J176" s="149" t="e">
        <f>VLOOKUP(G176,'Risques-Dangers-Dommages'!$G$2:$H$42,2,FALSE)</f>
        <v>#N/A</v>
      </c>
      <c r="K176" s="148" t="e">
        <f t="shared" si="11"/>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2"/>
        <v>174</v>
      </c>
      <c r="B177" s="108"/>
      <c r="C177" s="108"/>
      <c r="D177" s="105"/>
      <c r="E177" s="105"/>
      <c r="F177" s="105"/>
      <c r="G177" s="105"/>
      <c r="H177" s="105"/>
      <c r="I177" s="105"/>
      <c r="J177" s="149" t="e">
        <f>VLOOKUP(G177,'Risques-Dangers-Dommages'!$G$2:$H$42,2,FALSE)</f>
        <v>#N/A</v>
      </c>
      <c r="K177" s="148" t="e">
        <f t="shared" si="11"/>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2"/>
        <v>175</v>
      </c>
      <c r="B178" s="108"/>
      <c r="C178" s="108"/>
      <c r="D178" s="105"/>
      <c r="E178" s="105"/>
      <c r="F178" s="105"/>
      <c r="G178" s="105"/>
      <c r="H178" s="105"/>
      <c r="I178" s="105"/>
      <c r="J178" s="149" t="e">
        <f>VLOOKUP(G178,'Risques-Dangers-Dommages'!$G$2:$H$42,2,FALSE)</f>
        <v>#N/A</v>
      </c>
      <c r="K178" s="148" t="e">
        <f t="shared" si="11"/>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2"/>
        <v>176</v>
      </c>
      <c r="B179" s="108"/>
      <c r="C179" s="108"/>
      <c r="D179" s="105"/>
      <c r="E179" s="105"/>
      <c r="F179" s="105"/>
      <c r="G179" s="105"/>
      <c r="H179" s="105"/>
      <c r="I179" s="105"/>
      <c r="J179" s="149" t="e">
        <f>VLOOKUP(G179,'Risques-Dangers-Dommages'!$G$2:$H$42,2,FALSE)</f>
        <v>#N/A</v>
      </c>
      <c r="K179" s="148" t="e">
        <f t="shared" si="11"/>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2"/>
        <v>177</v>
      </c>
      <c r="B180" s="108"/>
      <c r="C180" s="108"/>
      <c r="D180" s="105"/>
      <c r="E180" s="105"/>
      <c r="F180" s="105"/>
      <c r="G180" s="105"/>
      <c r="H180" s="105"/>
      <c r="I180" s="105"/>
      <c r="J180" s="149" t="e">
        <f>VLOOKUP(G180,'Risques-Dangers-Dommages'!$G$2:$H$42,2,FALSE)</f>
        <v>#N/A</v>
      </c>
      <c r="K180" s="148" t="e">
        <f t="shared" si="11"/>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2"/>
        <v>178</v>
      </c>
      <c r="B181" s="108"/>
      <c r="C181" s="108"/>
      <c r="D181" s="105"/>
      <c r="E181" s="105"/>
      <c r="F181" s="105"/>
      <c r="G181" s="105"/>
      <c r="H181" s="105"/>
      <c r="I181" s="105"/>
      <c r="J181" s="149" t="e">
        <f>VLOOKUP(G181,'Risques-Dangers-Dommages'!$G$2:$H$42,2,FALSE)</f>
        <v>#N/A</v>
      </c>
      <c r="K181" s="148" t="e">
        <f t="shared" si="11"/>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2"/>
        <v>179</v>
      </c>
      <c r="B182" s="108"/>
      <c r="C182" s="108"/>
      <c r="D182" s="105"/>
      <c r="E182" s="105"/>
      <c r="F182" s="105"/>
      <c r="G182" s="105"/>
      <c r="H182" s="105"/>
      <c r="I182" s="105"/>
      <c r="J182" s="149" t="e">
        <f>VLOOKUP(G182,'Risques-Dangers-Dommages'!$G$2:$H$42,2,FALSE)</f>
        <v>#N/A</v>
      </c>
      <c r="K182" s="148" t="e">
        <f t="shared" si="11"/>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2"/>
        <v>180</v>
      </c>
      <c r="B183" s="108"/>
      <c r="C183" s="108"/>
      <c r="D183" s="105"/>
      <c r="E183" s="105"/>
      <c r="F183" s="105"/>
      <c r="G183" s="105"/>
      <c r="H183" s="105"/>
      <c r="I183" s="105"/>
      <c r="J183" s="149" t="e">
        <f>VLOOKUP(G183,'Risques-Dangers-Dommages'!$G$2:$H$42,2,FALSE)</f>
        <v>#N/A</v>
      </c>
      <c r="K183" s="148" t="e">
        <f t="shared" si="11"/>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2"/>
        <v>181</v>
      </c>
      <c r="B184" s="108"/>
      <c r="C184" s="108"/>
      <c r="D184" s="105"/>
      <c r="E184" s="105"/>
      <c r="F184" s="105"/>
      <c r="G184" s="105"/>
      <c r="H184" s="105"/>
      <c r="I184" s="105"/>
      <c r="J184" s="149" t="e">
        <f>VLOOKUP(G184,'Risques-Dangers-Dommages'!$G$2:$H$42,2,FALSE)</f>
        <v>#N/A</v>
      </c>
      <c r="K184" s="148" t="e">
        <f t="shared" si="11"/>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2"/>
        <v>182</v>
      </c>
      <c r="B185" s="108"/>
      <c r="C185" s="108"/>
      <c r="D185" s="105"/>
      <c r="E185" s="105"/>
      <c r="F185" s="105"/>
      <c r="G185" s="105"/>
      <c r="H185" s="105"/>
      <c r="I185" s="105"/>
      <c r="J185" s="149" t="e">
        <f>VLOOKUP(G185,'Risques-Dangers-Dommages'!$G$2:$H$42,2,FALSE)</f>
        <v>#N/A</v>
      </c>
      <c r="K185" s="148" t="e">
        <f t="shared" si="11"/>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2"/>
        <v>183</v>
      </c>
      <c r="B186" s="108"/>
      <c r="C186" s="108"/>
      <c r="D186" s="105"/>
      <c r="E186" s="105"/>
      <c r="F186" s="105"/>
      <c r="G186" s="105"/>
      <c r="H186" s="105"/>
      <c r="I186" s="105"/>
      <c r="J186" s="149" t="e">
        <f>VLOOKUP(G186,'Risques-Dangers-Dommages'!$G$2:$H$42,2,FALSE)</f>
        <v>#N/A</v>
      </c>
      <c r="K186" s="148" t="e">
        <f t="shared" si="11"/>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2"/>
        <v>184</v>
      </c>
      <c r="B187" s="108"/>
      <c r="C187" s="108"/>
      <c r="D187" s="105"/>
      <c r="E187" s="105"/>
      <c r="F187" s="105"/>
      <c r="G187" s="105"/>
      <c r="H187" s="105"/>
      <c r="I187" s="105"/>
      <c r="J187" s="149" t="e">
        <f>VLOOKUP(G187,'Risques-Dangers-Dommages'!$G$2:$H$42,2,FALSE)</f>
        <v>#N/A</v>
      </c>
      <c r="K187" s="148" t="e">
        <f t="shared" si="11"/>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2"/>
        <v>185</v>
      </c>
      <c r="B188" s="108"/>
      <c r="C188" s="108"/>
      <c r="D188" s="105"/>
      <c r="E188" s="105"/>
      <c r="F188" s="105"/>
      <c r="G188" s="105"/>
      <c r="H188" s="105"/>
      <c r="I188" s="105"/>
      <c r="J188" s="149" t="e">
        <f>VLOOKUP(G188,'Risques-Dangers-Dommages'!$G$2:$H$42,2,FALSE)</f>
        <v>#N/A</v>
      </c>
      <c r="K188" s="148" t="e">
        <f t="shared" si="11"/>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2"/>
        <v>186</v>
      </c>
      <c r="B189" s="108"/>
      <c r="C189" s="108"/>
      <c r="D189" s="105"/>
      <c r="E189" s="105"/>
      <c r="F189" s="105"/>
      <c r="G189" s="105"/>
      <c r="H189" s="105"/>
      <c r="I189" s="105"/>
      <c r="J189" s="149" t="e">
        <f>VLOOKUP(G189,'Risques-Dangers-Dommages'!$G$2:$H$42,2,FALSE)</f>
        <v>#N/A</v>
      </c>
      <c r="K189" s="148" t="e">
        <f t="shared" si="11"/>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2"/>
        <v>187</v>
      </c>
      <c r="B190" s="108"/>
      <c r="C190" s="108"/>
      <c r="D190" s="105"/>
      <c r="E190" s="105"/>
      <c r="F190" s="105"/>
      <c r="G190" s="105"/>
      <c r="H190" s="105"/>
      <c r="I190" s="105"/>
      <c r="J190" s="149" t="e">
        <f>VLOOKUP(G190,'Risques-Dangers-Dommages'!$G$2:$H$42,2,FALSE)</f>
        <v>#N/A</v>
      </c>
      <c r="K190" s="148" t="e">
        <f t="shared" si="11"/>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2"/>
        <v>188</v>
      </c>
      <c r="B191" s="108"/>
      <c r="C191" s="108"/>
      <c r="D191" s="105"/>
      <c r="E191" s="105"/>
      <c r="F191" s="105"/>
      <c r="G191" s="105"/>
      <c r="H191" s="105"/>
      <c r="I191" s="105"/>
      <c r="J191" s="149" t="e">
        <f>VLOOKUP(G191,'Risques-Dangers-Dommages'!$G$2:$H$42,2,FALSE)</f>
        <v>#N/A</v>
      </c>
      <c r="K191" s="148" t="e">
        <f t="shared" si="11"/>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2"/>
        <v>189</v>
      </c>
      <c r="B192" s="108"/>
      <c r="C192" s="108"/>
      <c r="D192" s="105"/>
      <c r="E192" s="105"/>
      <c r="F192" s="105"/>
      <c r="G192" s="105"/>
      <c r="H192" s="105"/>
      <c r="I192" s="105"/>
      <c r="J192" s="149" t="e">
        <f>VLOOKUP(G192,'Risques-Dangers-Dommages'!$G$2:$H$42,2,FALSE)</f>
        <v>#N/A</v>
      </c>
      <c r="K192" s="148" t="e">
        <f t="shared" si="11"/>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2"/>
        <v>190</v>
      </c>
      <c r="B193" s="108"/>
      <c r="C193" s="108"/>
      <c r="D193" s="105"/>
      <c r="E193" s="105"/>
      <c r="F193" s="105"/>
      <c r="G193" s="105"/>
      <c r="H193" s="105"/>
      <c r="I193" s="105"/>
      <c r="J193" s="149" t="e">
        <f>VLOOKUP(G193,'Risques-Dangers-Dommages'!$G$2:$H$42,2,FALSE)</f>
        <v>#N/A</v>
      </c>
      <c r="K193" s="148" t="e">
        <f t="shared" si="11"/>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2"/>
        <v>191</v>
      </c>
      <c r="B194" s="108"/>
      <c r="C194" s="108"/>
      <c r="D194" s="105"/>
      <c r="E194" s="105"/>
      <c r="F194" s="105"/>
      <c r="G194" s="105"/>
      <c r="H194" s="105"/>
      <c r="I194" s="105"/>
      <c r="J194" s="149" t="e">
        <f>VLOOKUP(G194,'Risques-Dangers-Dommages'!$G$2:$H$42,2,FALSE)</f>
        <v>#N/A</v>
      </c>
      <c r="K194" s="148" t="e">
        <f t="shared" si="11"/>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2"/>
        <v>192</v>
      </c>
      <c r="B195" s="108"/>
      <c r="C195" s="108"/>
      <c r="D195" s="105"/>
      <c r="E195" s="105"/>
      <c r="F195" s="105"/>
      <c r="G195" s="105"/>
      <c r="H195" s="105"/>
      <c r="I195" s="105"/>
      <c r="J195" s="149" t="e">
        <f>VLOOKUP(G195,'Risques-Dangers-Dommages'!$G$2:$H$42,2,FALSE)</f>
        <v>#N/A</v>
      </c>
      <c r="K195" s="148" t="e">
        <f t="shared" si="11"/>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2"/>
        <v>193</v>
      </c>
      <c r="B196" s="108"/>
      <c r="C196" s="108"/>
      <c r="D196" s="105"/>
      <c r="E196" s="105"/>
      <c r="F196" s="105"/>
      <c r="G196" s="105"/>
      <c r="H196" s="105"/>
      <c r="I196" s="105"/>
      <c r="J196" s="149" t="e">
        <f>VLOOKUP(G196,'Risques-Dangers-Dommages'!$G$2:$H$42,2,FALSE)</f>
        <v>#N/A</v>
      </c>
      <c r="K196" s="148" t="e">
        <f t="shared" si="11"/>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2"/>
        <v>194</v>
      </c>
      <c r="B197" s="108"/>
      <c r="C197" s="108"/>
      <c r="D197" s="105"/>
      <c r="E197" s="105"/>
      <c r="F197" s="105"/>
      <c r="G197" s="105"/>
      <c r="H197" s="105"/>
      <c r="I197" s="105"/>
      <c r="J197" s="149" t="e">
        <f>VLOOKUP(G197,'Risques-Dangers-Dommages'!$G$2:$H$42,2,FALSE)</f>
        <v>#N/A</v>
      </c>
      <c r="K197" s="148" t="e">
        <f t="shared" ref="K197:K203" si="15">(10*IF($J197="Mineure",1,IF($J197="Significative",2,IF($J197="grave",3,IF($J197="Critique",4,0)))))+IF(I197="Protection collective",IF(H197&lt;&gt;"Quotidien",1,2),IF(I197="E.P.I.",IF(H197&lt;&gt;"Mensuel et plus",3,2),IF(I197="Consigne",IF(H197&lt;&gt;"Quotidien",4,5),IF(I197="Aucun",IF(H197&lt;&gt;"Mensuel et plus",6,5),6))))</f>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6">A197+1</f>
        <v>195</v>
      </c>
      <c r="B198" s="108"/>
      <c r="C198" s="108"/>
      <c r="D198" s="105"/>
      <c r="E198" s="105"/>
      <c r="F198" s="105"/>
      <c r="G198" s="105"/>
      <c r="H198" s="105"/>
      <c r="I198" s="105"/>
      <c r="J198" s="149" t="e">
        <f>VLOOKUP(G198,'Risques-Dangers-Dommages'!$G$2:$H$42,2,FALSE)</f>
        <v>#N/A</v>
      </c>
      <c r="K198" s="148" t="e">
        <f t="shared" si="15"/>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6"/>
        <v>196</v>
      </c>
      <c r="B199" s="108"/>
      <c r="C199" s="108"/>
      <c r="D199" s="105"/>
      <c r="E199" s="105"/>
      <c r="F199" s="105"/>
      <c r="G199" s="105"/>
      <c r="H199" s="105"/>
      <c r="I199" s="105"/>
      <c r="J199" s="149" t="e">
        <f>VLOOKUP(G199,'Risques-Dangers-Dommages'!$G$2:$H$42,2,FALSE)</f>
        <v>#N/A</v>
      </c>
      <c r="K199" s="148" t="e">
        <f t="shared" si="15"/>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6"/>
        <v>197</v>
      </c>
      <c r="B200" s="108"/>
      <c r="C200" s="108"/>
      <c r="D200" s="105"/>
      <c r="E200" s="105"/>
      <c r="F200" s="105"/>
      <c r="G200" s="105"/>
      <c r="H200" s="105"/>
      <c r="I200" s="105"/>
      <c r="J200" s="149" t="e">
        <f>VLOOKUP(G200,'Risques-Dangers-Dommages'!$G$2:$H$42,2,FALSE)</f>
        <v>#N/A</v>
      </c>
      <c r="K200" s="148" t="e">
        <f t="shared" si="15"/>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6"/>
        <v>198</v>
      </c>
      <c r="B201" s="108"/>
      <c r="C201" s="108"/>
      <c r="D201" s="105"/>
      <c r="E201" s="105"/>
      <c r="F201" s="105"/>
      <c r="G201" s="105"/>
      <c r="H201" s="105"/>
      <c r="I201" s="105"/>
      <c r="J201" s="149" t="e">
        <f>VLOOKUP(G201,'Risques-Dangers-Dommages'!$G$2:$H$42,2,FALSE)</f>
        <v>#N/A</v>
      </c>
      <c r="K201" s="148" t="e">
        <f t="shared" si="15"/>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6"/>
        <v>199</v>
      </c>
      <c r="B202" s="108"/>
      <c r="C202" s="108"/>
      <c r="D202" s="105"/>
      <c r="E202" s="105"/>
      <c r="F202" s="105"/>
      <c r="G202" s="105"/>
      <c r="H202" s="105"/>
      <c r="I202" s="105"/>
      <c r="J202" s="149" t="e">
        <f>VLOOKUP(G202,'Risques-Dangers-Dommages'!$G$2:$H$42,2,FALSE)</f>
        <v>#N/A</v>
      </c>
      <c r="K202" s="148" t="e">
        <f t="shared" si="15"/>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6"/>
        <v>200</v>
      </c>
      <c r="B203" s="108"/>
      <c r="C203" s="108"/>
      <c r="D203" s="105"/>
      <c r="E203" s="105"/>
      <c r="F203" s="105"/>
      <c r="G203" s="105"/>
      <c r="H203" s="105"/>
      <c r="I203" s="105"/>
      <c r="J203" s="149" t="e">
        <f>VLOOKUP(G203,'Risques-Dangers-Dommages'!$G$2:$H$42,2,FALSE)</f>
        <v>#N/A</v>
      </c>
      <c r="K203" s="148" t="e">
        <f t="shared" si="15"/>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132"/>
  <dataConsolidate/>
  <mergeCells count="2">
    <mergeCell ref="A1:D1"/>
    <mergeCell ref="E1:P1"/>
  </mergeCells>
  <phoneticPr fontId="1" type="noConversion"/>
  <conditionalFormatting sqref="K5:K203">
    <cfRule type="cellIs" dxfId="154" priority="9" stopIfTrue="1" operator="between">
      <formula>11</formula>
      <formula>16</formula>
    </cfRule>
    <cfRule type="cellIs" dxfId="153" priority="10" stopIfTrue="1" operator="between">
      <formula>21</formula>
      <formula>26</formula>
    </cfRule>
    <cfRule type="cellIs" dxfId="152" priority="11" stopIfTrue="1" operator="between">
      <formula>31</formula>
      <formula>36</formula>
    </cfRule>
    <cfRule type="cellIs" dxfId="151" priority="12" stopIfTrue="1" operator="between">
      <formula>41</formula>
      <formula>46</formula>
    </cfRule>
  </conditionalFormatting>
  <conditionalFormatting sqref="K5:K203">
    <cfRule type="containsErrors" dxfId="150" priority="8" stopIfTrue="1">
      <formula>ISERROR(K5)</formula>
    </cfRule>
  </conditionalFormatting>
  <conditionalFormatting sqref="J5:J203">
    <cfRule type="containsErrors" dxfId="149" priority="7" stopIfTrue="1">
      <formula>ISERROR(J5)</formula>
    </cfRule>
  </conditionalFormatting>
  <conditionalFormatting sqref="K4">
    <cfRule type="cellIs" dxfId="148" priority="3" stopIfTrue="1" operator="between">
      <formula>11</formula>
      <formula>16</formula>
    </cfRule>
    <cfRule type="cellIs" dxfId="147" priority="4" stopIfTrue="1" operator="between">
      <formula>21</formula>
      <formula>26</formula>
    </cfRule>
    <cfRule type="cellIs" dxfId="146" priority="5" stopIfTrue="1" operator="between">
      <formula>31</formula>
      <formula>36</formula>
    </cfRule>
    <cfRule type="cellIs" dxfId="145" priority="6" stopIfTrue="1" operator="between">
      <formula>41</formula>
      <formula>46</formula>
    </cfRule>
  </conditionalFormatting>
  <conditionalFormatting sqref="K4">
    <cfRule type="containsErrors" dxfId="144" priority="2" stopIfTrue="1">
      <formula>ISERROR(K4)</formula>
    </cfRule>
  </conditionalFormatting>
  <conditionalFormatting sqref="J4">
    <cfRule type="containsErrors" dxfId="143" priority="1" stopIfTrue="1">
      <formula>ISERROR(J4)</formula>
    </cfRule>
  </conditionalFormatting>
  <dataValidations count="7">
    <dataValidation type="list" showErrorMessage="1" sqref="H4:H203">
      <formula1>Fréquence</formula1>
      <formula2>0</formula2>
    </dataValidation>
    <dataValidation type="list" showErrorMessage="1" sqref="I4:I203">
      <formula1>Moyens_de_prévention_existants</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M9" sqref="M9"/>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5.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16384" width="30.7109375" style="2"/>
  </cols>
  <sheetData>
    <row r="1" spans="1:20" ht="22.5" customHeight="1" thickBot="1" x14ac:dyDescent="0.25">
      <c r="A1" s="563" t="s">
        <v>127</v>
      </c>
      <c r="B1" s="564"/>
      <c r="C1" s="564"/>
      <c r="D1" s="565"/>
      <c r="E1" s="566" t="str">
        <f>Sommaire!$B$20</f>
        <v>Atelier TCI - Bâtiment C</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88" t="s">
        <v>1</v>
      </c>
      <c r="E3" s="147" t="s">
        <v>2</v>
      </c>
      <c r="F3" s="189" t="s">
        <v>3</v>
      </c>
      <c r="G3" s="147" t="s">
        <v>4</v>
      </c>
      <c r="H3" s="147" t="s">
        <v>5</v>
      </c>
      <c r="I3" s="147" t="s">
        <v>6</v>
      </c>
      <c r="J3" s="147" t="s">
        <v>7</v>
      </c>
      <c r="K3" s="147" t="s">
        <v>8</v>
      </c>
      <c r="L3" s="147" t="s">
        <v>9</v>
      </c>
      <c r="M3" s="147" t="s">
        <v>10</v>
      </c>
      <c r="N3" s="147" t="s">
        <v>88</v>
      </c>
      <c r="O3" s="147" t="s">
        <v>11</v>
      </c>
      <c r="P3" s="147" t="s">
        <v>261</v>
      </c>
    </row>
    <row r="4" spans="1:20" ht="33.75" x14ac:dyDescent="0.2">
      <c r="A4" s="149">
        <f>1</f>
        <v>1</v>
      </c>
      <c r="B4" s="287">
        <v>43054</v>
      </c>
      <c r="C4" s="287"/>
      <c r="D4" s="105" t="s">
        <v>950</v>
      </c>
      <c r="E4" s="175" t="s">
        <v>116</v>
      </c>
      <c r="F4" s="175" t="s">
        <v>70</v>
      </c>
      <c r="G4" s="175" t="s">
        <v>736</v>
      </c>
      <c r="H4" s="175" t="s">
        <v>14</v>
      </c>
      <c r="I4" s="175" t="s">
        <v>36</v>
      </c>
      <c r="J4" s="149" t="str">
        <f>VLOOKUP(G4,'Risques-Dangers-Dommages'!$G$2:$H$42,2,FALSE)</f>
        <v>Significative</v>
      </c>
      <c r="K4" s="148">
        <f t="shared" ref="K4:K63" si="0">(10*IF($J4="Mineure",1,IF($J4="Significative",2,IF($J4="grave",3,IF($J4="Critique",4,0)))))+IF(I4="Protection collective",IF(H4&lt;&gt;"Quotidien",1,2),IF(I4="E.P.I.",IF(H4&lt;&gt;"Mensuel et plus",3,2),IF(I4="Consigne",IF(H4&lt;&gt;"Quotidien",4,5),IF(I4="Aucun",IF(H4&lt;&gt;"Mensuel et plus",6,5),6))))</f>
        <v>23</v>
      </c>
      <c r="L4" s="175" t="s">
        <v>786</v>
      </c>
      <c r="M4" s="175" t="s">
        <v>791</v>
      </c>
      <c r="N4" s="108"/>
      <c r="O4" s="108"/>
      <c r="P4" s="105"/>
      <c r="Q4" s="214" t="str">
        <f>IF(E4&lt;&gt;0,IF(O4=0,E4,""),"")</f>
        <v>Equipements de travail</v>
      </c>
      <c r="R4" s="214" t="str">
        <f>IF(F4&lt;&gt;0,IF(O4=0,F4,""),"")</f>
        <v>Utilisation d'équipements avec parties mobiles ou brûlantes</v>
      </c>
      <c r="S4" s="214" t="e">
        <f>VLOOKUP(L4,'Précisions-Moy Prév'!$C$2:$D$261,2,FALSE)</f>
        <v>#N/A</v>
      </c>
      <c r="T4" s="214">
        <f>VLOOKUP(F4,'Précisions-Moy Prév'!$G$2:$H$122,2,FALSE)</f>
        <v>53</v>
      </c>
    </row>
    <row r="5" spans="1:20" ht="33.75" x14ac:dyDescent="0.2">
      <c r="A5" s="149">
        <f>A4+1</f>
        <v>2</v>
      </c>
      <c r="B5" s="287">
        <v>43054</v>
      </c>
      <c r="C5" s="287"/>
      <c r="D5" s="175" t="s">
        <v>950</v>
      </c>
      <c r="E5" s="175" t="s">
        <v>116</v>
      </c>
      <c r="F5" s="175" t="s">
        <v>18</v>
      </c>
      <c r="G5" s="175" t="s">
        <v>719</v>
      </c>
      <c r="H5" s="175" t="s">
        <v>14</v>
      </c>
      <c r="I5" s="175" t="s">
        <v>15</v>
      </c>
      <c r="J5" s="149" t="str">
        <f>VLOOKUP(G5,'Risques-Dangers-Dommages'!$G$2:$H$42,2,FALSE)</f>
        <v>Significative</v>
      </c>
      <c r="K5" s="148">
        <f t="shared" si="0"/>
        <v>21</v>
      </c>
      <c r="L5" s="175" t="s">
        <v>787</v>
      </c>
      <c r="M5" s="175" t="s">
        <v>792</v>
      </c>
      <c r="N5" s="108"/>
      <c r="O5" s="108"/>
      <c r="P5" s="105"/>
      <c r="Q5" s="214" t="str">
        <f t="shared" ref="Q5:Q63" si="1">IF(E5&lt;&gt;0,IF(O5=0,E5,""),"")</f>
        <v>Equipements de travail</v>
      </c>
      <c r="R5" s="214" t="str">
        <f t="shared" ref="R5:R63" si="2">IF(F5&lt;&gt;0,IF(O5=0,F5,""),"")</f>
        <v>Autres dangers</v>
      </c>
      <c r="S5" s="214" t="e">
        <f>VLOOKUP(L5,'Précisions-Moy Prév'!$C$2:$D$261,2,FALSE)</f>
        <v>#N/A</v>
      </c>
      <c r="T5" s="214" t="e">
        <f>VLOOKUP(F5,'Précisions-Moy Prév'!$G$2:$H$122,2,FALSE)</f>
        <v>#N/A</v>
      </c>
    </row>
    <row r="6" spans="1:20" ht="33.75" x14ac:dyDescent="0.2">
      <c r="A6" s="149">
        <f t="shared" ref="A6:A69" si="3">A5+1</f>
        <v>3</v>
      </c>
      <c r="B6" s="287">
        <v>43054</v>
      </c>
      <c r="C6" s="287"/>
      <c r="D6" s="175" t="s">
        <v>950</v>
      </c>
      <c r="E6" s="175" t="s">
        <v>116</v>
      </c>
      <c r="F6" s="175" t="s">
        <v>325</v>
      </c>
      <c r="G6" s="175" t="s">
        <v>761</v>
      </c>
      <c r="H6" s="175" t="s">
        <v>14</v>
      </c>
      <c r="I6" s="175" t="s">
        <v>17</v>
      </c>
      <c r="J6" s="149" t="str">
        <f>VLOOKUP(G6,'Risques-Dangers-Dommages'!$G$2:$H$42,2,FALSE)</f>
        <v>Grave</v>
      </c>
      <c r="K6" s="148">
        <f t="shared" si="0"/>
        <v>34</v>
      </c>
      <c r="L6" s="175" t="s">
        <v>788</v>
      </c>
      <c r="M6" s="175" t="s">
        <v>793</v>
      </c>
      <c r="N6" s="108"/>
      <c r="O6" s="108"/>
      <c r="P6" s="105"/>
      <c r="Q6" s="214" t="str">
        <f t="shared" si="1"/>
        <v>Equipements de travail</v>
      </c>
      <c r="R6" s="214" t="str">
        <f t="shared" si="2"/>
        <v>Appareil cassé, défectueux</v>
      </c>
      <c r="S6" s="214" t="e">
        <f>VLOOKUP(L6,'Précisions-Moy Prév'!$C$2:$D$261,2,FALSE)</f>
        <v>#N/A</v>
      </c>
      <c r="T6" s="214">
        <f>VLOOKUP(F6,'Précisions-Moy Prév'!$G$2:$H$122,2,FALSE)</f>
        <v>50</v>
      </c>
    </row>
    <row r="7" spans="1:20" ht="33.75" x14ac:dyDescent="0.2">
      <c r="A7" s="149">
        <f t="shared" si="3"/>
        <v>4</v>
      </c>
      <c r="B7" s="287">
        <v>43054</v>
      </c>
      <c r="C7" s="287"/>
      <c r="D7" s="175" t="s">
        <v>950</v>
      </c>
      <c r="E7" s="175" t="s">
        <v>120</v>
      </c>
      <c r="F7" s="175" t="s">
        <v>190</v>
      </c>
      <c r="G7" s="175" t="s">
        <v>34</v>
      </c>
      <c r="H7" s="175" t="s">
        <v>14</v>
      </c>
      <c r="I7" s="175" t="s">
        <v>36</v>
      </c>
      <c r="J7" s="149" t="str">
        <f>VLOOKUP(G7,'Risques-Dangers-Dommages'!$G$2:$H$42,2,FALSE)</f>
        <v>Significative</v>
      </c>
      <c r="K7" s="148">
        <f t="shared" si="0"/>
        <v>23</v>
      </c>
      <c r="L7" s="175" t="s">
        <v>789</v>
      </c>
      <c r="M7" s="175" t="s">
        <v>794</v>
      </c>
      <c r="N7" s="108"/>
      <c r="O7" s="108"/>
      <c r="P7" s="105"/>
      <c r="Q7" s="214" t="str">
        <f t="shared" si="1"/>
        <v>Produits Emissions Déchets</v>
      </c>
      <c r="R7" s="214" t="str">
        <f t="shared" si="2"/>
        <v>Projection, aspersion de produits dangereux sur le visage, la peau, les yeux</v>
      </c>
      <c r="S7" s="214" t="e">
        <f>VLOOKUP(L7,'Précisions-Moy Prév'!$C$2:$D$261,2,FALSE)</f>
        <v>#N/A</v>
      </c>
      <c r="T7" s="214">
        <f>VLOOKUP(F7,'Précisions-Moy Prév'!$G$2:$H$122,2,FALSE)</f>
        <v>91</v>
      </c>
    </row>
    <row r="8" spans="1:20" ht="33.75" x14ac:dyDescent="0.2">
      <c r="A8" s="149">
        <f t="shared" si="3"/>
        <v>5</v>
      </c>
      <c r="B8" s="287">
        <v>43054</v>
      </c>
      <c r="C8" s="287"/>
      <c r="D8" s="175" t="s">
        <v>950</v>
      </c>
      <c r="E8" s="175" t="s">
        <v>116</v>
      </c>
      <c r="F8" s="175" t="s">
        <v>160</v>
      </c>
      <c r="G8" s="175" t="s">
        <v>761</v>
      </c>
      <c r="H8" s="175" t="s">
        <v>14</v>
      </c>
      <c r="I8" s="175" t="s">
        <v>15</v>
      </c>
      <c r="J8" s="149" t="str">
        <f>VLOOKUP(G8,'Risques-Dangers-Dommages'!$G$2:$H$42,2,FALSE)</f>
        <v>Grave</v>
      </c>
      <c r="K8" s="148">
        <f t="shared" si="0"/>
        <v>31</v>
      </c>
      <c r="L8" s="175" t="s">
        <v>790</v>
      </c>
      <c r="M8" s="175" t="s">
        <v>793</v>
      </c>
      <c r="N8" s="108"/>
      <c r="O8" s="108"/>
      <c r="P8" s="105"/>
      <c r="Q8" s="214" t="str">
        <f t="shared" si="1"/>
        <v>Equipements de travail</v>
      </c>
      <c r="R8" s="214" t="str">
        <f t="shared" si="2"/>
        <v>Utilisation de colonnes pour perceuse électroportative</v>
      </c>
      <c r="S8" s="214" t="e">
        <f>VLOOKUP(L8,'Précisions-Moy Prév'!$C$2:$D$261,2,FALSE)</f>
        <v>#N/A</v>
      </c>
      <c r="T8" s="214">
        <f>VLOOKUP(F8,'Précisions-Moy Prév'!$G$2:$H$122,2,FALSE)</f>
        <v>52</v>
      </c>
    </row>
    <row r="9" spans="1:20" ht="33.75" x14ac:dyDescent="0.2">
      <c r="A9" s="149">
        <f t="shared" si="3"/>
        <v>6</v>
      </c>
      <c r="B9" s="174">
        <v>42879</v>
      </c>
      <c r="C9" s="174"/>
      <c r="D9" s="175" t="s">
        <v>785</v>
      </c>
      <c r="E9" s="105" t="s">
        <v>120</v>
      </c>
      <c r="F9" s="105" t="s">
        <v>190</v>
      </c>
      <c r="G9" s="105" t="s">
        <v>733</v>
      </c>
      <c r="H9" s="105" t="s">
        <v>14</v>
      </c>
      <c r="I9" s="105" t="s">
        <v>36</v>
      </c>
      <c r="J9" s="149" t="str">
        <f>VLOOKUP(G9,'Risques-Dangers-Dommages'!$G$2:$H$42,2,FALSE)</f>
        <v>Significative</v>
      </c>
      <c r="K9" s="148">
        <f t="shared" si="0"/>
        <v>23</v>
      </c>
      <c r="L9" s="105" t="s">
        <v>963</v>
      </c>
      <c r="M9" s="105" t="s">
        <v>964</v>
      </c>
      <c r="N9" s="108"/>
      <c r="O9" s="108"/>
      <c r="P9" s="105"/>
      <c r="Q9" s="214" t="str">
        <f t="shared" si="1"/>
        <v>Produits Emissions Déchets</v>
      </c>
      <c r="R9" s="214" t="str">
        <f t="shared" si="2"/>
        <v>Projection, aspersion de produits dangereux sur le visage, la peau, les yeux</v>
      </c>
      <c r="S9" s="214" t="e">
        <f>VLOOKUP(L9,'Précisions-Moy Prév'!$C$2:$D$261,2,FALSE)</f>
        <v>#N/A</v>
      </c>
      <c r="T9" s="214">
        <f>VLOOKUP(F9,'Précisions-Moy Prév'!$G$2:$H$122,2,FALSE)</f>
        <v>91</v>
      </c>
    </row>
    <row r="10" spans="1:20" ht="22.5" x14ac:dyDescent="0.2">
      <c r="A10" s="149">
        <f t="shared" si="3"/>
        <v>7</v>
      </c>
      <c r="B10" s="174">
        <v>42879</v>
      </c>
      <c r="C10" s="174"/>
      <c r="D10" s="175" t="s">
        <v>785</v>
      </c>
      <c r="E10" s="175" t="s">
        <v>116</v>
      </c>
      <c r="F10" s="105" t="s">
        <v>70</v>
      </c>
      <c r="G10" s="105" t="s">
        <v>736</v>
      </c>
      <c r="H10" s="105" t="s">
        <v>14</v>
      </c>
      <c r="I10" s="105" t="s">
        <v>36</v>
      </c>
      <c r="J10" s="149" t="str">
        <f>VLOOKUP(G10,'Risques-Dangers-Dommages'!$G$2:$H$42,2,FALSE)</f>
        <v>Significative</v>
      </c>
      <c r="K10" s="148">
        <f t="shared" si="0"/>
        <v>23</v>
      </c>
      <c r="L10" s="175" t="s">
        <v>965</v>
      </c>
      <c r="M10" s="105" t="s">
        <v>966</v>
      </c>
      <c r="N10" s="108"/>
      <c r="O10" s="108"/>
      <c r="P10" s="105"/>
      <c r="Q10" s="214" t="str">
        <f t="shared" si="1"/>
        <v>Equipements de travail</v>
      </c>
      <c r="R10" s="214" t="str">
        <f t="shared" si="2"/>
        <v>Utilisation d'équipements avec parties mobiles ou brûlantes</v>
      </c>
      <c r="S10" s="214" t="e">
        <f>VLOOKUP(L10,'Précisions-Moy Prév'!$C$2:$D$261,2,FALSE)</f>
        <v>#N/A</v>
      </c>
      <c r="T10" s="214">
        <f>VLOOKUP(F10,'Précisions-Moy Prév'!$G$2:$H$122,2,FALSE)</f>
        <v>53</v>
      </c>
    </row>
    <row r="11" spans="1:20" ht="33.75" x14ac:dyDescent="0.2">
      <c r="A11" s="149">
        <f t="shared" si="3"/>
        <v>8</v>
      </c>
      <c r="B11" s="174">
        <v>42885</v>
      </c>
      <c r="C11" s="174"/>
      <c r="D11" s="175" t="s">
        <v>785</v>
      </c>
      <c r="E11" s="175" t="s">
        <v>90</v>
      </c>
      <c r="F11" s="105" t="s">
        <v>951</v>
      </c>
      <c r="G11" s="105" t="s">
        <v>132</v>
      </c>
      <c r="H11" s="105" t="s">
        <v>14</v>
      </c>
      <c r="I11" s="105" t="s">
        <v>36</v>
      </c>
      <c r="J11" s="149" t="str">
        <f>VLOOKUP(G11,'Risques-Dangers-Dommages'!$G$2:$H$42,2,FALSE)</f>
        <v>Significative</v>
      </c>
      <c r="K11" s="148">
        <f t="shared" si="0"/>
        <v>23</v>
      </c>
      <c r="L11" s="175" t="s">
        <v>967</v>
      </c>
      <c r="M11" s="105" t="s">
        <v>968</v>
      </c>
      <c r="N11" s="108"/>
      <c r="O11" s="108"/>
      <c r="P11" s="105"/>
      <c r="Q11" s="214" t="str">
        <f t="shared" si="1"/>
        <v>Rayonnements</v>
      </c>
      <c r="R11" s="214" t="str">
        <f t="shared" si="2"/>
        <v>Autres dangers : éblouissement</v>
      </c>
      <c r="S11" s="214" t="e">
        <f>VLOOKUP(L11,'Précisions-Moy Prév'!$C$2:$D$261,2,FALSE)</f>
        <v>#N/A</v>
      </c>
      <c r="T11" s="214" t="e">
        <f>VLOOKUP(F11,'Précisions-Moy Prév'!$G$2:$H$122,2,FALSE)</f>
        <v>#N/A</v>
      </c>
    </row>
    <row r="12" spans="1:20" ht="45" x14ac:dyDescent="0.2">
      <c r="A12" s="149">
        <f t="shared" si="3"/>
        <v>9</v>
      </c>
      <c r="B12" s="174">
        <v>42885</v>
      </c>
      <c r="C12" s="174"/>
      <c r="D12" s="175" t="s">
        <v>785</v>
      </c>
      <c r="E12" s="175" t="s">
        <v>120</v>
      </c>
      <c r="F12" s="105" t="s">
        <v>178</v>
      </c>
      <c r="G12" s="105" t="s">
        <v>725</v>
      </c>
      <c r="H12" s="105" t="s">
        <v>14</v>
      </c>
      <c r="I12" s="105" t="s">
        <v>15</v>
      </c>
      <c r="J12" s="149" t="str">
        <f>VLOOKUP(G12,'Risques-Dangers-Dommages'!$G$2:$H$42,2,FALSE)</f>
        <v>Significative</v>
      </c>
      <c r="K12" s="148">
        <f t="shared" si="0"/>
        <v>21</v>
      </c>
      <c r="L12" s="175" t="s">
        <v>969</v>
      </c>
      <c r="M12" s="105" t="s">
        <v>970</v>
      </c>
      <c r="N12" s="108"/>
      <c r="O12" s="108"/>
      <c r="P12" s="105"/>
      <c r="Q12" s="214" t="str">
        <f t="shared" si="1"/>
        <v>Produits Emissions Déchets</v>
      </c>
      <c r="R12" s="214" t="str">
        <f t="shared" si="2"/>
        <v>Emission de fumées (soudure, gaz d’échappement …)</v>
      </c>
      <c r="S12" s="214" t="e">
        <f>VLOOKUP(L12,'Précisions-Moy Prév'!$C$2:$D$261,2,FALSE)</f>
        <v>#N/A</v>
      </c>
      <c r="T12" s="214">
        <f>VLOOKUP(F12,'Précisions-Moy Prév'!$G$2:$H$122,2,FALSE)</f>
        <v>78</v>
      </c>
    </row>
    <row r="13" spans="1:20" ht="33.75" x14ac:dyDescent="0.2">
      <c r="A13" s="149">
        <f t="shared" si="3"/>
        <v>10</v>
      </c>
      <c r="B13" s="174">
        <v>42885</v>
      </c>
      <c r="C13" s="174"/>
      <c r="D13" s="175" t="s">
        <v>785</v>
      </c>
      <c r="E13" s="175" t="s">
        <v>120</v>
      </c>
      <c r="F13" s="105" t="s">
        <v>190</v>
      </c>
      <c r="G13" s="105" t="s">
        <v>733</v>
      </c>
      <c r="H13" s="105" t="s">
        <v>14</v>
      </c>
      <c r="I13" s="105" t="s">
        <v>36</v>
      </c>
      <c r="J13" s="149" t="str">
        <f>VLOOKUP(G13,'Risques-Dangers-Dommages'!$G$2:$H$42,2,FALSE)</f>
        <v>Significative</v>
      </c>
      <c r="K13" s="148">
        <f t="shared" si="0"/>
        <v>23</v>
      </c>
      <c r="L13" s="105" t="s">
        <v>971</v>
      </c>
      <c r="M13" s="175" t="s">
        <v>964</v>
      </c>
      <c r="N13" s="108"/>
      <c r="O13" s="108"/>
      <c r="P13" s="105"/>
      <c r="Q13" s="214" t="str">
        <f t="shared" si="1"/>
        <v>Produits Emissions Déchets</v>
      </c>
      <c r="R13" s="214" t="str">
        <f t="shared" si="2"/>
        <v>Projection, aspersion de produits dangereux sur le visage, la peau, les yeux</v>
      </c>
      <c r="S13" s="214" t="e">
        <f>VLOOKUP(L13,'Précisions-Moy Prév'!$C$2:$D$261,2,FALSE)</f>
        <v>#N/A</v>
      </c>
      <c r="T13" s="214">
        <f>VLOOKUP(F13,'Précisions-Moy Prév'!$G$2:$H$122,2,FALSE)</f>
        <v>91</v>
      </c>
    </row>
    <row r="14" spans="1:20" ht="33.75" x14ac:dyDescent="0.2">
      <c r="A14" s="149">
        <f t="shared" si="3"/>
        <v>11</v>
      </c>
      <c r="B14" s="174">
        <v>42885</v>
      </c>
      <c r="C14" s="174"/>
      <c r="D14" s="175" t="s">
        <v>785</v>
      </c>
      <c r="E14" s="105" t="s">
        <v>116</v>
      </c>
      <c r="F14" s="105" t="s">
        <v>952</v>
      </c>
      <c r="G14" s="105" t="s">
        <v>736</v>
      </c>
      <c r="H14" s="105" t="s">
        <v>14</v>
      </c>
      <c r="I14" s="105" t="s">
        <v>36</v>
      </c>
      <c r="J14" s="149" t="str">
        <f>VLOOKUP(G14,'Risques-Dangers-Dommages'!$G$2:$H$42,2,FALSE)</f>
        <v>Significative</v>
      </c>
      <c r="K14" s="148">
        <f t="shared" si="0"/>
        <v>23</v>
      </c>
      <c r="L14" s="175" t="s">
        <v>972</v>
      </c>
      <c r="M14" s="105" t="s">
        <v>973</v>
      </c>
      <c r="N14" s="108"/>
      <c r="O14" s="108"/>
      <c r="P14" s="105"/>
      <c r="Q14" s="214" t="str">
        <f t="shared" si="1"/>
        <v>Equipements de travail</v>
      </c>
      <c r="R14" s="214" t="str">
        <f t="shared" si="2"/>
        <v>Manipulation de pièces chaudes</v>
      </c>
      <c r="S14" s="214" t="e">
        <f>VLOOKUP(L14,'Précisions-Moy Prév'!$C$2:$D$261,2,FALSE)</f>
        <v>#N/A</v>
      </c>
      <c r="T14" s="214" t="e">
        <f>VLOOKUP(F14,'Précisions-Moy Prév'!$G$2:$H$122,2,FALSE)</f>
        <v>#N/A</v>
      </c>
    </row>
    <row r="15" spans="1:20" ht="33.75" x14ac:dyDescent="0.2">
      <c r="A15" s="149">
        <f t="shared" si="3"/>
        <v>12</v>
      </c>
      <c r="B15" s="174">
        <v>42885</v>
      </c>
      <c r="C15" s="174"/>
      <c r="D15" s="175" t="s">
        <v>785</v>
      </c>
      <c r="E15" s="105" t="s">
        <v>90</v>
      </c>
      <c r="F15" s="105" t="s">
        <v>951</v>
      </c>
      <c r="G15" s="105" t="s">
        <v>132</v>
      </c>
      <c r="H15" s="105" t="s">
        <v>14</v>
      </c>
      <c r="I15" s="105" t="s">
        <v>36</v>
      </c>
      <c r="J15" s="149" t="str">
        <f>VLOOKUP(G15,'Risques-Dangers-Dommages'!$G$2:$H$42,2,FALSE)</f>
        <v>Significative</v>
      </c>
      <c r="K15" s="148">
        <f t="shared" si="0"/>
        <v>23</v>
      </c>
      <c r="L15" s="175" t="s">
        <v>974</v>
      </c>
      <c r="M15" s="175" t="s">
        <v>968</v>
      </c>
      <c r="N15" s="108"/>
      <c r="O15" s="108"/>
      <c r="P15" s="105"/>
      <c r="Q15" s="214" t="str">
        <f t="shared" si="1"/>
        <v>Rayonnements</v>
      </c>
      <c r="R15" s="214" t="str">
        <f t="shared" si="2"/>
        <v>Autres dangers : éblouissement</v>
      </c>
      <c r="S15" s="214" t="e">
        <f>VLOOKUP(L15,'Précisions-Moy Prév'!$C$2:$D$261,2,FALSE)</f>
        <v>#N/A</v>
      </c>
      <c r="T15" s="214" t="e">
        <f>VLOOKUP(F15,'Précisions-Moy Prév'!$G$2:$H$122,2,FALSE)</f>
        <v>#N/A</v>
      </c>
    </row>
    <row r="16" spans="1:20" ht="45" x14ac:dyDescent="0.2">
      <c r="A16" s="149">
        <f t="shared" si="3"/>
        <v>13</v>
      </c>
      <c r="B16" s="174">
        <v>42885</v>
      </c>
      <c r="C16" s="174"/>
      <c r="D16" s="175" t="s">
        <v>785</v>
      </c>
      <c r="E16" s="105" t="s">
        <v>120</v>
      </c>
      <c r="F16" s="105" t="s">
        <v>178</v>
      </c>
      <c r="G16" s="105" t="s">
        <v>725</v>
      </c>
      <c r="H16" s="105" t="s">
        <v>14</v>
      </c>
      <c r="I16" s="105" t="s">
        <v>15</v>
      </c>
      <c r="J16" s="149" t="str">
        <f>VLOOKUP(G16,'Risques-Dangers-Dommages'!$G$2:$H$42,2,FALSE)</f>
        <v>Significative</v>
      </c>
      <c r="K16" s="148">
        <f t="shared" si="0"/>
        <v>21</v>
      </c>
      <c r="L16" s="175" t="s">
        <v>975</v>
      </c>
      <c r="M16" s="175" t="s">
        <v>970</v>
      </c>
      <c r="N16" s="108"/>
      <c r="O16" s="108"/>
      <c r="P16" s="105"/>
      <c r="Q16" s="214" t="str">
        <f t="shared" si="1"/>
        <v>Produits Emissions Déchets</v>
      </c>
      <c r="R16" s="214" t="str">
        <f t="shared" si="2"/>
        <v>Emission de fumées (soudure, gaz d’échappement …)</v>
      </c>
      <c r="S16" s="214" t="e">
        <f>VLOOKUP(L16,'Précisions-Moy Prév'!$C$2:$D$261,2,FALSE)</f>
        <v>#N/A</v>
      </c>
      <c r="T16" s="214">
        <f>VLOOKUP(F16,'Précisions-Moy Prév'!$G$2:$H$122,2,FALSE)</f>
        <v>78</v>
      </c>
    </row>
    <row r="17" spans="1:20" ht="33.75" x14ac:dyDescent="0.2">
      <c r="A17" s="149">
        <f t="shared" si="3"/>
        <v>14</v>
      </c>
      <c r="B17" s="174">
        <v>42885</v>
      </c>
      <c r="C17" s="174"/>
      <c r="D17" s="175" t="s">
        <v>785</v>
      </c>
      <c r="E17" s="105" t="s">
        <v>116</v>
      </c>
      <c r="F17" s="105" t="s">
        <v>953</v>
      </c>
      <c r="G17" s="105" t="s">
        <v>719</v>
      </c>
      <c r="H17" s="105" t="s">
        <v>14</v>
      </c>
      <c r="I17" s="105" t="s">
        <v>17</v>
      </c>
      <c r="J17" s="149" t="str">
        <f>VLOOKUP(G17,'Risques-Dangers-Dommages'!$G$2:$H$42,2,FALSE)</f>
        <v>Significative</v>
      </c>
      <c r="K17" s="148">
        <f t="shared" si="0"/>
        <v>24</v>
      </c>
      <c r="L17" s="175" t="s">
        <v>976</v>
      </c>
      <c r="M17" s="105" t="s">
        <v>977</v>
      </c>
      <c r="N17" s="108"/>
      <c r="O17" s="108"/>
      <c r="P17" s="105"/>
      <c r="Q17" s="214" t="str">
        <f t="shared" si="1"/>
        <v>Equipements de travail</v>
      </c>
      <c r="R17" s="214" t="str">
        <f t="shared" si="2"/>
        <v>Autres dangers : chute de la bouteille</v>
      </c>
      <c r="S17" s="214" t="e">
        <f>VLOOKUP(L17,'Précisions-Moy Prév'!$C$2:$D$261,2,FALSE)</f>
        <v>#N/A</v>
      </c>
      <c r="T17" s="214" t="e">
        <f>VLOOKUP(F17,'Précisions-Moy Prév'!$G$2:$H$122,2,FALSE)</f>
        <v>#N/A</v>
      </c>
    </row>
    <row r="18" spans="1:20" ht="33.75" x14ac:dyDescent="0.2">
      <c r="A18" s="149">
        <f t="shared" si="3"/>
        <v>15</v>
      </c>
      <c r="B18" s="108">
        <v>42885</v>
      </c>
      <c r="C18" s="108"/>
      <c r="D18" s="105" t="s">
        <v>785</v>
      </c>
      <c r="E18" s="105" t="s">
        <v>120</v>
      </c>
      <c r="F18" s="105" t="s">
        <v>190</v>
      </c>
      <c r="G18" s="105" t="s">
        <v>733</v>
      </c>
      <c r="H18" s="105" t="s">
        <v>14</v>
      </c>
      <c r="I18" s="105" t="s">
        <v>36</v>
      </c>
      <c r="J18" s="149" t="str">
        <f>VLOOKUP(G18,'Risques-Dangers-Dommages'!$G$2:$H$42,2,FALSE)</f>
        <v>Significative</v>
      </c>
      <c r="K18" s="148">
        <f t="shared" si="0"/>
        <v>23</v>
      </c>
      <c r="L18" s="105" t="s">
        <v>978</v>
      </c>
      <c r="M18" s="175" t="s">
        <v>964</v>
      </c>
      <c r="N18" s="108"/>
      <c r="O18" s="108"/>
      <c r="P18" s="105"/>
      <c r="Q18" s="214" t="str">
        <f t="shared" si="1"/>
        <v>Produits Emissions Déchets</v>
      </c>
      <c r="R18" s="214" t="str">
        <f t="shared" si="2"/>
        <v>Projection, aspersion de produits dangereux sur le visage, la peau, les yeux</v>
      </c>
      <c r="S18" s="214" t="e">
        <f>VLOOKUP(L18,'Précisions-Moy Prév'!$C$2:$D$261,2,FALSE)</f>
        <v>#N/A</v>
      </c>
      <c r="T18" s="214">
        <f>VLOOKUP(F18,'Précisions-Moy Prév'!$G$2:$H$122,2,FALSE)</f>
        <v>91</v>
      </c>
    </row>
    <row r="19" spans="1:20" ht="33.75" x14ac:dyDescent="0.2">
      <c r="A19" s="149">
        <f t="shared" si="3"/>
        <v>16</v>
      </c>
      <c r="B19" s="174">
        <v>42885</v>
      </c>
      <c r="C19" s="174"/>
      <c r="D19" s="175" t="s">
        <v>785</v>
      </c>
      <c r="E19" s="105" t="s">
        <v>116</v>
      </c>
      <c r="F19" s="105" t="s">
        <v>952</v>
      </c>
      <c r="G19" s="105" t="s">
        <v>736</v>
      </c>
      <c r="H19" s="105" t="s">
        <v>14</v>
      </c>
      <c r="I19" s="105" t="s">
        <v>36</v>
      </c>
      <c r="J19" s="149" t="str">
        <f>VLOOKUP(G19,'Risques-Dangers-Dommages'!$G$2:$H$42,2,FALSE)</f>
        <v>Significative</v>
      </c>
      <c r="K19" s="148">
        <f t="shared" si="0"/>
        <v>23</v>
      </c>
      <c r="L19" s="175" t="s">
        <v>979</v>
      </c>
      <c r="M19" s="105" t="s">
        <v>973</v>
      </c>
      <c r="N19" s="108"/>
      <c r="O19" s="108"/>
      <c r="P19" s="105"/>
      <c r="Q19" s="214" t="str">
        <f t="shared" si="1"/>
        <v>Equipements de travail</v>
      </c>
      <c r="R19" s="214" t="str">
        <f t="shared" si="2"/>
        <v>Manipulation de pièces chaudes</v>
      </c>
      <c r="S19" s="214" t="e">
        <f>VLOOKUP(L19,'Précisions-Moy Prév'!$C$2:$D$261,2,FALSE)</f>
        <v>#N/A</v>
      </c>
      <c r="T19" s="214" t="e">
        <f>VLOOKUP(F19,'Précisions-Moy Prév'!$G$2:$H$122,2,FALSE)</f>
        <v>#N/A</v>
      </c>
    </row>
    <row r="20" spans="1:20" ht="33.75" x14ac:dyDescent="0.2">
      <c r="A20" s="149">
        <f t="shared" si="3"/>
        <v>17</v>
      </c>
      <c r="B20" s="174">
        <v>42885</v>
      </c>
      <c r="C20" s="174"/>
      <c r="D20" s="175" t="s">
        <v>785</v>
      </c>
      <c r="E20" s="105" t="s">
        <v>90</v>
      </c>
      <c r="F20" s="105" t="s">
        <v>951</v>
      </c>
      <c r="G20" s="105" t="s">
        <v>132</v>
      </c>
      <c r="H20" s="105" t="s">
        <v>14</v>
      </c>
      <c r="I20" s="105" t="s">
        <v>36</v>
      </c>
      <c r="J20" s="149" t="str">
        <f>VLOOKUP(G20,'Risques-Dangers-Dommages'!$G$2:$H$42,2,FALSE)</f>
        <v>Significative</v>
      </c>
      <c r="K20" s="148">
        <f t="shared" si="0"/>
        <v>23</v>
      </c>
      <c r="L20" s="175" t="s">
        <v>980</v>
      </c>
      <c r="M20" s="175" t="s">
        <v>968</v>
      </c>
      <c r="N20" s="108"/>
      <c r="O20" s="108"/>
      <c r="P20" s="105"/>
      <c r="Q20" s="214" t="str">
        <f t="shared" si="1"/>
        <v>Rayonnements</v>
      </c>
      <c r="R20" s="214" t="str">
        <f t="shared" si="2"/>
        <v>Autres dangers : éblouissement</v>
      </c>
      <c r="S20" s="214" t="e">
        <f>VLOOKUP(L20,'Précisions-Moy Prév'!$C$2:$D$261,2,FALSE)</f>
        <v>#N/A</v>
      </c>
      <c r="T20" s="214" t="e">
        <f>VLOOKUP(F20,'Précisions-Moy Prév'!$G$2:$H$122,2,FALSE)</f>
        <v>#N/A</v>
      </c>
    </row>
    <row r="21" spans="1:20" ht="45" x14ac:dyDescent="0.2">
      <c r="A21" s="149">
        <f t="shared" si="3"/>
        <v>18</v>
      </c>
      <c r="B21" s="174">
        <v>42885</v>
      </c>
      <c r="C21" s="174"/>
      <c r="D21" s="175" t="s">
        <v>785</v>
      </c>
      <c r="E21" s="105" t="s">
        <v>120</v>
      </c>
      <c r="F21" s="105" t="s">
        <v>178</v>
      </c>
      <c r="G21" s="105" t="s">
        <v>725</v>
      </c>
      <c r="H21" s="105" t="s">
        <v>14</v>
      </c>
      <c r="I21" s="105" t="s">
        <v>15</v>
      </c>
      <c r="J21" s="149" t="str">
        <f>VLOOKUP(G21,'Risques-Dangers-Dommages'!$G$2:$H$42,2,FALSE)</f>
        <v>Significative</v>
      </c>
      <c r="K21" s="148">
        <f t="shared" si="0"/>
        <v>21</v>
      </c>
      <c r="L21" s="175" t="s">
        <v>981</v>
      </c>
      <c r="M21" s="175" t="s">
        <v>970</v>
      </c>
      <c r="N21" s="108"/>
      <c r="O21" s="108"/>
      <c r="P21" s="105"/>
      <c r="Q21" s="214" t="str">
        <f t="shared" si="1"/>
        <v>Produits Emissions Déchets</v>
      </c>
      <c r="R21" s="214" t="str">
        <f t="shared" si="2"/>
        <v>Emission de fumées (soudure, gaz d’échappement …)</v>
      </c>
      <c r="S21" s="214" t="e">
        <f>VLOOKUP(L21,'Précisions-Moy Prév'!$C$2:$D$261,2,FALSE)</f>
        <v>#N/A</v>
      </c>
      <c r="T21" s="214">
        <f>VLOOKUP(F21,'Précisions-Moy Prév'!$G$2:$H$122,2,FALSE)</f>
        <v>78</v>
      </c>
    </row>
    <row r="22" spans="1:20" ht="33.75" x14ac:dyDescent="0.2">
      <c r="A22" s="149">
        <f t="shared" si="3"/>
        <v>19</v>
      </c>
      <c r="B22" s="174">
        <v>42885</v>
      </c>
      <c r="C22" s="174"/>
      <c r="D22" s="175" t="s">
        <v>785</v>
      </c>
      <c r="E22" s="105" t="s">
        <v>116</v>
      </c>
      <c r="F22" s="105" t="s">
        <v>953</v>
      </c>
      <c r="G22" s="105" t="s">
        <v>719</v>
      </c>
      <c r="H22" s="105" t="s">
        <v>14</v>
      </c>
      <c r="I22" s="105" t="s">
        <v>17</v>
      </c>
      <c r="J22" s="149" t="str">
        <f>VLOOKUP(G22,'Risques-Dangers-Dommages'!$G$2:$H$42,2,FALSE)</f>
        <v>Significative</v>
      </c>
      <c r="K22" s="148">
        <f t="shared" si="0"/>
        <v>24</v>
      </c>
      <c r="L22" s="175" t="s">
        <v>976</v>
      </c>
      <c r="M22" s="175" t="s">
        <v>977</v>
      </c>
      <c r="N22" s="108"/>
      <c r="O22" s="108"/>
      <c r="P22" s="105"/>
      <c r="Q22" s="214" t="str">
        <f t="shared" si="1"/>
        <v>Equipements de travail</v>
      </c>
      <c r="R22" s="214" t="str">
        <f t="shared" si="2"/>
        <v>Autres dangers : chute de la bouteille</v>
      </c>
      <c r="S22" s="214" t="e">
        <f>VLOOKUP(L22,'Précisions-Moy Prév'!$C$2:$D$261,2,FALSE)</f>
        <v>#N/A</v>
      </c>
      <c r="T22" s="214" t="e">
        <f>VLOOKUP(F22,'Précisions-Moy Prév'!$G$2:$H$122,2,FALSE)</f>
        <v>#N/A</v>
      </c>
    </row>
    <row r="23" spans="1:20" ht="33.75" x14ac:dyDescent="0.2">
      <c r="A23" s="149">
        <f t="shared" si="3"/>
        <v>20</v>
      </c>
      <c r="B23" s="108">
        <v>42885</v>
      </c>
      <c r="C23" s="108"/>
      <c r="D23" s="105" t="s">
        <v>785</v>
      </c>
      <c r="E23" s="105" t="s">
        <v>120</v>
      </c>
      <c r="F23" s="105" t="s">
        <v>190</v>
      </c>
      <c r="G23" s="105" t="s">
        <v>733</v>
      </c>
      <c r="H23" s="105" t="s">
        <v>14</v>
      </c>
      <c r="I23" s="105" t="s">
        <v>36</v>
      </c>
      <c r="J23" s="149" t="str">
        <f>VLOOKUP(G23,'Risques-Dangers-Dommages'!$G$2:$H$42,2,FALSE)</f>
        <v>Significative</v>
      </c>
      <c r="K23" s="148">
        <f t="shared" si="0"/>
        <v>23</v>
      </c>
      <c r="L23" s="175" t="s">
        <v>982</v>
      </c>
      <c r="M23" s="175" t="s">
        <v>964</v>
      </c>
      <c r="N23" s="108"/>
      <c r="O23" s="108"/>
      <c r="P23" s="105"/>
      <c r="Q23" s="214" t="str">
        <f t="shared" si="1"/>
        <v>Produits Emissions Déchets</v>
      </c>
      <c r="R23" s="214" t="str">
        <f t="shared" si="2"/>
        <v>Projection, aspersion de produits dangereux sur le visage, la peau, les yeux</v>
      </c>
      <c r="S23" s="214" t="e">
        <f>VLOOKUP(L23,'Précisions-Moy Prév'!$C$2:$D$261,2,FALSE)</f>
        <v>#N/A</v>
      </c>
      <c r="T23" s="214">
        <f>VLOOKUP(F23,'Précisions-Moy Prév'!$G$2:$H$122,2,FALSE)</f>
        <v>91</v>
      </c>
    </row>
    <row r="24" spans="1:20" ht="33.75" x14ac:dyDescent="0.2">
      <c r="A24" s="149">
        <f t="shared" si="3"/>
        <v>21</v>
      </c>
      <c r="B24" s="174">
        <v>42885</v>
      </c>
      <c r="C24" s="174"/>
      <c r="D24" s="175" t="s">
        <v>785</v>
      </c>
      <c r="E24" s="175" t="s">
        <v>116</v>
      </c>
      <c r="F24" s="175" t="s">
        <v>952</v>
      </c>
      <c r="G24" s="175" t="s">
        <v>736</v>
      </c>
      <c r="H24" s="175" t="s">
        <v>14</v>
      </c>
      <c r="I24" s="175" t="s">
        <v>36</v>
      </c>
      <c r="J24" s="149" t="str">
        <f>VLOOKUP(G24,'Risques-Dangers-Dommages'!$G$2:$H$42,2,FALSE)</f>
        <v>Significative</v>
      </c>
      <c r="K24" s="148">
        <f t="shared" si="0"/>
        <v>23</v>
      </c>
      <c r="L24" s="175" t="s">
        <v>983</v>
      </c>
      <c r="M24" s="175" t="s">
        <v>973</v>
      </c>
      <c r="N24" s="108"/>
      <c r="O24" s="108"/>
      <c r="P24" s="105"/>
      <c r="Q24" s="214" t="str">
        <f t="shared" si="1"/>
        <v>Equipements de travail</v>
      </c>
      <c r="R24" s="214" t="str">
        <f t="shared" si="2"/>
        <v>Manipulation de pièces chaudes</v>
      </c>
      <c r="S24" s="214" t="e">
        <f>VLOOKUP(L24,'Précisions-Moy Prév'!$C$2:$D$261,2,FALSE)</f>
        <v>#N/A</v>
      </c>
      <c r="T24" s="214" t="e">
        <f>VLOOKUP(F24,'Précisions-Moy Prév'!$G$2:$H$122,2,FALSE)</f>
        <v>#N/A</v>
      </c>
    </row>
    <row r="25" spans="1:20" ht="33.75" x14ac:dyDescent="0.2">
      <c r="A25" s="149">
        <f t="shared" si="3"/>
        <v>22</v>
      </c>
      <c r="B25" s="174">
        <v>42885</v>
      </c>
      <c r="C25" s="174"/>
      <c r="D25" s="175" t="s">
        <v>785</v>
      </c>
      <c r="E25" s="175" t="s">
        <v>90</v>
      </c>
      <c r="F25" s="175" t="s">
        <v>951</v>
      </c>
      <c r="G25" s="175" t="s">
        <v>132</v>
      </c>
      <c r="H25" s="175" t="s">
        <v>14</v>
      </c>
      <c r="I25" s="175" t="s">
        <v>36</v>
      </c>
      <c r="J25" s="149" t="str">
        <f>VLOOKUP(G25,'Risques-Dangers-Dommages'!$G$2:$H$42,2,FALSE)</f>
        <v>Significative</v>
      </c>
      <c r="K25" s="148">
        <f t="shared" si="0"/>
        <v>23</v>
      </c>
      <c r="L25" s="175" t="s">
        <v>984</v>
      </c>
      <c r="M25" s="175" t="s">
        <v>968</v>
      </c>
      <c r="N25" s="108"/>
      <c r="O25" s="108"/>
      <c r="P25" s="105"/>
      <c r="Q25" s="214" t="str">
        <f t="shared" si="1"/>
        <v>Rayonnements</v>
      </c>
      <c r="R25" s="214" t="str">
        <f t="shared" si="2"/>
        <v>Autres dangers : éblouissement</v>
      </c>
      <c r="S25" s="214" t="e">
        <f>VLOOKUP(L25,'Précisions-Moy Prév'!$C$2:$D$261,2,FALSE)</f>
        <v>#N/A</v>
      </c>
      <c r="T25" s="214" t="e">
        <f>VLOOKUP(F25,'Précisions-Moy Prév'!$G$2:$H$122,2,FALSE)</f>
        <v>#N/A</v>
      </c>
    </row>
    <row r="26" spans="1:20" ht="45" x14ac:dyDescent="0.2">
      <c r="A26" s="149">
        <f t="shared" si="3"/>
        <v>23</v>
      </c>
      <c r="B26" s="174">
        <v>42885</v>
      </c>
      <c r="C26" s="174"/>
      <c r="D26" s="175" t="s">
        <v>785</v>
      </c>
      <c r="E26" s="175" t="s">
        <v>120</v>
      </c>
      <c r="F26" s="175" t="s">
        <v>178</v>
      </c>
      <c r="G26" s="175" t="s">
        <v>725</v>
      </c>
      <c r="H26" s="175" t="s">
        <v>14</v>
      </c>
      <c r="I26" s="175" t="s">
        <v>15</v>
      </c>
      <c r="J26" s="149" t="str">
        <f>VLOOKUP(G26,'Risques-Dangers-Dommages'!$G$2:$H$42,2,FALSE)</f>
        <v>Significative</v>
      </c>
      <c r="K26" s="148">
        <f t="shared" si="0"/>
        <v>21</v>
      </c>
      <c r="L26" s="175" t="s">
        <v>985</v>
      </c>
      <c r="M26" s="175" t="s">
        <v>970</v>
      </c>
      <c r="N26" s="108"/>
      <c r="O26" s="108"/>
      <c r="P26" s="105"/>
      <c r="Q26" s="214" t="str">
        <f t="shared" si="1"/>
        <v>Produits Emissions Déchets</v>
      </c>
      <c r="R26" s="214" t="str">
        <f t="shared" si="2"/>
        <v>Emission de fumées (soudure, gaz d’échappement …)</v>
      </c>
      <c r="S26" s="214" t="e">
        <f>VLOOKUP(L26,'Précisions-Moy Prév'!$C$2:$D$261,2,FALSE)</f>
        <v>#N/A</v>
      </c>
      <c r="T26" s="214">
        <f>VLOOKUP(F26,'Précisions-Moy Prév'!$G$2:$H$122,2,FALSE)</f>
        <v>78</v>
      </c>
    </row>
    <row r="27" spans="1:20" ht="22.5" x14ac:dyDescent="0.2">
      <c r="A27" s="149">
        <f t="shared" si="3"/>
        <v>24</v>
      </c>
      <c r="B27" s="108">
        <v>42886</v>
      </c>
      <c r="C27" s="108"/>
      <c r="D27" s="105" t="s">
        <v>785</v>
      </c>
      <c r="E27" s="175" t="s">
        <v>116</v>
      </c>
      <c r="F27" s="105" t="s">
        <v>954</v>
      </c>
      <c r="G27" s="105" t="s">
        <v>736</v>
      </c>
      <c r="H27" s="175" t="s">
        <v>14</v>
      </c>
      <c r="I27" s="175" t="s">
        <v>36</v>
      </c>
      <c r="J27" s="149" t="str">
        <f>VLOOKUP(G27,'Risques-Dangers-Dommages'!$G$2:$H$42,2,FALSE)</f>
        <v>Significative</v>
      </c>
      <c r="K27" s="148">
        <f t="shared" si="0"/>
        <v>23</v>
      </c>
      <c r="L27" s="105" t="s">
        <v>986</v>
      </c>
      <c r="M27" s="105" t="s">
        <v>791</v>
      </c>
      <c r="N27" s="108"/>
      <c r="O27" s="108"/>
      <c r="P27" s="105"/>
      <c r="Q27" s="214" t="str">
        <f t="shared" si="1"/>
        <v>Equipements de travail</v>
      </c>
      <c r="R27" s="214" t="str">
        <f t="shared" si="2"/>
        <v>Toucher la pièce ou les copeaux chauds</v>
      </c>
      <c r="S27" s="214" t="e">
        <f>VLOOKUP(L27,'Précisions-Moy Prév'!$C$2:$D$261,2,FALSE)</f>
        <v>#N/A</v>
      </c>
      <c r="T27" s="214" t="e">
        <f>VLOOKUP(F27,'Précisions-Moy Prév'!$G$2:$H$122,2,FALSE)</f>
        <v>#N/A</v>
      </c>
    </row>
    <row r="28" spans="1:20" ht="33.75" x14ac:dyDescent="0.2">
      <c r="A28" s="149">
        <f t="shared" si="3"/>
        <v>25</v>
      </c>
      <c r="B28" s="174">
        <v>42886</v>
      </c>
      <c r="C28" s="174"/>
      <c r="D28" s="175" t="s">
        <v>785</v>
      </c>
      <c r="E28" s="175" t="s">
        <v>116</v>
      </c>
      <c r="F28" s="105" t="s">
        <v>813</v>
      </c>
      <c r="G28" s="105" t="s">
        <v>719</v>
      </c>
      <c r="H28" s="175" t="s">
        <v>14</v>
      </c>
      <c r="I28" s="175" t="s">
        <v>15</v>
      </c>
      <c r="J28" s="149" t="str">
        <f>VLOOKUP(G28,'Risques-Dangers-Dommages'!$G$2:$H$42,2,FALSE)</f>
        <v>Significative</v>
      </c>
      <c r="K28" s="148">
        <f t="shared" si="0"/>
        <v>21</v>
      </c>
      <c r="L28" s="175" t="s">
        <v>987</v>
      </c>
      <c r="M28" s="105" t="s">
        <v>988</v>
      </c>
      <c r="N28" s="108"/>
      <c r="O28" s="108"/>
      <c r="P28" s="105"/>
      <c r="Q28" s="214" t="str">
        <f t="shared" si="1"/>
        <v>Equipements de travail</v>
      </c>
      <c r="R28" s="214" t="str">
        <f t="shared" si="2"/>
        <v>Projection de copeaux et de lubrifiant</v>
      </c>
      <c r="S28" s="214" t="e">
        <f>VLOOKUP(L28,'Précisions-Moy Prév'!$C$2:$D$261,2,FALSE)</f>
        <v>#N/A</v>
      </c>
      <c r="T28" s="214" t="e">
        <f>VLOOKUP(F28,'Précisions-Moy Prév'!$G$2:$H$122,2,FALSE)</f>
        <v>#N/A</v>
      </c>
    </row>
    <row r="29" spans="1:20" ht="33.75" x14ac:dyDescent="0.2">
      <c r="A29" s="149">
        <f t="shared" si="3"/>
        <v>26</v>
      </c>
      <c r="B29" s="174">
        <v>42886</v>
      </c>
      <c r="C29" s="174"/>
      <c r="D29" s="175" t="s">
        <v>785</v>
      </c>
      <c r="E29" s="175" t="s">
        <v>116</v>
      </c>
      <c r="F29" s="105" t="s">
        <v>955</v>
      </c>
      <c r="G29" s="105" t="s">
        <v>719</v>
      </c>
      <c r="H29" s="175" t="s">
        <v>14</v>
      </c>
      <c r="I29" s="105" t="s">
        <v>17</v>
      </c>
      <c r="J29" s="149" t="str">
        <f>VLOOKUP(G29,'Risques-Dangers-Dommages'!$G$2:$H$42,2,FALSE)</f>
        <v>Significative</v>
      </c>
      <c r="K29" s="148">
        <f t="shared" si="0"/>
        <v>24</v>
      </c>
      <c r="L29" s="175" t="s">
        <v>989</v>
      </c>
      <c r="M29" s="105" t="s">
        <v>793</v>
      </c>
      <c r="N29" s="108"/>
      <c r="O29" s="108"/>
      <c r="P29" s="105"/>
      <c r="Q29" s="214" t="str">
        <f t="shared" si="1"/>
        <v>Equipements de travail</v>
      </c>
      <c r="R29" s="214" t="str">
        <f t="shared" si="2"/>
        <v xml:space="preserve">Projection de la pièce si défaut de fixation </v>
      </c>
      <c r="S29" s="214" t="e">
        <f>VLOOKUP(L29,'Précisions-Moy Prév'!$C$2:$D$261,2,FALSE)</f>
        <v>#N/A</v>
      </c>
      <c r="T29" s="214" t="e">
        <f>VLOOKUP(F29,'Précisions-Moy Prév'!$G$2:$H$122,2,FALSE)</f>
        <v>#N/A</v>
      </c>
    </row>
    <row r="30" spans="1:20" ht="33.75" x14ac:dyDescent="0.2">
      <c r="A30" s="149">
        <f t="shared" si="3"/>
        <v>27</v>
      </c>
      <c r="B30" s="174">
        <v>42886</v>
      </c>
      <c r="C30" s="174"/>
      <c r="D30" s="175" t="s">
        <v>785</v>
      </c>
      <c r="E30" s="175" t="s">
        <v>116</v>
      </c>
      <c r="F30" s="105" t="s">
        <v>956</v>
      </c>
      <c r="G30" s="105" t="s">
        <v>761</v>
      </c>
      <c r="H30" s="175" t="s">
        <v>14</v>
      </c>
      <c r="I30" s="105" t="s">
        <v>15</v>
      </c>
      <c r="J30" s="149" t="str">
        <f>VLOOKUP(G30,'Risques-Dangers-Dommages'!$G$2:$H$42,2,FALSE)</f>
        <v>Grave</v>
      </c>
      <c r="K30" s="148">
        <f t="shared" si="0"/>
        <v>31</v>
      </c>
      <c r="L30" s="175" t="s">
        <v>990</v>
      </c>
      <c r="M30" s="175" t="s">
        <v>793</v>
      </c>
      <c r="N30" s="108"/>
      <c r="O30" s="108"/>
      <c r="P30" s="105"/>
      <c r="Q30" s="214" t="str">
        <f t="shared" si="1"/>
        <v>Equipements de travail</v>
      </c>
      <c r="R30" s="214" t="str">
        <f t="shared" si="2"/>
        <v>Rotation de l'outil ou de la broche</v>
      </c>
      <c r="S30" s="214" t="e">
        <f>VLOOKUP(L30,'Précisions-Moy Prév'!$C$2:$D$261,2,FALSE)</f>
        <v>#N/A</v>
      </c>
      <c r="T30" s="214" t="e">
        <f>VLOOKUP(F30,'Précisions-Moy Prév'!$G$2:$H$122,2,FALSE)</f>
        <v>#N/A</v>
      </c>
    </row>
    <row r="31" spans="1:20" ht="112.5" x14ac:dyDescent="0.2">
      <c r="A31" s="149">
        <f t="shared" si="3"/>
        <v>28</v>
      </c>
      <c r="B31" s="174">
        <v>42886</v>
      </c>
      <c r="C31" s="174"/>
      <c r="D31" s="175" t="s">
        <v>785</v>
      </c>
      <c r="E31" s="105" t="s">
        <v>120</v>
      </c>
      <c r="F31" s="105" t="s">
        <v>957</v>
      </c>
      <c r="G31" s="105" t="s">
        <v>725</v>
      </c>
      <c r="H31" s="105" t="s">
        <v>47</v>
      </c>
      <c r="I31" s="105" t="s">
        <v>36</v>
      </c>
      <c r="J31" s="149" t="str">
        <f>VLOOKUP(G31,'Risques-Dangers-Dommages'!$G$2:$H$42,2,FALSE)</f>
        <v>Significative</v>
      </c>
      <c r="K31" s="148">
        <f t="shared" si="0"/>
        <v>22</v>
      </c>
      <c r="L31" s="105" t="s">
        <v>991</v>
      </c>
      <c r="M31" s="105" t="s">
        <v>992</v>
      </c>
      <c r="N31" s="108"/>
      <c r="O31" s="108"/>
      <c r="P31" s="105"/>
      <c r="Q31" s="214" t="str">
        <f t="shared" si="1"/>
        <v>Produits Emissions Déchets</v>
      </c>
      <c r="R31" s="214" t="str">
        <f t="shared" si="2"/>
        <v>Dégagement intense de fumée lors d'une découpe de tôle</v>
      </c>
      <c r="S31" s="214" t="e">
        <f>VLOOKUP(L31,'Précisions-Moy Prév'!$C$2:$D$261,2,FALSE)</f>
        <v>#N/A</v>
      </c>
      <c r="T31" s="214" t="e">
        <f>VLOOKUP(F31,'Précisions-Moy Prév'!$G$2:$H$122,2,FALSE)</f>
        <v>#N/A</v>
      </c>
    </row>
    <row r="32" spans="1:20" ht="22.5" x14ac:dyDescent="0.2">
      <c r="A32" s="149">
        <f t="shared" si="3"/>
        <v>29</v>
      </c>
      <c r="B32" s="174">
        <v>42886</v>
      </c>
      <c r="C32" s="174"/>
      <c r="D32" s="175" t="s">
        <v>785</v>
      </c>
      <c r="E32" s="105" t="s">
        <v>90</v>
      </c>
      <c r="F32" s="105" t="s">
        <v>951</v>
      </c>
      <c r="G32" s="105" t="s">
        <v>132</v>
      </c>
      <c r="H32" s="105" t="s">
        <v>47</v>
      </c>
      <c r="I32" s="105" t="s">
        <v>36</v>
      </c>
      <c r="J32" s="149" t="str">
        <f>VLOOKUP(G32,'Risques-Dangers-Dommages'!$G$2:$H$42,2,FALSE)</f>
        <v>Significative</v>
      </c>
      <c r="K32" s="148">
        <f t="shared" si="0"/>
        <v>22</v>
      </c>
      <c r="L32" s="105" t="s">
        <v>993</v>
      </c>
      <c r="M32" s="105" t="s">
        <v>994</v>
      </c>
      <c r="N32" s="108"/>
      <c r="O32" s="108"/>
      <c r="P32" s="105"/>
      <c r="Q32" s="214" t="str">
        <f t="shared" si="1"/>
        <v>Rayonnements</v>
      </c>
      <c r="R32" s="214" t="str">
        <f t="shared" si="2"/>
        <v>Autres dangers : éblouissement</v>
      </c>
      <c r="S32" s="214" t="e">
        <f>VLOOKUP(L32,'Précisions-Moy Prév'!$C$2:$D$261,2,FALSE)</f>
        <v>#N/A</v>
      </c>
      <c r="T32" s="214" t="e">
        <f>VLOOKUP(F32,'Précisions-Moy Prév'!$G$2:$H$122,2,FALSE)</f>
        <v>#N/A</v>
      </c>
    </row>
    <row r="33" spans="1:20" ht="33.75" x14ac:dyDescent="0.2">
      <c r="A33" s="149">
        <f t="shared" si="3"/>
        <v>30</v>
      </c>
      <c r="B33" s="174">
        <v>42886</v>
      </c>
      <c r="C33" s="174"/>
      <c r="D33" s="175" t="s">
        <v>785</v>
      </c>
      <c r="E33" s="105" t="s">
        <v>116</v>
      </c>
      <c r="F33" s="105" t="s">
        <v>958</v>
      </c>
      <c r="G33" s="105" t="s">
        <v>719</v>
      </c>
      <c r="H33" s="105" t="s">
        <v>47</v>
      </c>
      <c r="I33" s="105" t="s">
        <v>36</v>
      </c>
      <c r="J33" s="149" t="str">
        <f>VLOOKUP(G33,'Risques-Dangers-Dommages'!$G$2:$H$42,2,FALSE)</f>
        <v>Significative</v>
      </c>
      <c r="K33" s="148">
        <f t="shared" si="0"/>
        <v>22</v>
      </c>
      <c r="L33" s="105" t="s">
        <v>995</v>
      </c>
      <c r="M33" s="105" t="s">
        <v>996</v>
      </c>
      <c r="N33" s="108"/>
      <c r="O33" s="108"/>
      <c r="P33" s="105"/>
      <c r="Q33" s="214" t="str">
        <f t="shared" si="1"/>
        <v>Equipements de travail</v>
      </c>
      <c r="R33" s="214" t="str">
        <f t="shared" si="2"/>
        <v>Tôle lourde et coupante</v>
      </c>
      <c r="S33" s="214" t="e">
        <f>VLOOKUP(L33,'Précisions-Moy Prév'!$C$2:$D$261,2,FALSE)</f>
        <v>#N/A</v>
      </c>
      <c r="T33" s="214" t="e">
        <f>VLOOKUP(F33,'Précisions-Moy Prév'!$G$2:$H$122,2,FALSE)</f>
        <v>#N/A</v>
      </c>
    </row>
    <row r="34" spans="1:20" ht="22.5" x14ac:dyDescent="0.2">
      <c r="A34" s="149">
        <f t="shared" si="3"/>
        <v>31</v>
      </c>
      <c r="B34" s="174">
        <v>42886</v>
      </c>
      <c r="C34" s="174"/>
      <c r="D34" s="175" t="s">
        <v>785</v>
      </c>
      <c r="E34" s="105" t="s">
        <v>116</v>
      </c>
      <c r="F34" s="105" t="s">
        <v>959</v>
      </c>
      <c r="G34" s="105" t="s">
        <v>736</v>
      </c>
      <c r="H34" s="105" t="s">
        <v>47</v>
      </c>
      <c r="I34" s="105" t="s">
        <v>36</v>
      </c>
      <c r="J34" s="149" t="str">
        <f>VLOOKUP(G34,'Risques-Dangers-Dommages'!$G$2:$H$42,2,FALSE)</f>
        <v>Significative</v>
      </c>
      <c r="K34" s="148">
        <f t="shared" si="0"/>
        <v>22</v>
      </c>
      <c r="L34" s="105" t="s">
        <v>997</v>
      </c>
      <c r="M34" s="105" t="s">
        <v>996</v>
      </c>
      <c r="N34" s="108"/>
      <c r="O34" s="108"/>
      <c r="P34" s="105"/>
      <c r="Q34" s="214" t="str">
        <f t="shared" si="1"/>
        <v>Equipements de travail</v>
      </c>
      <c r="R34" s="214" t="str">
        <f t="shared" si="2"/>
        <v>Pièce chaude</v>
      </c>
      <c r="S34" s="214" t="e">
        <f>VLOOKUP(L34,'Précisions-Moy Prév'!$C$2:$D$261,2,FALSE)</f>
        <v>#N/A</v>
      </c>
      <c r="T34" s="214" t="e">
        <f>VLOOKUP(F34,'Précisions-Moy Prév'!$G$2:$H$122,2,FALSE)</f>
        <v>#N/A</v>
      </c>
    </row>
    <row r="35" spans="1:20" ht="33.75" x14ac:dyDescent="0.2">
      <c r="A35" s="149">
        <f t="shared" si="3"/>
        <v>32</v>
      </c>
      <c r="B35" s="191">
        <v>43054</v>
      </c>
      <c r="C35" s="191"/>
      <c r="D35" s="105" t="s">
        <v>960</v>
      </c>
      <c r="E35" s="175" t="s">
        <v>116</v>
      </c>
      <c r="F35" s="175" t="s">
        <v>70</v>
      </c>
      <c r="G35" s="175" t="s">
        <v>736</v>
      </c>
      <c r="H35" s="175" t="s">
        <v>14</v>
      </c>
      <c r="I35" s="175" t="s">
        <v>36</v>
      </c>
      <c r="J35" s="149" t="str">
        <f>VLOOKUP(G35,'Risques-Dangers-Dommages'!$G$2:$H$42,2,FALSE)</f>
        <v>Significative</v>
      </c>
      <c r="K35" s="148">
        <f t="shared" ref="K35" si="4">(10*IF($J35="Mineure",1,IF($J35="Significative",2,IF($J35="grave",3,IF($J35="Critique",4,0)))))+IF(I35="Protection collective",IF(H35&lt;&gt;"Quotidien",1,2),IF(I35="E.P.I.",IF(H35&lt;&gt;"Mensuel et plus",3,2),IF(I35="Consigne",IF(H35&lt;&gt;"Quotidien",4,5),IF(I35="Aucun",IF(H35&lt;&gt;"Mensuel et plus",6,5),6))))</f>
        <v>23</v>
      </c>
      <c r="L35" s="175" t="s">
        <v>786</v>
      </c>
      <c r="M35" s="175" t="s">
        <v>791</v>
      </c>
      <c r="N35" s="108"/>
      <c r="O35" s="108"/>
      <c r="P35" s="105"/>
      <c r="Q35" s="214" t="str">
        <f t="shared" si="1"/>
        <v>Equipements de travail</v>
      </c>
      <c r="R35" s="214" t="str">
        <f t="shared" si="2"/>
        <v>Utilisation d'équipements avec parties mobiles ou brûlantes</v>
      </c>
      <c r="S35" s="214" t="e">
        <f>VLOOKUP(L35,'Précisions-Moy Prév'!$C$2:$D$261,2,FALSE)</f>
        <v>#N/A</v>
      </c>
      <c r="T35" s="214">
        <f>VLOOKUP(F35,'Précisions-Moy Prév'!$G$2:$H$122,2,FALSE)</f>
        <v>53</v>
      </c>
    </row>
    <row r="36" spans="1:20" ht="33.75" x14ac:dyDescent="0.2">
      <c r="A36" s="149">
        <f t="shared" si="3"/>
        <v>33</v>
      </c>
      <c r="B36" s="191">
        <v>43054</v>
      </c>
      <c r="C36" s="191"/>
      <c r="D36" s="105" t="s">
        <v>961</v>
      </c>
      <c r="E36" s="175" t="s">
        <v>116</v>
      </c>
      <c r="F36" s="175" t="s">
        <v>70</v>
      </c>
      <c r="G36" s="175" t="s">
        <v>736</v>
      </c>
      <c r="H36" s="175" t="s">
        <v>14</v>
      </c>
      <c r="I36" s="175" t="s">
        <v>36</v>
      </c>
      <c r="J36" s="149" t="str">
        <f>VLOOKUP(G36,'Risques-Dangers-Dommages'!$G$2:$H$42,2,FALSE)</f>
        <v>Significative</v>
      </c>
      <c r="K36" s="148">
        <f t="shared" ref="K36:K49" si="5">(10*IF($J36="Mineure",1,IF($J36="Significative",2,IF($J36="grave",3,IF($J36="Critique",4,0)))))+IF(I36="Protection collective",IF(H36&lt;&gt;"Quotidien",1,2),IF(I36="E.P.I.",IF(H36&lt;&gt;"Mensuel et plus",3,2),IF(I36="Consigne",IF(H36&lt;&gt;"Quotidien",4,5),IF(I36="Aucun",IF(H36&lt;&gt;"Mensuel et plus",6,5),6))))</f>
        <v>23</v>
      </c>
      <c r="L36" s="175" t="s">
        <v>786</v>
      </c>
      <c r="M36" s="175" t="s">
        <v>791</v>
      </c>
      <c r="N36" s="108"/>
      <c r="O36" s="108"/>
      <c r="P36" s="105"/>
      <c r="Q36" s="214" t="str">
        <f t="shared" si="1"/>
        <v>Equipements de travail</v>
      </c>
      <c r="R36" s="214" t="str">
        <f t="shared" si="2"/>
        <v>Utilisation d'équipements avec parties mobiles ou brûlantes</v>
      </c>
      <c r="S36" s="214" t="e">
        <f>VLOOKUP(L36,'Précisions-Moy Prév'!$C$2:$D$261,2,FALSE)</f>
        <v>#N/A</v>
      </c>
      <c r="T36" s="214">
        <f>VLOOKUP(F36,'Précisions-Moy Prév'!$G$2:$H$122,2,FALSE)</f>
        <v>53</v>
      </c>
    </row>
    <row r="37" spans="1:20" ht="33.75" x14ac:dyDescent="0.2">
      <c r="A37" s="149">
        <f t="shared" si="3"/>
        <v>34</v>
      </c>
      <c r="B37" s="191">
        <v>43054</v>
      </c>
      <c r="C37" s="191"/>
      <c r="D37" s="105" t="s">
        <v>962</v>
      </c>
      <c r="E37" s="175" t="s">
        <v>116</v>
      </c>
      <c r="F37" s="175" t="s">
        <v>70</v>
      </c>
      <c r="G37" s="175" t="s">
        <v>736</v>
      </c>
      <c r="H37" s="175" t="s">
        <v>14</v>
      </c>
      <c r="I37" s="175" t="s">
        <v>36</v>
      </c>
      <c r="J37" s="149" t="str">
        <f>VLOOKUP(G37,'Risques-Dangers-Dommages'!$G$2:$H$42,2,FALSE)</f>
        <v>Significative</v>
      </c>
      <c r="K37" s="148">
        <f t="shared" si="5"/>
        <v>23</v>
      </c>
      <c r="L37" s="175" t="s">
        <v>786</v>
      </c>
      <c r="M37" s="175" t="s">
        <v>791</v>
      </c>
      <c r="N37" s="108"/>
      <c r="O37" s="108"/>
      <c r="P37" s="105"/>
      <c r="Q37" s="214" t="str">
        <f t="shared" si="1"/>
        <v>Equipements de travail</v>
      </c>
      <c r="R37" s="214" t="str">
        <f t="shared" si="2"/>
        <v>Utilisation d'équipements avec parties mobiles ou brûlantes</v>
      </c>
      <c r="S37" s="214" t="e">
        <f>VLOOKUP(L37,'Précisions-Moy Prév'!$C$2:$D$261,2,FALSE)</f>
        <v>#N/A</v>
      </c>
      <c r="T37" s="214">
        <f>VLOOKUP(F37,'Précisions-Moy Prév'!$G$2:$H$122,2,FALSE)</f>
        <v>53</v>
      </c>
    </row>
    <row r="38" spans="1:20" ht="33.75" x14ac:dyDescent="0.2">
      <c r="A38" s="149">
        <f t="shared" si="3"/>
        <v>35</v>
      </c>
      <c r="B38" s="192">
        <v>43054</v>
      </c>
      <c r="C38" s="192"/>
      <c r="D38" s="175" t="s">
        <v>960</v>
      </c>
      <c r="E38" s="175" t="s">
        <v>116</v>
      </c>
      <c r="F38" s="175" t="s">
        <v>18</v>
      </c>
      <c r="G38" s="175" t="s">
        <v>719</v>
      </c>
      <c r="H38" s="175" t="s">
        <v>14</v>
      </c>
      <c r="I38" s="175" t="s">
        <v>15</v>
      </c>
      <c r="J38" s="149" t="str">
        <f>VLOOKUP(G38,'Risques-Dangers-Dommages'!$G$2:$H$42,2,FALSE)</f>
        <v>Significative</v>
      </c>
      <c r="K38" s="148">
        <f t="shared" si="5"/>
        <v>21</v>
      </c>
      <c r="L38" s="175" t="s">
        <v>787</v>
      </c>
      <c r="M38" s="175" t="s">
        <v>792</v>
      </c>
      <c r="N38" s="108"/>
      <c r="O38" s="108"/>
      <c r="P38" s="105"/>
      <c r="Q38" s="214" t="str">
        <f t="shared" si="1"/>
        <v>Equipements de travail</v>
      </c>
      <c r="R38" s="214" t="str">
        <f t="shared" si="2"/>
        <v>Autres dangers</v>
      </c>
      <c r="S38" s="214" t="e">
        <f>VLOOKUP(L38,'Précisions-Moy Prév'!$C$2:$D$261,2,FALSE)</f>
        <v>#N/A</v>
      </c>
      <c r="T38" s="214" t="e">
        <f>VLOOKUP(F38,'Précisions-Moy Prév'!$G$2:$H$122,2,FALSE)</f>
        <v>#N/A</v>
      </c>
    </row>
    <row r="39" spans="1:20" ht="33.75" x14ac:dyDescent="0.2">
      <c r="A39" s="149">
        <f t="shared" si="3"/>
        <v>36</v>
      </c>
      <c r="B39" s="192">
        <v>43054</v>
      </c>
      <c r="C39" s="192"/>
      <c r="D39" s="175" t="s">
        <v>961</v>
      </c>
      <c r="E39" s="175" t="s">
        <v>116</v>
      </c>
      <c r="F39" s="175" t="s">
        <v>18</v>
      </c>
      <c r="G39" s="175" t="s">
        <v>719</v>
      </c>
      <c r="H39" s="175" t="s">
        <v>14</v>
      </c>
      <c r="I39" s="175" t="s">
        <v>15</v>
      </c>
      <c r="J39" s="149" t="str">
        <f>VLOOKUP(G39,'Risques-Dangers-Dommages'!$G$2:$H$42,2,FALSE)</f>
        <v>Significative</v>
      </c>
      <c r="K39" s="148">
        <f t="shared" si="5"/>
        <v>21</v>
      </c>
      <c r="L39" s="175" t="s">
        <v>787</v>
      </c>
      <c r="M39" s="175" t="s">
        <v>792</v>
      </c>
      <c r="N39" s="108"/>
      <c r="O39" s="108"/>
      <c r="P39" s="105"/>
      <c r="Q39" s="214" t="str">
        <f t="shared" si="1"/>
        <v>Equipements de travail</v>
      </c>
      <c r="R39" s="214" t="str">
        <f t="shared" si="2"/>
        <v>Autres dangers</v>
      </c>
      <c r="S39" s="214" t="e">
        <f>VLOOKUP(L39,'Précisions-Moy Prév'!$C$2:$D$261,2,FALSE)</f>
        <v>#N/A</v>
      </c>
      <c r="T39" s="214" t="e">
        <f>VLOOKUP(F39,'Précisions-Moy Prév'!$G$2:$H$122,2,FALSE)</f>
        <v>#N/A</v>
      </c>
    </row>
    <row r="40" spans="1:20" ht="33.75" x14ac:dyDescent="0.2">
      <c r="A40" s="149">
        <f t="shared" si="3"/>
        <v>37</v>
      </c>
      <c r="B40" s="192">
        <v>43054</v>
      </c>
      <c r="C40" s="192"/>
      <c r="D40" s="175" t="s">
        <v>962</v>
      </c>
      <c r="E40" s="175" t="s">
        <v>116</v>
      </c>
      <c r="F40" s="175" t="s">
        <v>18</v>
      </c>
      <c r="G40" s="175" t="s">
        <v>719</v>
      </c>
      <c r="H40" s="175" t="s">
        <v>14</v>
      </c>
      <c r="I40" s="175" t="s">
        <v>15</v>
      </c>
      <c r="J40" s="149" t="str">
        <f>VLOOKUP(G40,'Risques-Dangers-Dommages'!$G$2:$H$42,2,FALSE)</f>
        <v>Significative</v>
      </c>
      <c r="K40" s="148">
        <f t="shared" si="5"/>
        <v>21</v>
      </c>
      <c r="L40" s="175" t="s">
        <v>787</v>
      </c>
      <c r="M40" s="175" t="s">
        <v>792</v>
      </c>
      <c r="N40" s="108"/>
      <c r="O40" s="108"/>
      <c r="P40" s="105"/>
      <c r="Q40" s="214" t="str">
        <f t="shared" si="1"/>
        <v>Equipements de travail</v>
      </c>
      <c r="R40" s="214" t="str">
        <f t="shared" si="2"/>
        <v>Autres dangers</v>
      </c>
      <c r="S40" s="214" t="e">
        <f>VLOOKUP(L40,'Précisions-Moy Prév'!$C$2:$D$261,2,FALSE)</f>
        <v>#N/A</v>
      </c>
      <c r="T40" s="214" t="e">
        <f>VLOOKUP(F40,'Précisions-Moy Prév'!$G$2:$H$122,2,FALSE)</f>
        <v>#N/A</v>
      </c>
    </row>
    <row r="41" spans="1:20" ht="33.75" x14ac:dyDescent="0.2">
      <c r="A41" s="149">
        <f t="shared" si="3"/>
        <v>38</v>
      </c>
      <c r="B41" s="193">
        <v>43054</v>
      </c>
      <c r="C41" s="193"/>
      <c r="D41" s="175" t="s">
        <v>960</v>
      </c>
      <c r="E41" s="175" t="s">
        <v>116</v>
      </c>
      <c r="F41" s="175" t="s">
        <v>325</v>
      </c>
      <c r="G41" s="175" t="s">
        <v>761</v>
      </c>
      <c r="H41" s="175" t="s">
        <v>14</v>
      </c>
      <c r="I41" s="175" t="s">
        <v>17</v>
      </c>
      <c r="J41" s="149" t="str">
        <f>VLOOKUP(G41,'Risques-Dangers-Dommages'!$G$2:$H$42,2,FALSE)</f>
        <v>Grave</v>
      </c>
      <c r="K41" s="148">
        <f t="shared" si="5"/>
        <v>34</v>
      </c>
      <c r="L41" s="175" t="s">
        <v>788</v>
      </c>
      <c r="M41" s="175" t="s">
        <v>793</v>
      </c>
      <c r="N41" s="108"/>
      <c r="O41" s="108"/>
      <c r="P41" s="105"/>
      <c r="Q41" s="214" t="str">
        <f t="shared" si="1"/>
        <v>Equipements de travail</v>
      </c>
      <c r="R41" s="214" t="str">
        <f t="shared" si="2"/>
        <v>Appareil cassé, défectueux</v>
      </c>
      <c r="S41" s="214" t="e">
        <f>VLOOKUP(L41,'Précisions-Moy Prév'!$C$2:$D$261,2,FALSE)</f>
        <v>#N/A</v>
      </c>
      <c r="T41" s="214">
        <f>VLOOKUP(F41,'Précisions-Moy Prév'!$G$2:$H$122,2,FALSE)</f>
        <v>50</v>
      </c>
    </row>
    <row r="42" spans="1:20" ht="33.75" x14ac:dyDescent="0.2">
      <c r="A42" s="149">
        <f t="shared" si="3"/>
        <v>39</v>
      </c>
      <c r="B42" s="193">
        <v>43054</v>
      </c>
      <c r="C42" s="193"/>
      <c r="D42" s="175" t="s">
        <v>961</v>
      </c>
      <c r="E42" s="175" t="s">
        <v>116</v>
      </c>
      <c r="F42" s="175" t="s">
        <v>325</v>
      </c>
      <c r="G42" s="175" t="s">
        <v>761</v>
      </c>
      <c r="H42" s="175" t="s">
        <v>14</v>
      </c>
      <c r="I42" s="175" t="s">
        <v>17</v>
      </c>
      <c r="J42" s="149" t="str">
        <f>VLOOKUP(G42,'Risques-Dangers-Dommages'!$G$2:$H$42,2,FALSE)</f>
        <v>Grave</v>
      </c>
      <c r="K42" s="148">
        <f t="shared" si="5"/>
        <v>34</v>
      </c>
      <c r="L42" s="175" t="s">
        <v>788</v>
      </c>
      <c r="M42" s="175" t="s">
        <v>793</v>
      </c>
      <c r="N42" s="108"/>
      <c r="O42" s="108"/>
      <c r="P42" s="105"/>
      <c r="Q42" s="214" t="str">
        <f t="shared" si="1"/>
        <v>Equipements de travail</v>
      </c>
      <c r="R42" s="214" t="str">
        <f t="shared" si="2"/>
        <v>Appareil cassé, défectueux</v>
      </c>
      <c r="S42" s="214" t="e">
        <f>VLOOKUP(L42,'Précisions-Moy Prév'!$C$2:$D$261,2,FALSE)</f>
        <v>#N/A</v>
      </c>
      <c r="T42" s="214">
        <f>VLOOKUP(F42,'Précisions-Moy Prév'!$G$2:$H$122,2,FALSE)</f>
        <v>50</v>
      </c>
    </row>
    <row r="43" spans="1:20" ht="33.75" x14ac:dyDescent="0.2">
      <c r="A43" s="149">
        <f t="shared" si="3"/>
        <v>40</v>
      </c>
      <c r="B43" s="193">
        <v>43054</v>
      </c>
      <c r="C43" s="193"/>
      <c r="D43" s="175" t="s">
        <v>962</v>
      </c>
      <c r="E43" s="175" t="s">
        <v>116</v>
      </c>
      <c r="F43" s="175" t="s">
        <v>325</v>
      </c>
      <c r="G43" s="175" t="s">
        <v>761</v>
      </c>
      <c r="H43" s="175" t="s">
        <v>14</v>
      </c>
      <c r="I43" s="175" t="s">
        <v>17</v>
      </c>
      <c r="J43" s="149" t="str">
        <f>VLOOKUP(G43,'Risques-Dangers-Dommages'!$G$2:$H$42,2,FALSE)</f>
        <v>Grave</v>
      </c>
      <c r="K43" s="148">
        <f t="shared" si="5"/>
        <v>34</v>
      </c>
      <c r="L43" s="175" t="s">
        <v>788</v>
      </c>
      <c r="M43" s="175" t="s">
        <v>793</v>
      </c>
      <c r="N43" s="108"/>
      <c r="O43" s="108"/>
      <c r="P43" s="105"/>
      <c r="Q43" s="214" t="str">
        <f t="shared" si="1"/>
        <v>Equipements de travail</v>
      </c>
      <c r="R43" s="214" t="str">
        <f t="shared" si="2"/>
        <v>Appareil cassé, défectueux</v>
      </c>
      <c r="S43" s="214" t="e">
        <f>VLOOKUP(L43,'Précisions-Moy Prév'!$C$2:$D$261,2,FALSE)</f>
        <v>#N/A</v>
      </c>
      <c r="T43" s="214">
        <f>VLOOKUP(F43,'Précisions-Moy Prév'!$G$2:$H$122,2,FALSE)</f>
        <v>50</v>
      </c>
    </row>
    <row r="44" spans="1:20" ht="33.75" x14ac:dyDescent="0.2">
      <c r="A44" s="149">
        <f t="shared" si="3"/>
        <v>41</v>
      </c>
      <c r="B44" s="194">
        <v>43054</v>
      </c>
      <c r="C44" s="194"/>
      <c r="D44" s="175" t="s">
        <v>960</v>
      </c>
      <c r="E44" s="175" t="s">
        <v>120</v>
      </c>
      <c r="F44" s="175" t="s">
        <v>190</v>
      </c>
      <c r="G44" s="175" t="s">
        <v>34</v>
      </c>
      <c r="H44" s="175" t="s">
        <v>14</v>
      </c>
      <c r="I44" s="175" t="s">
        <v>36</v>
      </c>
      <c r="J44" s="149" t="str">
        <f>VLOOKUP(G44,'Risques-Dangers-Dommages'!$G$2:$H$42,2,FALSE)</f>
        <v>Significative</v>
      </c>
      <c r="K44" s="148">
        <f t="shared" si="5"/>
        <v>23</v>
      </c>
      <c r="L44" s="175" t="s">
        <v>789</v>
      </c>
      <c r="M44" s="175" t="s">
        <v>794</v>
      </c>
      <c r="N44" s="108"/>
      <c r="O44" s="108"/>
      <c r="P44" s="105"/>
      <c r="Q44" s="214" t="str">
        <f t="shared" si="1"/>
        <v>Produits Emissions Déchets</v>
      </c>
      <c r="R44" s="214" t="str">
        <f t="shared" si="2"/>
        <v>Projection, aspersion de produits dangereux sur le visage, la peau, les yeux</v>
      </c>
      <c r="S44" s="214" t="e">
        <f>VLOOKUP(L44,'Précisions-Moy Prév'!$C$2:$D$261,2,FALSE)</f>
        <v>#N/A</v>
      </c>
      <c r="T44" s="214">
        <f>VLOOKUP(F44,'Précisions-Moy Prév'!$G$2:$H$122,2,FALSE)</f>
        <v>91</v>
      </c>
    </row>
    <row r="45" spans="1:20" ht="33.75" x14ac:dyDescent="0.2">
      <c r="A45" s="149">
        <f t="shared" si="3"/>
        <v>42</v>
      </c>
      <c r="B45" s="194">
        <v>43054</v>
      </c>
      <c r="C45" s="194"/>
      <c r="D45" s="175" t="s">
        <v>961</v>
      </c>
      <c r="E45" s="175" t="s">
        <v>120</v>
      </c>
      <c r="F45" s="175" t="s">
        <v>190</v>
      </c>
      <c r="G45" s="175" t="s">
        <v>34</v>
      </c>
      <c r="H45" s="175" t="s">
        <v>14</v>
      </c>
      <c r="I45" s="175" t="s">
        <v>36</v>
      </c>
      <c r="J45" s="149" t="str">
        <f>VLOOKUP(G45,'Risques-Dangers-Dommages'!$G$2:$H$42,2,FALSE)</f>
        <v>Significative</v>
      </c>
      <c r="K45" s="148">
        <f t="shared" si="5"/>
        <v>23</v>
      </c>
      <c r="L45" s="175" t="s">
        <v>789</v>
      </c>
      <c r="M45" s="175" t="s">
        <v>794</v>
      </c>
      <c r="N45" s="108"/>
      <c r="O45" s="108"/>
      <c r="P45" s="105"/>
      <c r="Q45" s="214" t="str">
        <f t="shared" si="1"/>
        <v>Produits Emissions Déchets</v>
      </c>
      <c r="R45" s="214" t="str">
        <f t="shared" si="2"/>
        <v>Projection, aspersion de produits dangereux sur le visage, la peau, les yeux</v>
      </c>
      <c r="S45" s="214" t="e">
        <f>VLOOKUP(L45,'Précisions-Moy Prév'!$C$2:$D$261,2,FALSE)</f>
        <v>#N/A</v>
      </c>
      <c r="T45" s="214">
        <f>VLOOKUP(F45,'Précisions-Moy Prév'!$G$2:$H$122,2,FALSE)</f>
        <v>91</v>
      </c>
    </row>
    <row r="46" spans="1:20" ht="33.75" x14ac:dyDescent="0.2">
      <c r="A46" s="149">
        <f t="shared" si="3"/>
        <v>43</v>
      </c>
      <c r="B46" s="194">
        <v>43054</v>
      </c>
      <c r="C46" s="194"/>
      <c r="D46" s="175" t="s">
        <v>962</v>
      </c>
      <c r="E46" s="175" t="s">
        <v>120</v>
      </c>
      <c r="F46" s="175" t="s">
        <v>190</v>
      </c>
      <c r="G46" s="175" t="s">
        <v>34</v>
      </c>
      <c r="H46" s="175" t="s">
        <v>14</v>
      </c>
      <c r="I46" s="175" t="s">
        <v>36</v>
      </c>
      <c r="J46" s="149" t="str">
        <f>VLOOKUP(G46,'Risques-Dangers-Dommages'!$G$2:$H$42,2,FALSE)</f>
        <v>Significative</v>
      </c>
      <c r="K46" s="148">
        <f t="shared" si="5"/>
        <v>23</v>
      </c>
      <c r="L46" s="175" t="s">
        <v>789</v>
      </c>
      <c r="M46" s="175" t="s">
        <v>794</v>
      </c>
      <c r="N46" s="108"/>
      <c r="O46" s="108"/>
      <c r="P46" s="105"/>
      <c r="Q46" s="214" t="str">
        <f t="shared" si="1"/>
        <v>Produits Emissions Déchets</v>
      </c>
      <c r="R46" s="214" t="str">
        <f t="shared" si="2"/>
        <v>Projection, aspersion de produits dangereux sur le visage, la peau, les yeux</v>
      </c>
      <c r="S46" s="214" t="e">
        <f>VLOOKUP(L46,'Précisions-Moy Prév'!$C$2:$D$261,2,FALSE)</f>
        <v>#N/A</v>
      </c>
      <c r="T46" s="214">
        <f>VLOOKUP(F46,'Précisions-Moy Prév'!$G$2:$H$122,2,FALSE)</f>
        <v>91</v>
      </c>
    </row>
    <row r="47" spans="1:20" ht="33.75" x14ac:dyDescent="0.2">
      <c r="A47" s="149">
        <f t="shared" si="3"/>
        <v>44</v>
      </c>
      <c r="B47" s="195">
        <v>43054</v>
      </c>
      <c r="C47" s="195"/>
      <c r="D47" s="175" t="s">
        <v>960</v>
      </c>
      <c r="E47" s="175" t="s">
        <v>116</v>
      </c>
      <c r="F47" s="175" t="s">
        <v>160</v>
      </c>
      <c r="G47" s="175" t="s">
        <v>761</v>
      </c>
      <c r="H47" s="175" t="s">
        <v>14</v>
      </c>
      <c r="I47" s="175" t="s">
        <v>15</v>
      </c>
      <c r="J47" s="149" t="str">
        <f>VLOOKUP(G47,'Risques-Dangers-Dommages'!$G$2:$H$42,2,FALSE)</f>
        <v>Grave</v>
      </c>
      <c r="K47" s="148">
        <f t="shared" si="5"/>
        <v>31</v>
      </c>
      <c r="L47" s="175" t="s">
        <v>790</v>
      </c>
      <c r="M47" s="175" t="s">
        <v>793</v>
      </c>
      <c r="N47" s="108"/>
      <c r="O47" s="108"/>
      <c r="P47" s="105"/>
      <c r="Q47" s="214" t="str">
        <f t="shared" si="1"/>
        <v>Equipements de travail</v>
      </c>
      <c r="R47" s="214" t="str">
        <f t="shared" si="2"/>
        <v>Utilisation de colonnes pour perceuse électroportative</v>
      </c>
      <c r="S47" s="214" t="e">
        <f>VLOOKUP(L47,'Précisions-Moy Prév'!$C$2:$D$261,2,FALSE)</f>
        <v>#N/A</v>
      </c>
      <c r="T47" s="214">
        <f>VLOOKUP(F47,'Précisions-Moy Prév'!$G$2:$H$122,2,FALSE)</f>
        <v>52</v>
      </c>
    </row>
    <row r="48" spans="1:20" ht="33.75" x14ac:dyDescent="0.2">
      <c r="A48" s="149">
        <f t="shared" si="3"/>
        <v>45</v>
      </c>
      <c r="B48" s="195">
        <v>43054</v>
      </c>
      <c r="C48" s="195"/>
      <c r="D48" s="175" t="s">
        <v>961</v>
      </c>
      <c r="E48" s="175" t="s">
        <v>116</v>
      </c>
      <c r="F48" s="175" t="s">
        <v>160</v>
      </c>
      <c r="G48" s="175" t="s">
        <v>761</v>
      </c>
      <c r="H48" s="175" t="s">
        <v>14</v>
      </c>
      <c r="I48" s="175" t="s">
        <v>15</v>
      </c>
      <c r="J48" s="149" t="str">
        <f>VLOOKUP(G48,'Risques-Dangers-Dommages'!$G$2:$H$42,2,FALSE)</f>
        <v>Grave</v>
      </c>
      <c r="K48" s="148">
        <f t="shared" si="5"/>
        <v>31</v>
      </c>
      <c r="L48" s="175" t="s">
        <v>790</v>
      </c>
      <c r="M48" s="175" t="s">
        <v>793</v>
      </c>
      <c r="N48" s="108"/>
      <c r="O48" s="108"/>
      <c r="P48" s="105"/>
      <c r="Q48" s="214" t="str">
        <f t="shared" si="1"/>
        <v>Equipements de travail</v>
      </c>
      <c r="R48" s="214" t="str">
        <f t="shared" si="2"/>
        <v>Utilisation de colonnes pour perceuse électroportative</v>
      </c>
      <c r="S48" s="214" t="e">
        <f>VLOOKUP(L48,'Précisions-Moy Prév'!$C$2:$D$261,2,FALSE)</f>
        <v>#N/A</v>
      </c>
      <c r="T48" s="214">
        <f>VLOOKUP(F48,'Précisions-Moy Prév'!$G$2:$H$122,2,FALSE)</f>
        <v>52</v>
      </c>
    </row>
    <row r="49" spans="1:20" ht="33.75" x14ac:dyDescent="0.2">
      <c r="A49" s="149">
        <f t="shared" si="3"/>
        <v>46</v>
      </c>
      <c r="B49" s="195">
        <v>43054</v>
      </c>
      <c r="C49" s="195"/>
      <c r="D49" s="175" t="s">
        <v>962</v>
      </c>
      <c r="E49" s="175" t="s">
        <v>116</v>
      </c>
      <c r="F49" s="175" t="s">
        <v>160</v>
      </c>
      <c r="G49" s="175" t="s">
        <v>761</v>
      </c>
      <c r="H49" s="175" t="s">
        <v>14</v>
      </c>
      <c r="I49" s="175" t="s">
        <v>15</v>
      </c>
      <c r="J49" s="149" t="str">
        <f>VLOOKUP(G49,'Risques-Dangers-Dommages'!$G$2:$H$42,2,FALSE)</f>
        <v>Grave</v>
      </c>
      <c r="K49" s="148">
        <f t="shared" si="5"/>
        <v>31</v>
      </c>
      <c r="L49" s="175" t="s">
        <v>790</v>
      </c>
      <c r="M49" s="175" t="s">
        <v>793</v>
      </c>
      <c r="N49" s="108"/>
      <c r="O49" s="108"/>
      <c r="P49" s="105"/>
      <c r="Q49" s="214" t="str">
        <f t="shared" si="1"/>
        <v>Equipements de travail</v>
      </c>
      <c r="R49" s="214" t="str">
        <f t="shared" si="2"/>
        <v>Utilisation de colonnes pour perceuse électroportative</v>
      </c>
      <c r="S49" s="214" t="e">
        <f>VLOOKUP(L49,'Précisions-Moy Prév'!$C$2:$D$261,2,FALSE)</f>
        <v>#N/A</v>
      </c>
      <c r="T49" s="214">
        <f>VLOOKUP(F49,'Précisions-Moy Prév'!$G$2:$H$122,2,FALSE)</f>
        <v>52</v>
      </c>
    </row>
    <row r="50" spans="1:20" ht="22.5" x14ac:dyDescent="0.2">
      <c r="A50" s="149">
        <f t="shared" si="3"/>
        <v>47</v>
      </c>
      <c r="B50" s="108"/>
      <c r="C50" s="108"/>
      <c r="D50" s="105"/>
      <c r="E50" s="105" t="s">
        <v>108</v>
      </c>
      <c r="F50" s="105" t="s">
        <v>24</v>
      </c>
      <c r="G50" s="105" t="s">
        <v>762</v>
      </c>
      <c r="H50" s="105"/>
      <c r="I50" s="105"/>
      <c r="J50" s="149" t="str">
        <f>VLOOKUP(G50,'Risques-Dangers-Dommages'!$G$2:$H$42,2,FALSE)</f>
        <v>Grave</v>
      </c>
      <c r="K50" s="148">
        <f t="shared" si="0"/>
        <v>36</v>
      </c>
      <c r="L50" s="105"/>
      <c r="M50" s="105"/>
      <c r="N50" s="108"/>
      <c r="O50" s="108"/>
      <c r="P50" s="105"/>
      <c r="Q50" s="214" t="str">
        <f t="shared" si="1"/>
        <v>Trébuchement Heurt</v>
      </c>
      <c r="R50" s="214" t="str">
        <f t="shared" si="2"/>
        <v>Sol défectueux (trou, aspérités…)</v>
      </c>
      <c r="S50" s="214" t="e">
        <f>VLOOKUP(L50,'Précisions-Moy Prév'!$C$2:$D$261,2,FALSE)</f>
        <v>#N/A</v>
      </c>
      <c r="T50" s="214">
        <f>VLOOKUP(F50,'Précisions-Moy Prév'!$G$2:$H$122,2,FALSE)</f>
        <v>118</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6">(10*IF($J64="Mineure",1,IF($J64="Significative",2,IF($J64="grave",3,IF($J64="Critique",4,0)))))+IF(I64="Protection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7">IF(E64&lt;&gt;0,IF(O64=0,E64,""),"")</f>
        <v/>
      </c>
      <c r="R64" s="214" t="str">
        <f t="shared" ref="R64:R127" si="8">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6"/>
        <v>#N/A</v>
      </c>
      <c r="L65" s="105"/>
      <c r="M65" s="105"/>
      <c r="N65" s="108"/>
      <c r="O65" s="108"/>
      <c r="P65" s="105"/>
      <c r="Q65" s="214" t="str">
        <f t="shared" si="7"/>
        <v/>
      </c>
      <c r="R65" s="214" t="str">
        <f t="shared" si="8"/>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6"/>
        <v>#N/A</v>
      </c>
      <c r="L66" s="105"/>
      <c r="M66" s="105"/>
      <c r="N66" s="108"/>
      <c r="O66" s="108"/>
      <c r="P66" s="105"/>
      <c r="Q66" s="214" t="str">
        <f t="shared" si="7"/>
        <v/>
      </c>
      <c r="R66" s="214" t="str">
        <f t="shared" si="8"/>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6"/>
        <v>#N/A</v>
      </c>
      <c r="L67" s="105"/>
      <c r="M67" s="105"/>
      <c r="N67" s="108"/>
      <c r="O67" s="108"/>
      <c r="P67" s="105"/>
      <c r="Q67" s="214" t="str">
        <f t="shared" si="7"/>
        <v/>
      </c>
      <c r="R67" s="214" t="str">
        <f t="shared" si="8"/>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6"/>
        <v>#N/A</v>
      </c>
      <c r="L68" s="105"/>
      <c r="M68" s="105"/>
      <c r="N68" s="108"/>
      <c r="O68" s="108"/>
      <c r="P68" s="105"/>
      <c r="Q68" s="214" t="str">
        <f t="shared" si="7"/>
        <v/>
      </c>
      <c r="R68" s="214" t="str">
        <f t="shared" si="8"/>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6"/>
        <v>#N/A</v>
      </c>
      <c r="L69" s="105"/>
      <c r="M69" s="105"/>
      <c r="N69" s="108"/>
      <c r="O69" s="108"/>
      <c r="P69" s="105"/>
      <c r="Q69" s="214" t="str">
        <f t="shared" si="7"/>
        <v/>
      </c>
      <c r="R69" s="214" t="str">
        <f t="shared" si="8"/>
        <v/>
      </c>
      <c r="S69" s="214" t="e">
        <f>VLOOKUP(L69,'Précisions-Moy Prév'!$C$2:$D$261,2,FALSE)</f>
        <v>#N/A</v>
      </c>
      <c r="T69" s="214" t="e">
        <f>VLOOKUP(F69,'Précisions-Moy Prév'!$G$2:$H$122,2,FALSE)</f>
        <v>#N/A</v>
      </c>
    </row>
    <row r="70" spans="1:20" x14ac:dyDescent="0.2">
      <c r="A70" s="149">
        <f t="shared" ref="A70:A133" si="9">A69+1</f>
        <v>67</v>
      </c>
      <c r="B70" s="108"/>
      <c r="C70" s="108"/>
      <c r="D70" s="105"/>
      <c r="E70" s="105"/>
      <c r="F70" s="105"/>
      <c r="G70" s="105"/>
      <c r="H70" s="105"/>
      <c r="I70" s="105"/>
      <c r="J70" s="149" t="e">
        <f>VLOOKUP(G70,'Risques-Dangers-Dommages'!$G$2:$H$42,2,FALSE)</f>
        <v>#N/A</v>
      </c>
      <c r="K70" s="148" t="e">
        <f t="shared" si="6"/>
        <v>#N/A</v>
      </c>
      <c r="L70" s="105"/>
      <c r="M70" s="105"/>
      <c r="N70" s="108"/>
      <c r="O70" s="108"/>
      <c r="P70" s="105"/>
      <c r="Q70" s="214" t="str">
        <f t="shared" si="7"/>
        <v/>
      </c>
      <c r="R70" s="214" t="str">
        <f t="shared" si="8"/>
        <v/>
      </c>
      <c r="S70" s="214" t="e">
        <f>VLOOKUP(L70,'Précisions-Moy Prév'!$C$2:$D$261,2,FALSE)</f>
        <v>#N/A</v>
      </c>
      <c r="T70" s="214" t="e">
        <f>VLOOKUP(F70,'Précisions-Moy Prév'!$G$2:$H$122,2,FALSE)</f>
        <v>#N/A</v>
      </c>
    </row>
    <row r="71" spans="1:20" x14ac:dyDescent="0.2">
      <c r="A71" s="149">
        <f t="shared" si="9"/>
        <v>68</v>
      </c>
      <c r="B71" s="108"/>
      <c r="C71" s="108"/>
      <c r="D71" s="105"/>
      <c r="E71" s="105"/>
      <c r="F71" s="105"/>
      <c r="G71" s="105"/>
      <c r="H71" s="105"/>
      <c r="I71" s="105"/>
      <c r="J71" s="149" t="e">
        <f>VLOOKUP(G71,'Risques-Dangers-Dommages'!$G$2:$H$42,2,FALSE)</f>
        <v>#N/A</v>
      </c>
      <c r="K71" s="148" t="e">
        <f t="shared" si="6"/>
        <v>#N/A</v>
      </c>
      <c r="L71" s="105"/>
      <c r="M71" s="105"/>
      <c r="N71" s="108"/>
      <c r="O71" s="108"/>
      <c r="P71" s="105"/>
      <c r="Q71" s="214" t="str">
        <f t="shared" si="7"/>
        <v/>
      </c>
      <c r="R71" s="214" t="str">
        <f t="shared" si="8"/>
        <v/>
      </c>
      <c r="S71" s="214" t="e">
        <f>VLOOKUP(L71,'Précisions-Moy Prév'!$C$2:$D$261,2,FALSE)</f>
        <v>#N/A</v>
      </c>
      <c r="T71" s="214" t="e">
        <f>VLOOKUP(F71,'Précisions-Moy Prév'!$G$2:$H$122,2,FALSE)</f>
        <v>#N/A</v>
      </c>
    </row>
    <row r="72" spans="1:20" x14ac:dyDescent="0.2">
      <c r="A72" s="149">
        <f t="shared" si="9"/>
        <v>69</v>
      </c>
      <c r="B72" s="108"/>
      <c r="C72" s="108"/>
      <c r="D72" s="105"/>
      <c r="E72" s="105"/>
      <c r="F72" s="105"/>
      <c r="G72" s="105"/>
      <c r="H72" s="105"/>
      <c r="I72" s="105"/>
      <c r="J72" s="149" t="e">
        <f>VLOOKUP(G72,'Risques-Dangers-Dommages'!$G$2:$H$42,2,FALSE)</f>
        <v>#N/A</v>
      </c>
      <c r="K72" s="148" t="e">
        <f t="shared" si="6"/>
        <v>#N/A</v>
      </c>
      <c r="L72" s="105"/>
      <c r="M72" s="105"/>
      <c r="N72" s="108"/>
      <c r="O72" s="108"/>
      <c r="P72" s="105"/>
      <c r="Q72" s="214" t="str">
        <f t="shared" si="7"/>
        <v/>
      </c>
      <c r="R72" s="214" t="str">
        <f t="shared" si="8"/>
        <v/>
      </c>
      <c r="S72" s="214" t="e">
        <f>VLOOKUP(L72,'Précisions-Moy Prév'!$C$2:$D$261,2,FALSE)</f>
        <v>#N/A</v>
      </c>
      <c r="T72" s="214" t="e">
        <f>VLOOKUP(F72,'Précisions-Moy Prév'!$G$2:$H$122,2,FALSE)</f>
        <v>#N/A</v>
      </c>
    </row>
    <row r="73" spans="1:20" x14ac:dyDescent="0.2">
      <c r="A73" s="149">
        <f t="shared" si="9"/>
        <v>70</v>
      </c>
      <c r="B73" s="108"/>
      <c r="C73" s="108"/>
      <c r="D73" s="105"/>
      <c r="E73" s="105"/>
      <c r="F73" s="105"/>
      <c r="G73" s="105"/>
      <c r="H73" s="105"/>
      <c r="I73" s="105"/>
      <c r="J73" s="149" t="e">
        <f>VLOOKUP(G73,'Risques-Dangers-Dommages'!$G$2:$H$42,2,FALSE)</f>
        <v>#N/A</v>
      </c>
      <c r="K73" s="148" t="e">
        <f t="shared" si="6"/>
        <v>#N/A</v>
      </c>
      <c r="L73" s="105"/>
      <c r="M73" s="105"/>
      <c r="N73" s="108"/>
      <c r="O73" s="108"/>
      <c r="P73" s="105"/>
      <c r="Q73" s="214" t="str">
        <f t="shared" si="7"/>
        <v/>
      </c>
      <c r="R73" s="214" t="str">
        <f t="shared" si="8"/>
        <v/>
      </c>
      <c r="S73" s="214" t="e">
        <f>VLOOKUP(L73,'Précisions-Moy Prév'!$C$2:$D$261,2,FALSE)</f>
        <v>#N/A</v>
      </c>
      <c r="T73" s="214" t="e">
        <f>VLOOKUP(F73,'Précisions-Moy Prév'!$G$2:$H$122,2,FALSE)</f>
        <v>#N/A</v>
      </c>
    </row>
    <row r="74" spans="1:20" x14ac:dyDescent="0.2">
      <c r="A74" s="149">
        <f t="shared" si="9"/>
        <v>71</v>
      </c>
      <c r="B74" s="108"/>
      <c r="C74" s="108"/>
      <c r="D74" s="105"/>
      <c r="E74" s="105"/>
      <c r="F74" s="105"/>
      <c r="G74" s="105"/>
      <c r="H74" s="105"/>
      <c r="I74" s="105"/>
      <c r="J74" s="149" t="e">
        <f>VLOOKUP(G74,'Risques-Dangers-Dommages'!$G$2:$H$42,2,FALSE)</f>
        <v>#N/A</v>
      </c>
      <c r="K74" s="148" t="e">
        <f t="shared" si="6"/>
        <v>#N/A</v>
      </c>
      <c r="L74" s="105"/>
      <c r="M74" s="105"/>
      <c r="N74" s="108"/>
      <c r="O74" s="108"/>
      <c r="P74" s="105"/>
      <c r="Q74" s="214" t="str">
        <f t="shared" si="7"/>
        <v/>
      </c>
      <c r="R74" s="214" t="str">
        <f t="shared" si="8"/>
        <v/>
      </c>
      <c r="S74" s="214" t="e">
        <f>VLOOKUP(L74,'Précisions-Moy Prév'!$C$2:$D$261,2,FALSE)</f>
        <v>#N/A</v>
      </c>
      <c r="T74" s="214" t="e">
        <f>VLOOKUP(F74,'Précisions-Moy Prév'!$G$2:$H$122,2,FALSE)</f>
        <v>#N/A</v>
      </c>
    </row>
    <row r="75" spans="1:20" x14ac:dyDescent="0.2">
      <c r="A75" s="149">
        <f t="shared" si="9"/>
        <v>72</v>
      </c>
      <c r="B75" s="108"/>
      <c r="C75" s="108"/>
      <c r="D75" s="105"/>
      <c r="E75" s="105"/>
      <c r="F75" s="105"/>
      <c r="G75" s="105"/>
      <c r="H75" s="105"/>
      <c r="I75" s="105"/>
      <c r="J75" s="149" t="e">
        <f>VLOOKUP(G75,'Risques-Dangers-Dommages'!$G$2:$H$42,2,FALSE)</f>
        <v>#N/A</v>
      </c>
      <c r="K75" s="148" t="e">
        <f t="shared" si="6"/>
        <v>#N/A</v>
      </c>
      <c r="L75" s="105"/>
      <c r="M75" s="105"/>
      <c r="N75" s="108"/>
      <c r="O75" s="108"/>
      <c r="P75" s="105"/>
      <c r="Q75" s="214" t="str">
        <f t="shared" si="7"/>
        <v/>
      </c>
      <c r="R75" s="214" t="str">
        <f t="shared" si="8"/>
        <v/>
      </c>
      <c r="S75" s="214" t="e">
        <f>VLOOKUP(L75,'Précisions-Moy Prév'!$C$2:$D$261,2,FALSE)</f>
        <v>#N/A</v>
      </c>
      <c r="T75" s="214" t="e">
        <f>VLOOKUP(F75,'Précisions-Moy Prév'!$G$2:$H$122,2,FALSE)</f>
        <v>#N/A</v>
      </c>
    </row>
    <row r="76" spans="1:20" x14ac:dyDescent="0.2">
      <c r="A76" s="149">
        <f t="shared" si="9"/>
        <v>73</v>
      </c>
      <c r="B76" s="108"/>
      <c r="C76" s="108"/>
      <c r="D76" s="105"/>
      <c r="E76" s="105"/>
      <c r="F76" s="105"/>
      <c r="G76" s="105"/>
      <c r="H76" s="105"/>
      <c r="I76" s="105"/>
      <c r="J76" s="149" t="e">
        <f>VLOOKUP(G76,'Risques-Dangers-Dommages'!$G$2:$H$42,2,FALSE)</f>
        <v>#N/A</v>
      </c>
      <c r="K76" s="148" t="e">
        <f t="shared" si="6"/>
        <v>#N/A</v>
      </c>
      <c r="L76" s="105"/>
      <c r="M76" s="105"/>
      <c r="N76" s="108"/>
      <c r="O76" s="108"/>
      <c r="P76" s="105"/>
      <c r="Q76" s="214" t="str">
        <f t="shared" si="7"/>
        <v/>
      </c>
      <c r="R76" s="214" t="str">
        <f t="shared" si="8"/>
        <v/>
      </c>
      <c r="S76" s="214" t="e">
        <f>VLOOKUP(L76,'Précisions-Moy Prév'!$C$2:$D$261,2,FALSE)</f>
        <v>#N/A</v>
      </c>
      <c r="T76" s="214" t="e">
        <f>VLOOKUP(F76,'Précisions-Moy Prév'!$G$2:$H$122,2,FALSE)</f>
        <v>#N/A</v>
      </c>
    </row>
    <row r="77" spans="1:20" x14ac:dyDescent="0.2">
      <c r="A77" s="149">
        <f t="shared" si="9"/>
        <v>74</v>
      </c>
      <c r="B77" s="108"/>
      <c r="C77" s="108"/>
      <c r="D77" s="105"/>
      <c r="E77" s="105"/>
      <c r="F77" s="105"/>
      <c r="G77" s="105"/>
      <c r="H77" s="105"/>
      <c r="I77" s="105"/>
      <c r="J77" s="149" t="e">
        <f>VLOOKUP(G77,'Risques-Dangers-Dommages'!$G$2:$H$42,2,FALSE)</f>
        <v>#N/A</v>
      </c>
      <c r="K77" s="148" t="e">
        <f t="shared" si="6"/>
        <v>#N/A</v>
      </c>
      <c r="L77" s="105"/>
      <c r="M77" s="105"/>
      <c r="N77" s="108"/>
      <c r="O77" s="108"/>
      <c r="P77" s="105"/>
      <c r="Q77" s="214" t="str">
        <f t="shared" si="7"/>
        <v/>
      </c>
      <c r="R77" s="214" t="str">
        <f t="shared" si="8"/>
        <v/>
      </c>
      <c r="S77" s="214" t="e">
        <f>VLOOKUP(L77,'Précisions-Moy Prév'!$C$2:$D$261,2,FALSE)</f>
        <v>#N/A</v>
      </c>
      <c r="T77" s="214" t="e">
        <f>VLOOKUP(F77,'Précisions-Moy Prév'!$G$2:$H$122,2,FALSE)</f>
        <v>#N/A</v>
      </c>
    </row>
    <row r="78" spans="1:20" x14ac:dyDescent="0.2">
      <c r="A78" s="149">
        <f t="shared" si="9"/>
        <v>75</v>
      </c>
      <c r="B78" s="108"/>
      <c r="C78" s="108"/>
      <c r="D78" s="105"/>
      <c r="E78" s="105"/>
      <c r="F78" s="105"/>
      <c r="G78" s="105"/>
      <c r="H78" s="105"/>
      <c r="I78" s="105"/>
      <c r="J78" s="149" t="e">
        <f>VLOOKUP(G78,'Risques-Dangers-Dommages'!$G$2:$H$42,2,FALSE)</f>
        <v>#N/A</v>
      </c>
      <c r="K78" s="148" t="e">
        <f t="shared" si="6"/>
        <v>#N/A</v>
      </c>
      <c r="L78" s="105"/>
      <c r="M78" s="105"/>
      <c r="N78" s="108"/>
      <c r="O78" s="108"/>
      <c r="P78" s="105"/>
      <c r="Q78" s="214" t="str">
        <f t="shared" si="7"/>
        <v/>
      </c>
      <c r="R78" s="214" t="str">
        <f t="shared" si="8"/>
        <v/>
      </c>
      <c r="S78" s="214" t="e">
        <f>VLOOKUP(L78,'Précisions-Moy Prév'!$C$2:$D$261,2,FALSE)</f>
        <v>#N/A</v>
      </c>
      <c r="T78" s="214" t="e">
        <f>VLOOKUP(F78,'Précisions-Moy Prév'!$G$2:$H$122,2,FALSE)</f>
        <v>#N/A</v>
      </c>
    </row>
    <row r="79" spans="1:20" x14ac:dyDescent="0.2">
      <c r="A79" s="149">
        <f t="shared" si="9"/>
        <v>76</v>
      </c>
      <c r="B79" s="108"/>
      <c r="C79" s="108"/>
      <c r="D79" s="105"/>
      <c r="E79" s="105"/>
      <c r="F79" s="105"/>
      <c r="G79" s="105"/>
      <c r="H79" s="105"/>
      <c r="I79" s="105"/>
      <c r="J79" s="149" t="e">
        <f>VLOOKUP(G79,'Risques-Dangers-Dommages'!$G$2:$H$42,2,FALSE)</f>
        <v>#N/A</v>
      </c>
      <c r="K79" s="148" t="e">
        <f t="shared" si="6"/>
        <v>#N/A</v>
      </c>
      <c r="L79" s="105"/>
      <c r="M79" s="105"/>
      <c r="N79" s="108"/>
      <c r="O79" s="108"/>
      <c r="P79" s="105"/>
      <c r="Q79" s="214" t="str">
        <f t="shared" si="7"/>
        <v/>
      </c>
      <c r="R79" s="214" t="str">
        <f t="shared" si="8"/>
        <v/>
      </c>
      <c r="S79" s="214" t="e">
        <f>VLOOKUP(L79,'Précisions-Moy Prév'!$C$2:$D$261,2,FALSE)</f>
        <v>#N/A</v>
      </c>
      <c r="T79" s="214" t="e">
        <f>VLOOKUP(F79,'Précisions-Moy Prév'!$G$2:$H$122,2,FALSE)</f>
        <v>#N/A</v>
      </c>
    </row>
    <row r="80" spans="1:20" x14ac:dyDescent="0.2">
      <c r="A80" s="149">
        <f t="shared" si="9"/>
        <v>77</v>
      </c>
      <c r="B80" s="108"/>
      <c r="C80" s="108"/>
      <c r="D80" s="105"/>
      <c r="E80" s="105"/>
      <c r="F80" s="105"/>
      <c r="G80" s="105"/>
      <c r="H80" s="105"/>
      <c r="I80" s="105"/>
      <c r="J80" s="149" t="e">
        <f>VLOOKUP(G80,'Risques-Dangers-Dommages'!$G$2:$H$42,2,FALSE)</f>
        <v>#N/A</v>
      </c>
      <c r="K80" s="148" t="e">
        <f t="shared" si="6"/>
        <v>#N/A</v>
      </c>
      <c r="L80" s="105"/>
      <c r="M80" s="105"/>
      <c r="N80" s="108"/>
      <c r="O80" s="108"/>
      <c r="P80" s="105"/>
      <c r="Q80" s="214" t="str">
        <f t="shared" si="7"/>
        <v/>
      </c>
      <c r="R80" s="214" t="str">
        <f t="shared" si="8"/>
        <v/>
      </c>
      <c r="S80" s="214" t="e">
        <f>VLOOKUP(L80,'Précisions-Moy Prév'!$C$2:$D$261,2,FALSE)</f>
        <v>#N/A</v>
      </c>
      <c r="T80" s="214" t="e">
        <f>VLOOKUP(F80,'Précisions-Moy Prév'!$G$2:$H$122,2,FALSE)</f>
        <v>#N/A</v>
      </c>
    </row>
    <row r="81" spans="1:20" x14ac:dyDescent="0.2">
      <c r="A81" s="149">
        <f t="shared" si="9"/>
        <v>78</v>
      </c>
      <c r="B81" s="108"/>
      <c r="C81" s="108"/>
      <c r="D81" s="105"/>
      <c r="E81" s="105"/>
      <c r="F81" s="105"/>
      <c r="G81" s="105"/>
      <c r="H81" s="105"/>
      <c r="I81" s="105"/>
      <c r="J81" s="149" t="e">
        <f>VLOOKUP(G81,'Risques-Dangers-Dommages'!$G$2:$H$42,2,FALSE)</f>
        <v>#N/A</v>
      </c>
      <c r="K81" s="148" t="e">
        <f t="shared" si="6"/>
        <v>#N/A</v>
      </c>
      <c r="L81" s="105"/>
      <c r="M81" s="105"/>
      <c r="N81" s="108"/>
      <c r="O81" s="108"/>
      <c r="P81" s="105"/>
      <c r="Q81" s="214" t="str">
        <f t="shared" si="7"/>
        <v/>
      </c>
      <c r="R81" s="214" t="str">
        <f t="shared" si="8"/>
        <v/>
      </c>
      <c r="S81" s="214" t="e">
        <f>VLOOKUP(L81,'Précisions-Moy Prév'!$C$2:$D$261,2,FALSE)</f>
        <v>#N/A</v>
      </c>
      <c r="T81" s="214" t="e">
        <f>VLOOKUP(F81,'Précisions-Moy Prév'!$G$2:$H$122,2,FALSE)</f>
        <v>#N/A</v>
      </c>
    </row>
    <row r="82" spans="1:20" x14ac:dyDescent="0.2">
      <c r="A82" s="149">
        <f t="shared" si="9"/>
        <v>79</v>
      </c>
      <c r="B82" s="108"/>
      <c r="C82" s="108"/>
      <c r="D82" s="105"/>
      <c r="E82" s="105"/>
      <c r="F82" s="105"/>
      <c r="G82" s="105"/>
      <c r="H82" s="105"/>
      <c r="I82" s="105"/>
      <c r="J82" s="149" t="e">
        <f>VLOOKUP(G82,'Risques-Dangers-Dommages'!$G$2:$H$42,2,FALSE)</f>
        <v>#N/A</v>
      </c>
      <c r="K82" s="148" t="e">
        <f t="shared" si="6"/>
        <v>#N/A</v>
      </c>
      <c r="L82" s="105"/>
      <c r="M82" s="105"/>
      <c r="N82" s="108"/>
      <c r="O82" s="108"/>
      <c r="P82" s="105"/>
      <c r="Q82" s="214" t="str">
        <f t="shared" si="7"/>
        <v/>
      </c>
      <c r="R82" s="214" t="str">
        <f t="shared" si="8"/>
        <v/>
      </c>
      <c r="S82" s="214" t="e">
        <f>VLOOKUP(L82,'Précisions-Moy Prév'!$C$2:$D$261,2,FALSE)</f>
        <v>#N/A</v>
      </c>
      <c r="T82" s="214" t="e">
        <f>VLOOKUP(F82,'Précisions-Moy Prév'!$G$2:$H$122,2,FALSE)</f>
        <v>#N/A</v>
      </c>
    </row>
    <row r="83" spans="1:20" x14ac:dyDescent="0.2">
      <c r="A83" s="149">
        <f t="shared" si="9"/>
        <v>80</v>
      </c>
      <c r="B83" s="108"/>
      <c r="C83" s="108"/>
      <c r="D83" s="105"/>
      <c r="E83" s="105"/>
      <c r="F83" s="105"/>
      <c r="G83" s="105"/>
      <c r="H83" s="105"/>
      <c r="I83" s="105"/>
      <c r="J83" s="149" t="e">
        <f>VLOOKUP(G83,'Risques-Dangers-Dommages'!$G$2:$H$42,2,FALSE)</f>
        <v>#N/A</v>
      </c>
      <c r="K83" s="148" t="e">
        <f t="shared" si="6"/>
        <v>#N/A</v>
      </c>
      <c r="L83" s="105"/>
      <c r="M83" s="105"/>
      <c r="N83" s="108"/>
      <c r="O83" s="108"/>
      <c r="P83" s="105"/>
      <c r="Q83" s="214" t="str">
        <f t="shared" si="7"/>
        <v/>
      </c>
      <c r="R83" s="214" t="str">
        <f t="shared" si="8"/>
        <v/>
      </c>
      <c r="S83" s="214" t="e">
        <f>VLOOKUP(L83,'Précisions-Moy Prév'!$C$2:$D$261,2,FALSE)</f>
        <v>#N/A</v>
      </c>
      <c r="T83" s="214" t="e">
        <f>VLOOKUP(F83,'Précisions-Moy Prév'!$G$2:$H$122,2,FALSE)</f>
        <v>#N/A</v>
      </c>
    </row>
    <row r="84" spans="1:20" x14ac:dyDescent="0.2">
      <c r="A84" s="149">
        <f t="shared" si="9"/>
        <v>81</v>
      </c>
      <c r="B84" s="108"/>
      <c r="C84" s="108"/>
      <c r="D84" s="105"/>
      <c r="E84" s="105"/>
      <c r="F84" s="105"/>
      <c r="G84" s="105"/>
      <c r="H84" s="105"/>
      <c r="I84" s="105"/>
      <c r="J84" s="149" t="e">
        <f>VLOOKUP(G84,'Risques-Dangers-Dommages'!$G$2:$H$42,2,FALSE)</f>
        <v>#N/A</v>
      </c>
      <c r="K84" s="148" t="e">
        <f t="shared" si="6"/>
        <v>#N/A</v>
      </c>
      <c r="L84" s="105"/>
      <c r="M84" s="105"/>
      <c r="N84" s="108"/>
      <c r="O84" s="108"/>
      <c r="P84" s="105"/>
      <c r="Q84" s="214" t="str">
        <f t="shared" si="7"/>
        <v/>
      </c>
      <c r="R84" s="214" t="str">
        <f t="shared" si="8"/>
        <v/>
      </c>
      <c r="S84" s="214" t="e">
        <f>VLOOKUP(L84,'Précisions-Moy Prév'!$C$2:$D$261,2,FALSE)</f>
        <v>#N/A</v>
      </c>
      <c r="T84" s="214" t="e">
        <f>VLOOKUP(F84,'Précisions-Moy Prév'!$G$2:$H$122,2,FALSE)</f>
        <v>#N/A</v>
      </c>
    </row>
    <row r="85" spans="1:20" x14ac:dyDescent="0.2">
      <c r="A85" s="149">
        <f t="shared" si="9"/>
        <v>82</v>
      </c>
      <c r="B85" s="108"/>
      <c r="C85" s="108"/>
      <c r="D85" s="105"/>
      <c r="E85" s="105"/>
      <c r="F85" s="105"/>
      <c r="G85" s="105"/>
      <c r="H85" s="105"/>
      <c r="I85" s="105"/>
      <c r="J85" s="149" t="e">
        <f>VLOOKUP(G85,'Risques-Dangers-Dommages'!$G$2:$H$42,2,FALSE)</f>
        <v>#N/A</v>
      </c>
      <c r="K85" s="148" t="e">
        <f t="shared" si="6"/>
        <v>#N/A</v>
      </c>
      <c r="L85" s="105"/>
      <c r="M85" s="105"/>
      <c r="N85" s="108"/>
      <c r="O85" s="108"/>
      <c r="P85" s="105"/>
      <c r="Q85" s="214" t="str">
        <f t="shared" si="7"/>
        <v/>
      </c>
      <c r="R85" s="214" t="str">
        <f t="shared" si="8"/>
        <v/>
      </c>
      <c r="S85" s="214" t="e">
        <f>VLOOKUP(L85,'Précisions-Moy Prév'!$C$2:$D$261,2,FALSE)</f>
        <v>#N/A</v>
      </c>
      <c r="T85" s="214" t="e">
        <f>VLOOKUP(F85,'Précisions-Moy Prév'!$G$2:$H$122,2,FALSE)</f>
        <v>#N/A</v>
      </c>
    </row>
    <row r="86" spans="1:20" x14ac:dyDescent="0.2">
      <c r="A86" s="149">
        <f t="shared" si="9"/>
        <v>83</v>
      </c>
      <c r="B86" s="108"/>
      <c r="C86" s="108"/>
      <c r="D86" s="105"/>
      <c r="E86" s="105"/>
      <c r="F86" s="105"/>
      <c r="G86" s="105"/>
      <c r="H86" s="105"/>
      <c r="I86" s="105"/>
      <c r="J86" s="149" t="e">
        <f>VLOOKUP(G86,'Risques-Dangers-Dommages'!$G$2:$H$42,2,FALSE)</f>
        <v>#N/A</v>
      </c>
      <c r="K86" s="148" t="e">
        <f t="shared" si="6"/>
        <v>#N/A</v>
      </c>
      <c r="L86" s="105"/>
      <c r="M86" s="105"/>
      <c r="N86" s="108"/>
      <c r="O86" s="108"/>
      <c r="P86" s="105"/>
      <c r="Q86" s="214" t="str">
        <f t="shared" si="7"/>
        <v/>
      </c>
      <c r="R86" s="214" t="str">
        <f t="shared" si="8"/>
        <v/>
      </c>
      <c r="S86" s="214" t="e">
        <f>VLOOKUP(L86,'Précisions-Moy Prév'!$C$2:$D$261,2,FALSE)</f>
        <v>#N/A</v>
      </c>
      <c r="T86" s="214" t="e">
        <f>VLOOKUP(F86,'Précisions-Moy Prév'!$G$2:$H$122,2,FALSE)</f>
        <v>#N/A</v>
      </c>
    </row>
    <row r="87" spans="1:20" x14ac:dyDescent="0.2">
      <c r="A87" s="149">
        <f t="shared" si="9"/>
        <v>84</v>
      </c>
      <c r="B87" s="108"/>
      <c r="C87" s="108"/>
      <c r="D87" s="105"/>
      <c r="E87" s="105"/>
      <c r="F87" s="105"/>
      <c r="G87" s="105"/>
      <c r="H87" s="105"/>
      <c r="I87" s="105"/>
      <c r="J87" s="149" t="e">
        <f>VLOOKUP(G87,'Risques-Dangers-Dommages'!$G$2:$H$42,2,FALSE)</f>
        <v>#N/A</v>
      </c>
      <c r="K87" s="148" t="e">
        <f t="shared" si="6"/>
        <v>#N/A</v>
      </c>
      <c r="L87" s="105"/>
      <c r="M87" s="105"/>
      <c r="N87" s="108"/>
      <c r="O87" s="108"/>
      <c r="P87" s="105"/>
      <c r="Q87" s="214" t="str">
        <f t="shared" si="7"/>
        <v/>
      </c>
      <c r="R87" s="214" t="str">
        <f t="shared" si="8"/>
        <v/>
      </c>
      <c r="S87" s="214" t="e">
        <f>VLOOKUP(L87,'Précisions-Moy Prév'!$C$2:$D$261,2,FALSE)</f>
        <v>#N/A</v>
      </c>
      <c r="T87" s="214" t="e">
        <f>VLOOKUP(F87,'Précisions-Moy Prév'!$G$2:$H$122,2,FALSE)</f>
        <v>#N/A</v>
      </c>
    </row>
    <row r="88" spans="1:20" x14ac:dyDescent="0.2">
      <c r="A88" s="149">
        <f t="shared" si="9"/>
        <v>85</v>
      </c>
      <c r="B88" s="108"/>
      <c r="C88" s="108"/>
      <c r="D88" s="105"/>
      <c r="E88" s="105"/>
      <c r="F88" s="105"/>
      <c r="G88" s="105"/>
      <c r="H88" s="105"/>
      <c r="I88" s="105"/>
      <c r="J88" s="149" t="e">
        <f>VLOOKUP(G88,'Risques-Dangers-Dommages'!$G$2:$H$42,2,FALSE)</f>
        <v>#N/A</v>
      </c>
      <c r="K88" s="148" t="e">
        <f t="shared" si="6"/>
        <v>#N/A</v>
      </c>
      <c r="L88" s="105"/>
      <c r="M88" s="105"/>
      <c r="N88" s="108"/>
      <c r="O88" s="108"/>
      <c r="P88" s="105"/>
      <c r="Q88" s="214" t="str">
        <f t="shared" si="7"/>
        <v/>
      </c>
      <c r="R88" s="214" t="str">
        <f t="shared" si="8"/>
        <v/>
      </c>
      <c r="S88" s="214" t="e">
        <f>VLOOKUP(L88,'Précisions-Moy Prév'!$C$2:$D$261,2,FALSE)</f>
        <v>#N/A</v>
      </c>
      <c r="T88" s="214" t="e">
        <f>VLOOKUP(F88,'Précisions-Moy Prév'!$G$2:$H$122,2,FALSE)</f>
        <v>#N/A</v>
      </c>
    </row>
    <row r="89" spans="1:20" x14ac:dyDescent="0.2">
      <c r="A89" s="149">
        <f t="shared" si="9"/>
        <v>86</v>
      </c>
      <c r="B89" s="108"/>
      <c r="C89" s="108"/>
      <c r="D89" s="105"/>
      <c r="E89" s="105"/>
      <c r="F89" s="105"/>
      <c r="G89" s="105"/>
      <c r="H89" s="105"/>
      <c r="I89" s="105"/>
      <c r="J89" s="149" t="e">
        <f>VLOOKUP(G89,'Risques-Dangers-Dommages'!$G$2:$H$42,2,FALSE)</f>
        <v>#N/A</v>
      </c>
      <c r="K89" s="148" t="e">
        <f t="shared" si="6"/>
        <v>#N/A</v>
      </c>
      <c r="L89" s="105"/>
      <c r="M89" s="105"/>
      <c r="N89" s="108"/>
      <c r="O89" s="108"/>
      <c r="P89" s="105"/>
      <c r="Q89" s="214" t="str">
        <f t="shared" si="7"/>
        <v/>
      </c>
      <c r="R89" s="214" t="str">
        <f t="shared" si="8"/>
        <v/>
      </c>
      <c r="S89" s="214" t="e">
        <f>VLOOKUP(L89,'Précisions-Moy Prév'!$C$2:$D$261,2,FALSE)</f>
        <v>#N/A</v>
      </c>
      <c r="T89" s="214" t="e">
        <f>VLOOKUP(F89,'Précisions-Moy Prév'!$G$2:$H$122,2,FALSE)</f>
        <v>#N/A</v>
      </c>
    </row>
    <row r="90" spans="1:20" x14ac:dyDescent="0.2">
      <c r="A90" s="149">
        <f t="shared" si="9"/>
        <v>87</v>
      </c>
      <c r="B90" s="108"/>
      <c r="C90" s="108"/>
      <c r="D90" s="105"/>
      <c r="E90" s="105"/>
      <c r="F90" s="105"/>
      <c r="G90" s="105"/>
      <c r="H90" s="105"/>
      <c r="I90" s="105"/>
      <c r="J90" s="149" t="e">
        <f>VLOOKUP(G90,'Risques-Dangers-Dommages'!$G$2:$H$42,2,FALSE)</f>
        <v>#N/A</v>
      </c>
      <c r="K90" s="148" t="e">
        <f t="shared" si="6"/>
        <v>#N/A</v>
      </c>
      <c r="L90" s="105"/>
      <c r="M90" s="105"/>
      <c r="N90" s="108"/>
      <c r="O90" s="108"/>
      <c r="P90" s="105"/>
      <c r="Q90" s="214" t="str">
        <f t="shared" si="7"/>
        <v/>
      </c>
      <c r="R90" s="214" t="str">
        <f t="shared" si="8"/>
        <v/>
      </c>
      <c r="S90" s="214" t="e">
        <f>VLOOKUP(L90,'Précisions-Moy Prév'!$C$2:$D$261,2,FALSE)</f>
        <v>#N/A</v>
      </c>
      <c r="T90" s="214" t="e">
        <f>VLOOKUP(F90,'Précisions-Moy Prév'!$G$2:$H$122,2,FALSE)</f>
        <v>#N/A</v>
      </c>
    </row>
    <row r="91" spans="1:20" x14ac:dyDescent="0.2">
      <c r="A91" s="149">
        <f t="shared" si="9"/>
        <v>88</v>
      </c>
      <c r="B91" s="108"/>
      <c r="C91" s="108"/>
      <c r="D91" s="105"/>
      <c r="E91" s="105"/>
      <c r="F91" s="105"/>
      <c r="G91" s="105"/>
      <c r="H91" s="105"/>
      <c r="I91" s="105"/>
      <c r="J91" s="149" t="e">
        <f>VLOOKUP(G91,'Risques-Dangers-Dommages'!$G$2:$H$42,2,FALSE)</f>
        <v>#N/A</v>
      </c>
      <c r="K91" s="148" t="e">
        <f t="shared" si="6"/>
        <v>#N/A</v>
      </c>
      <c r="L91" s="105"/>
      <c r="M91" s="105"/>
      <c r="N91" s="108"/>
      <c r="O91" s="108"/>
      <c r="P91" s="105"/>
      <c r="Q91" s="214" t="str">
        <f t="shared" si="7"/>
        <v/>
      </c>
      <c r="R91" s="214" t="str">
        <f t="shared" si="8"/>
        <v/>
      </c>
      <c r="S91" s="214" t="e">
        <f>VLOOKUP(L91,'Précisions-Moy Prév'!$C$2:$D$261,2,FALSE)</f>
        <v>#N/A</v>
      </c>
      <c r="T91" s="214" t="e">
        <f>VLOOKUP(F91,'Précisions-Moy Prév'!$G$2:$H$122,2,FALSE)</f>
        <v>#N/A</v>
      </c>
    </row>
    <row r="92" spans="1:20" x14ac:dyDescent="0.2">
      <c r="A92" s="149">
        <f t="shared" si="9"/>
        <v>89</v>
      </c>
      <c r="B92" s="108"/>
      <c r="C92" s="108"/>
      <c r="D92" s="105"/>
      <c r="E92" s="105"/>
      <c r="F92" s="105"/>
      <c r="G92" s="105"/>
      <c r="H92" s="105"/>
      <c r="I92" s="105"/>
      <c r="J92" s="149" t="e">
        <f>VLOOKUP(G92,'Risques-Dangers-Dommages'!$G$2:$H$42,2,FALSE)</f>
        <v>#N/A</v>
      </c>
      <c r="K92" s="148" t="e">
        <f t="shared" si="6"/>
        <v>#N/A</v>
      </c>
      <c r="L92" s="105"/>
      <c r="M92" s="105"/>
      <c r="N92" s="108"/>
      <c r="O92" s="108"/>
      <c r="P92" s="105"/>
      <c r="Q92" s="214" t="str">
        <f t="shared" si="7"/>
        <v/>
      </c>
      <c r="R92" s="214" t="str">
        <f t="shared" si="8"/>
        <v/>
      </c>
      <c r="S92" s="214" t="e">
        <f>VLOOKUP(L92,'Précisions-Moy Prév'!$C$2:$D$261,2,FALSE)</f>
        <v>#N/A</v>
      </c>
      <c r="T92" s="214" t="e">
        <f>VLOOKUP(F92,'Précisions-Moy Prév'!$G$2:$H$122,2,FALSE)</f>
        <v>#N/A</v>
      </c>
    </row>
    <row r="93" spans="1:20" x14ac:dyDescent="0.2">
      <c r="A93" s="149">
        <f t="shared" si="9"/>
        <v>90</v>
      </c>
      <c r="B93" s="108"/>
      <c r="C93" s="108"/>
      <c r="D93" s="105"/>
      <c r="E93" s="105"/>
      <c r="F93" s="105"/>
      <c r="G93" s="105"/>
      <c r="H93" s="105"/>
      <c r="I93" s="105"/>
      <c r="J93" s="149" t="e">
        <f>VLOOKUP(G93,'Risques-Dangers-Dommages'!$G$2:$H$42,2,FALSE)</f>
        <v>#N/A</v>
      </c>
      <c r="K93" s="148" t="e">
        <f t="shared" si="6"/>
        <v>#N/A</v>
      </c>
      <c r="L93" s="105"/>
      <c r="M93" s="105"/>
      <c r="N93" s="108"/>
      <c r="O93" s="108"/>
      <c r="P93" s="105"/>
      <c r="Q93" s="214" t="str">
        <f t="shared" si="7"/>
        <v/>
      </c>
      <c r="R93" s="214" t="str">
        <f t="shared" si="8"/>
        <v/>
      </c>
      <c r="S93" s="214" t="e">
        <f>VLOOKUP(L93,'Précisions-Moy Prév'!$C$2:$D$261,2,FALSE)</f>
        <v>#N/A</v>
      </c>
      <c r="T93" s="214" t="e">
        <f>VLOOKUP(F93,'Précisions-Moy Prév'!$G$2:$H$122,2,FALSE)</f>
        <v>#N/A</v>
      </c>
    </row>
    <row r="94" spans="1:20" x14ac:dyDescent="0.2">
      <c r="A94" s="149">
        <f t="shared" si="9"/>
        <v>91</v>
      </c>
      <c r="B94" s="108"/>
      <c r="C94" s="108"/>
      <c r="D94" s="105"/>
      <c r="E94" s="105"/>
      <c r="F94" s="105"/>
      <c r="G94" s="105"/>
      <c r="H94" s="105"/>
      <c r="I94" s="105"/>
      <c r="J94" s="149" t="e">
        <f>VLOOKUP(G94,'Risques-Dangers-Dommages'!$G$2:$H$42,2,FALSE)</f>
        <v>#N/A</v>
      </c>
      <c r="K94" s="148" t="e">
        <f t="shared" si="6"/>
        <v>#N/A</v>
      </c>
      <c r="L94" s="105"/>
      <c r="M94" s="105"/>
      <c r="N94" s="108"/>
      <c r="O94" s="108"/>
      <c r="P94" s="105"/>
      <c r="Q94" s="214" t="str">
        <f t="shared" si="7"/>
        <v/>
      </c>
      <c r="R94" s="214" t="str">
        <f t="shared" si="8"/>
        <v/>
      </c>
      <c r="S94" s="214" t="e">
        <f>VLOOKUP(L94,'Précisions-Moy Prév'!$C$2:$D$261,2,FALSE)</f>
        <v>#N/A</v>
      </c>
      <c r="T94" s="214" t="e">
        <f>VLOOKUP(F94,'Précisions-Moy Prév'!$G$2:$H$122,2,FALSE)</f>
        <v>#N/A</v>
      </c>
    </row>
    <row r="95" spans="1:20" x14ac:dyDescent="0.2">
      <c r="A95" s="149">
        <f t="shared" si="9"/>
        <v>92</v>
      </c>
      <c r="B95" s="108"/>
      <c r="C95" s="108"/>
      <c r="D95" s="105"/>
      <c r="E95" s="105"/>
      <c r="F95" s="105"/>
      <c r="G95" s="105"/>
      <c r="H95" s="105"/>
      <c r="I95" s="105"/>
      <c r="J95" s="149" t="e">
        <f>VLOOKUP(G95,'Risques-Dangers-Dommages'!$G$2:$H$42,2,FALSE)</f>
        <v>#N/A</v>
      </c>
      <c r="K95" s="148" t="e">
        <f t="shared" si="6"/>
        <v>#N/A</v>
      </c>
      <c r="L95" s="105"/>
      <c r="M95" s="105"/>
      <c r="N95" s="108"/>
      <c r="O95" s="108"/>
      <c r="P95" s="105"/>
      <c r="Q95" s="214" t="str">
        <f t="shared" si="7"/>
        <v/>
      </c>
      <c r="R95" s="214" t="str">
        <f t="shared" si="8"/>
        <v/>
      </c>
      <c r="S95" s="214" t="e">
        <f>VLOOKUP(L95,'Précisions-Moy Prév'!$C$2:$D$261,2,FALSE)</f>
        <v>#N/A</v>
      </c>
      <c r="T95" s="214" t="e">
        <f>VLOOKUP(F95,'Précisions-Moy Prév'!$G$2:$H$122,2,FALSE)</f>
        <v>#N/A</v>
      </c>
    </row>
    <row r="96" spans="1:20" x14ac:dyDescent="0.2">
      <c r="A96" s="149">
        <f t="shared" si="9"/>
        <v>93</v>
      </c>
      <c r="B96" s="108"/>
      <c r="C96" s="108"/>
      <c r="D96" s="105"/>
      <c r="E96" s="105"/>
      <c r="F96" s="105"/>
      <c r="G96" s="105"/>
      <c r="H96" s="105"/>
      <c r="I96" s="105"/>
      <c r="J96" s="149" t="e">
        <f>VLOOKUP(G96,'Risques-Dangers-Dommages'!$G$2:$H$42,2,FALSE)</f>
        <v>#N/A</v>
      </c>
      <c r="K96" s="148" t="e">
        <f t="shared" si="6"/>
        <v>#N/A</v>
      </c>
      <c r="L96" s="105"/>
      <c r="M96" s="105"/>
      <c r="N96" s="108"/>
      <c r="O96" s="108"/>
      <c r="P96" s="105"/>
      <c r="Q96" s="214" t="str">
        <f t="shared" si="7"/>
        <v/>
      </c>
      <c r="R96" s="214" t="str">
        <f t="shared" si="8"/>
        <v/>
      </c>
      <c r="S96" s="214" t="e">
        <f>VLOOKUP(L96,'Précisions-Moy Prév'!$C$2:$D$261,2,FALSE)</f>
        <v>#N/A</v>
      </c>
      <c r="T96" s="214" t="e">
        <f>VLOOKUP(F96,'Précisions-Moy Prév'!$G$2:$H$122,2,FALSE)</f>
        <v>#N/A</v>
      </c>
    </row>
    <row r="97" spans="1:20" x14ac:dyDescent="0.2">
      <c r="A97" s="149">
        <f t="shared" si="9"/>
        <v>94</v>
      </c>
      <c r="B97" s="108"/>
      <c r="C97" s="108"/>
      <c r="D97" s="105"/>
      <c r="E97" s="105"/>
      <c r="F97" s="105"/>
      <c r="G97" s="105"/>
      <c r="H97" s="105"/>
      <c r="I97" s="105"/>
      <c r="J97" s="149" t="e">
        <f>VLOOKUP(G97,'Risques-Dangers-Dommages'!$G$2:$H$42,2,FALSE)</f>
        <v>#N/A</v>
      </c>
      <c r="K97" s="148" t="e">
        <f t="shared" si="6"/>
        <v>#N/A</v>
      </c>
      <c r="L97" s="105"/>
      <c r="M97" s="105"/>
      <c r="N97" s="108"/>
      <c r="O97" s="108"/>
      <c r="P97" s="105"/>
      <c r="Q97" s="214" t="str">
        <f t="shared" si="7"/>
        <v/>
      </c>
      <c r="R97" s="214" t="str">
        <f t="shared" si="8"/>
        <v/>
      </c>
      <c r="S97" s="214" t="e">
        <f>VLOOKUP(L97,'Précisions-Moy Prév'!$C$2:$D$261,2,FALSE)</f>
        <v>#N/A</v>
      </c>
      <c r="T97" s="214" t="e">
        <f>VLOOKUP(F97,'Précisions-Moy Prév'!$G$2:$H$122,2,FALSE)</f>
        <v>#N/A</v>
      </c>
    </row>
    <row r="98" spans="1:20" x14ac:dyDescent="0.2">
      <c r="A98" s="149">
        <f t="shared" si="9"/>
        <v>95</v>
      </c>
      <c r="B98" s="108"/>
      <c r="C98" s="108"/>
      <c r="D98" s="105"/>
      <c r="E98" s="105"/>
      <c r="F98" s="105"/>
      <c r="G98" s="105"/>
      <c r="H98" s="105"/>
      <c r="I98" s="105"/>
      <c r="J98" s="149" t="e">
        <f>VLOOKUP(G98,'Risques-Dangers-Dommages'!$G$2:$H$42,2,FALSE)</f>
        <v>#N/A</v>
      </c>
      <c r="K98" s="148" t="e">
        <f t="shared" si="6"/>
        <v>#N/A</v>
      </c>
      <c r="L98" s="105"/>
      <c r="M98" s="105"/>
      <c r="N98" s="108"/>
      <c r="O98" s="108"/>
      <c r="P98" s="105"/>
      <c r="Q98" s="214" t="str">
        <f t="shared" si="7"/>
        <v/>
      </c>
      <c r="R98" s="214" t="str">
        <f t="shared" si="8"/>
        <v/>
      </c>
      <c r="S98" s="214" t="e">
        <f>VLOOKUP(L98,'Précisions-Moy Prév'!$C$2:$D$261,2,FALSE)</f>
        <v>#N/A</v>
      </c>
      <c r="T98" s="214" t="e">
        <f>VLOOKUP(F98,'Précisions-Moy Prév'!$G$2:$H$122,2,FALSE)</f>
        <v>#N/A</v>
      </c>
    </row>
    <row r="99" spans="1:20" x14ac:dyDescent="0.2">
      <c r="A99" s="149">
        <f t="shared" si="9"/>
        <v>96</v>
      </c>
      <c r="B99" s="108"/>
      <c r="C99" s="108"/>
      <c r="D99" s="105"/>
      <c r="E99" s="105"/>
      <c r="F99" s="105"/>
      <c r="G99" s="105"/>
      <c r="H99" s="105"/>
      <c r="I99" s="105"/>
      <c r="J99" s="149" t="e">
        <f>VLOOKUP(G99,'Risques-Dangers-Dommages'!$G$2:$H$42,2,FALSE)</f>
        <v>#N/A</v>
      </c>
      <c r="K99" s="148" t="e">
        <f t="shared" si="6"/>
        <v>#N/A</v>
      </c>
      <c r="L99" s="105"/>
      <c r="M99" s="105"/>
      <c r="N99" s="108"/>
      <c r="O99" s="108"/>
      <c r="P99" s="105"/>
      <c r="Q99" s="214" t="str">
        <f t="shared" si="7"/>
        <v/>
      </c>
      <c r="R99" s="214" t="str">
        <f t="shared" si="8"/>
        <v/>
      </c>
      <c r="S99" s="214" t="e">
        <f>VLOOKUP(L99,'Précisions-Moy Prév'!$C$2:$D$261,2,FALSE)</f>
        <v>#N/A</v>
      </c>
      <c r="T99" s="214" t="e">
        <f>VLOOKUP(F99,'Précisions-Moy Prév'!$G$2:$H$122,2,FALSE)</f>
        <v>#N/A</v>
      </c>
    </row>
    <row r="100" spans="1:20" x14ac:dyDescent="0.2">
      <c r="A100" s="149">
        <f t="shared" si="9"/>
        <v>97</v>
      </c>
      <c r="B100" s="108"/>
      <c r="C100" s="108"/>
      <c r="D100" s="105"/>
      <c r="E100" s="105"/>
      <c r="F100" s="105"/>
      <c r="G100" s="105"/>
      <c r="H100" s="105"/>
      <c r="I100" s="105"/>
      <c r="J100" s="149" t="e">
        <f>VLOOKUP(G100,'Risques-Dangers-Dommages'!$G$2:$H$42,2,FALSE)</f>
        <v>#N/A</v>
      </c>
      <c r="K100" s="148" t="e">
        <f t="shared" si="6"/>
        <v>#N/A</v>
      </c>
      <c r="L100" s="105"/>
      <c r="M100" s="105"/>
      <c r="N100" s="108"/>
      <c r="O100" s="108"/>
      <c r="P100" s="105"/>
      <c r="Q100" s="214" t="str">
        <f t="shared" si="7"/>
        <v/>
      </c>
      <c r="R100" s="214" t="str">
        <f t="shared" si="8"/>
        <v/>
      </c>
      <c r="S100" s="214" t="e">
        <f>VLOOKUP(L100,'Précisions-Moy Prév'!$C$2:$D$261,2,FALSE)</f>
        <v>#N/A</v>
      </c>
      <c r="T100" s="214" t="e">
        <f>VLOOKUP(F100,'Précisions-Moy Prév'!$G$2:$H$122,2,FALSE)</f>
        <v>#N/A</v>
      </c>
    </row>
    <row r="101" spans="1:20" x14ac:dyDescent="0.2">
      <c r="A101" s="149">
        <f t="shared" si="9"/>
        <v>98</v>
      </c>
      <c r="B101" s="108"/>
      <c r="C101" s="108"/>
      <c r="D101" s="105"/>
      <c r="E101" s="105"/>
      <c r="F101" s="105"/>
      <c r="G101" s="105"/>
      <c r="H101" s="105"/>
      <c r="I101" s="105"/>
      <c r="J101" s="149" t="e">
        <f>VLOOKUP(G101,'Risques-Dangers-Dommages'!$G$2:$H$42,2,FALSE)</f>
        <v>#N/A</v>
      </c>
      <c r="K101" s="148" t="e">
        <f t="shared" si="6"/>
        <v>#N/A</v>
      </c>
      <c r="L101" s="105"/>
      <c r="M101" s="105"/>
      <c r="N101" s="108"/>
      <c r="O101" s="108"/>
      <c r="P101" s="105"/>
      <c r="Q101" s="214" t="str">
        <f t="shared" si="7"/>
        <v/>
      </c>
      <c r="R101" s="214" t="str">
        <f t="shared" si="8"/>
        <v/>
      </c>
      <c r="S101" s="214" t="e">
        <f>VLOOKUP(L101,'Précisions-Moy Prév'!$C$2:$D$261,2,FALSE)</f>
        <v>#N/A</v>
      </c>
      <c r="T101" s="214" t="e">
        <f>VLOOKUP(F101,'Précisions-Moy Prév'!$G$2:$H$122,2,FALSE)</f>
        <v>#N/A</v>
      </c>
    </row>
    <row r="102" spans="1:20" x14ac:dyDescent="0.2">
      <c r="A102" s="149">
        <f t="shared" si="9"/>
        <v>99</v>
      </c>
      <c r="B102" s="108"/>
      <c r="C102" s="108"/>
      <c r="D102" s="105"/>
      <c r="E102" s="105"/>
      <c r="F102" s="105"/>
      <c r="G102" s="105"/>
      <c r="H102" s="105"/>
      <c r="I102" s="105"/>
      <c r="J102" s="149" t="e">
        <f>VLOOKUP(G102,'Risques-Dangers-Dommages'!$G$2:$H$42,2,FALSE)</f>
        <v>#N/A</v>
      </c>
      <c r="K102" s="148" t="e">
        <f t="shared" si="6"/>
        <v>#N/A</v>
      </c>
      <c r="L102" s="105"/>
      <c r="M102" s="105"/>
      <c r="N102" s="108"/>
      <c r="O102" s="108"/>
      <c r="P102" s="105"/>
      <c r="Q102" s="214" t="str">
        <f t="shared" si="7"/>
        <v/>
      </c>
      <c r="R102" s="214" t="str">
        <f t="shared" si="8"/>
        <v/>
      </c>
      <c r="S102" s="214" t="e">
        <f>VLOOKUP(L102,'Précisions-Moy Prév'!$C$2:$D$261,2,FALSE)</f>
        <v>#N/A</v>
      </c>
      <c r="T102" s="214" t="e">
        <f>VLOOKUP(F102,'Précisions-Moy Prév'!$G$2:$H$122,2,FALSE)</f>
        <v>#N/A</v>
      </c>
    </row>
    <row r="103" spans="1:20" x14ac:dyDescent="0.2">
      <c r="A103" s="149">
        <f t="shared" si="9"/>
        <v>100</v>
      </c>
      <c r="B103" s="108"/>
      <c r="C103" s="108"/>
      <c r="D103" s="105"/>
      <c r="E103" s="105"/>
      <c r="F103" s="105"/>
      <c r="G103" s="105"/>
      <c r="H103" s="105"/>
      <c r="I103" s="105"/>
      <c r="J103" s="149" t="e">
        <f>VLOOKUP(G103,'Risques-Dangers-Dommages'!$G$2:$H$42,2,FALSE)</f>
        <v>#N/A</v>
      </c>
      <c r="K103" s="148" t="e">
        <f t="shared" si="6"/>
        <v>#N/A</v>
      </c>
      <c r="L103" s="105"/>
      <c r="M103" s="105"/>
      <c r="N103" s="108"/>
      <c r="O103" s="108"/>
      <c r="P103" s="105"/>
      <c r="Q103" s="214" t="str">
        <f t="shared" si="7"/>
        <v/>
      </c>
      <c r="R103" s="214" t="str">
        <f t="shared" si="8"/>
        <v/>
      </c>
      <c r="S103" s="214" t="e">
        <f>VLOOKUP(L103,'Précisions-Moy Prév'!$C$2:$D$261,2,FALSE)</f>
        <v>#N/A</v>
      </c>
      <c r="T103" s="214" t="e">
        <f>VLOOKUP(F103,'Précisions-Moy Prév'!$G$2:$H$122,2,FALSE)</f>
        <v>#N/A</v>
      </c>
    </row>
    <row r="104" spans="1:20" x14ac:dyDescent="0.2">
      <c r="A104" s="149">
        <f t="shared" si="9"/>
        <v>101</v>
      </c>
      <c r="B104" s="108"/>
      <c r="C104" s="108"/>
      <c r="D104" s="105"/>
      <c r="E104" s="105"/>
      <c r="F104" s="105"/>
      <c r="G104" s="105"/>
      <c r="H104" s="105"/>
      <c r="I104" s="105"/>
      <c r="J104" s="149" t="e">
        <f>VLOOKUP(G104,'Risques-Dangers-Dommages'!$G$2:$H$42,2,FALSE)</f>
        <v>#N/A</v>
      </c>
      <c r="K104" s="148" t="e">
        <f t="shared" si="6"/>
        <v>#N/A</v>
      </c>
      <c r="L104" s="105"/>
      <c r="M104" s="105"/>
      <c r="N104" s="108"/>
      <c r="O104" s="108"/>
      <c r="P104" s="105"/>
      <c r="Q104" s="214" t="str">
        <f t="shared" si="7"/>
        <v/>
      </c>
      <c r="R104" s="214" t="str">
        <f t="shared" si="8"/>
        <v/>
      </c>
      <c r="S104" s="214" t="e">
        <f>VLOOKUP(L104,'Précisions-Moy Prév'!$C$2:$D$261,2,FALSE)</f>
        <v>#N/A</v>
      </c>
      <c r="T104" s="214" t="e">
        <f>VLOOKUP(F104,'Précisions-Moy Prév'!$G$2:$H$122,2,FALSE)</f>
        <v>#N/A</v>
      </c>
    </row>
    <row r="105" spans="1:20" x14ac:dyDescent="0.2">
      <c r="A105" s="149">
        <f t="shared" si="9"/>
        <v>102</v>
      </c>
      <c r="B105" s="108"/>
      <c r="C105" s="108"/>
      <c r="D105" s="105"/>
      <c r="E105" s="105"/>
      <c r="F105" s="105"/>
      <c r="G105" s="105"/>
      <c r="H105" s="105"/>
      <c r="I105" s="105"/>
      <c r="J105" s="149" t="e">
        <f>VLOOKUP(G105,'Risques-Dangers-Dommages'!$G$2:$H$42,2,FALSE)</f>
        <v>#N/A</v>
      </c>
      <c r="K105" s="148" t="e">
        <f t="shared" si="6"/>
        <v>#N/A</v>
      </c>
      <c r="L105" s="105"/>
      <c r="M105" s="105"/>
      <c r="N105" s="108"/>
      <c r="O105" s="108"/>
      <c r="P105" s="105"/>
      <c r="Q105" s="214" t="str">
        <f t="shared" si="7"/>
        <v/>
      </c>
      <c r="R105" s="214" t="str">
        <f t="shared" si="8"/>
        <v/>
      </c>
      <c r="S105" s="214" t="e">
        <f>VLOOKUP(L105,'Précisions-Moy Prév'!$C$2:$D$261,2,FALSE)</f>
        <v>#N/A</v>
      </c>
      <c r="T105" s="214" t="e">
        <f>VLOOKUP(F105,'Précisions-Moy Prév'!$G$2:$H$122,2,FALSE)</f>
        <v>#N/A</v>
      </c>
    </row>
    <row r="106" spans="1:20" x14ac:dyDescent="0.2">
      <c r="A106" s="149">
        <f t="shared" si="9"/>
        <v>103</v>
      </c>
      <c r="B106" s="108"/>
      <c r="C106" s="108"/>
      <c r="D106" s="105"/>
      <c r="E106" s="105"/>
      <c r="F106" s="105"/>
      <c r="G106" s="105"/>
      <c r="H106" s="105"/>
      <c r="I106" s="105"/>
      <c r="J106" s="149" t="e">
        <f>VLOOKUP(G106,'Risques-Dangers-Dommages'!$G$2:$H$42,2,FALSE)</f>
        <v>#N/A</v>
      </c>
      <c r="K106" s="148" t="e">
        <f t="shared" si="6"/>
        <v>#N/A</v>
      </c>
      <c r="L106" s="105"/>
      <c r="M106" s="105"/>
      <c r="N106" s="108"/>
      <c r="O106" s="108"/>
      <c r="P106" s="105"/>
      <c r="Q106" s="214" t="str">
        <f t="shared" si="7"/>
        <v/>
      </c>
      <c r="R106" s="214" t="str">
        <f t="shared" si="8"/>
        <v/>
      </c>
      <c r="S106" s="214" t="e">
        <f>VLOOKUP(L106,'Précisions-Moy Prév'!$C$2:$D$261,2,FALSE)</f>
        <v>#N/A</v>
      </c>
      <c r="T106" s="214" t="e">
        <f>VLOOKUP(F106,'Précisions-Moy Prév'!$G$2:$H$122,2,FALSE)</f>
        <v>#N/A</v>
      </c>
    </row>
    <row r="107" spans="1:20" x14ac:dyDescent="0.2">
      <c r="A107" s="149">
        <f t="shared" si="9"/>
        <v>104</v>
      </c>
      <c r="B107" s="108"/>
      <c r="C107" s="108"/>
      <c r="D107" s="105"/>
      <c r="E107" s="105"/>
      <c r="F107" s="105"/>
      <c r="G107" s="105"/>
      <c r="H107" s="105"/>
      <c r="I107" s="105"/>
      <c r="J107" s="149" t="e">
        <f>VLOOKUP(G107,'Risques-Dangers-Dommages'!$G$2:$H$42,2,FALSE)</f>
        <v>#N/A</v>
      </c>
      <c r="K107" s="148" t="e">
        <f t="shared" si="6"/>
        <v>#N/A</v>
      </c>
      <c r="L107" s="105"/>
      <c r="M107" s="105"/>
      <c r="N107" s="108"/>
      <c r="O107" s="108"/>
      <c r="P107" s="105"/>
      <c r="Q107" s="214" t="str">
        <f t="shared" si="7"/>
        <v/>
      </c>
      <c r="R107" s="214" t="str">
        <f t="shared" si="8"/>
        <v/>
      </c>
      <c r="S107" s="214" t="e">
        <f>VLOOKUP(L107,'Précisions-Moy Prév'!$C$2:$D$261,2,FALSE)</f>
        <v>#N/A</v>
      </c>
      <c r="T107" s="214" t="e">
        <f>VLOOKUP(F107,'Précisions-Moy Prév'!$G$2:$H$122,2,FALSE)</f>
        <v>#N/A</v>
      </c>
    </row>
    <row r="108" spans="1:20" x14ac:dyDescent="0.2">
      <c r="A108" s="149">
        <f t="shared" si="9"/>
        <v>105</v>
      </c>
      <c r="B108" s="108"/>
      <c r="C108" s="108"/>
      <c r="D108" s="105"/>
      <c r="E108" s="105"/>
      <c r="F108" s="105"/>
      <c r="G108" s="105"/>
      <c r="H108" s="105"/>
      <c r="I108" s="105"/>
      <c r="J108" s="149" t="e">
        <f>VLOOKUP(G108,'Risques-Dangers-Dommages'!$G$2:$H$42,2,FALSE)</f>
        <v>#N/A</v>
      </c>
      <c r="K108" s="148" t="e">
        <f t="shared" si="6"/>
        <v>#N/A</v>
      </c>
      <c r="L108" s="105"/>
      <c r="M108" s="105"/>
      <c r="N108" s="108"/>
      <c r="O108" s="108"/>
      <c r="P108" s="105"/>
      <c r="Q108" s="214" t="str">
        <f t="shared" si="7"/>
        <v/>
      </c>
      <c r="R108" s="214" t="str">
        <f t="shared" si="8"/>
        <v/>
      </c>
      <c r="S108" s="214" t="e">
        <f>VLOOKUP(L108,'Précisions-Moy Prév'!$C$2:$D$261,2,FALSE)</f>
        <v>#N/A</v>
      </c>
      <c r="T108" s="214" t="e">
        <f>VLOOKUP(F108,'Précisions-Moy Prév'!$G$2:$H$122,2,FALSE)</f>
        <v>#N/A</v>
      </c>
    </row>
    <row r="109" spans="1:20" x14ac:dyDescent="0.2">
      <c r="A109" s="149">
        <f t="shared" si="9"/>
        <v>106</v>
      </c>
      <c r="B109" s="108"/>
      <c r="C109" s="108"/>
      <c r="D109" s="105"/>
      <c r="E109" s="105"/>
      <c r="F109" s="105"/>
      <c r="G109" s="105"/>
      <c r="H109" s="105"/>
      <c r="I109" s="105"/>
      <c r="J109" s="149" t="e">
        <f>VLOOKUP(G109,'Risques-Dangers-Dommages'!$G$2:$H$42,2,FALSE)</f>
        <v>#N/A</v>
      </c>
      <c r="K109" s="148" t="e">
        <f t="shared" si="6"/>
        <v>#N/A</v>
      </c>
      <c r="L109" s="105"/>
      <c r="M109" s="105"/>
      <c r="N109" s="108"/>
      <c r="O109" s="108"/>
      <c r="P109" s="105"/>
      <c r="Q109" s="214" t="str">
        <f t="shared" si="7"/>
        <v/>
      </c>
      <c r="R109" s="214" t="str">
        <f t="shared" si="8"/>
        <v/>
      </c>
      <c r="S109" s="214" t="e">
        <f>VLOOKUP(L109,'Précisions-Moy Prév'!$C$2:$D$261,2,FALSE)</f>
        <v>#N/A</v>
      </c>
      <c r="T109" s="214" t="e">
        <f>VLOOKUP(F109,'Précisions-Moy Prév'!$G$2:$H$122,2,FALSE)</f>
        <v>#N/A</v>
      </c>
    </row>
    <row r="110" spans="1:20" x14ac:dyDescent="0.2">
      <c r="A110" s="149">
        <f t="shared" si="9"/>
        <v>107</v>
      </c>
      <c r="B110" s="108"/>
      <c r="C110" s="108"/>
      <c r="D110" s="105"/>
      <c r="E110" s="105"/>
      <c r="F110" s="105"/>
      <c r="G110" s="105"/>
      <c r="H110" s="105"/>
      <c r="I110" s="105"/>
      <c r="J110" s="149" t="e">
        <f>VLOOKUP(G110,'Risques-Dangers-Dommages'!$G$2:$H$42,2,FALSE)</f>
        <v>#N/A</v>
      </c>
      <c r="K110" s="148" t="e">
        <f t="shared" si="6"/>
        <v>#N/A</v>
      </c>
      <c r="L110" s="105"/>
      <c r="M110" s="105"/>
      <c r="N110" s="108"/>
      <c r="O110" s="108"/>
      <c r="P110" s="105"/>
      <c r="Q110" s="214" t="str">
        <f t="shared" si="7"/>
        <v/>
      </c>
      <c r="R110" s="214" t="str">
        <f t="shared" si="8"/>
        <v/>
      </c>
      <c r="S110" s="214" t="e">
        <f>VLOOKUP(L110,'Précisions-Moy Prév'!$C$2:$D$261,2,FALSE)</f>
        <v>#N/A</v>
      </c>
      <c r="T110" s="214" t="e">
        <f>VLOOKUP(F110,'Précisions-Moy Prév'!$G$2:$H$122,2,FALSE)</f>
        <v>#N/A</v>
      </c>
    </row>
    <row r="111" spans="1:20" x14ac:dyDescent="0.2">
      <c r="A111" s="149">
        <f t="shared" si="9"/>
        <v>108</v>
      </c>
      <c r="B111" s="108"/>
      <c r="C111" s="108"/>
      <c r="D111" s="105"/>
      <c r="E111" s="105"/>
      <c r="F111" s="105"/>
      <c r="G111" s="105"/>
      <c r="H111" s="105"/>
      <c r="I111" s="105"/>
      <c r="J111" s="149" t="e">
        <f>VLOOKUP(G111,'Risques-Dangers-Dommages'!$G$2:$H$42,2,FALSE)</f>
        <v>#N/A</v>
      </c>
      <c r="K111" s="148" t="e">
        <f t="shared" si="6"/>
        <v>#N/A</v>
      </c>
      <c r="L111" s="105"/>
      <c r="M111" s="105"/>
      <c r="N111" s="108"/>
      <c r="O111" s="108"/>
      <c r="P111" s="105"/>
      <c r="Q111" s="214" t="str">
        <f t="shared" si="7"/>
        <v/>
      </c>
      <c r="R111" s="214" t="str">
        <f t="shared" si="8"/>
        <v/>
      </c>
      <c r="S111" s="214" t="e">
        <f>VLOOKUP(L111,'Précisions-Moy Prév'!$C$2:$D$261,2,FALSE)</f>
        <v>#N/A</v>
      </c>
      <c r="T111" s="214" t="e">
        <f>VLOOKUP(F111,'Précisions-Moy Prév'!$G$2:$H$122,2,FALSE)</f>
        <v>#N/A</v>
      </c>
    </row>
    <row r="112" spans="1:20" x14ac:dyDescent="0.2">
      <c r="A112" s="149">
        <f t="shared" si="9"/>
        <v>109</v>
      </c>
      <c r="B112" s="108"/>
      <c r="C112" s="108"/>
      <c r="D112" s="105"/>
      <c r="E112" s="105"/>
      <c r="F112" s="105"/>
      <c r="G112" s="105"/>
      <c r="H112" s="105"/>
      <c r="I112" s="105"/>
      <c r="J112" s="149" t="e">
        <f>VLOOKUP(G112,'Risques-Dangers-Dommages'!$G$2:$H$42,2,FALSE)</f>
        <v>#N/A</v>
      </c>
      <c r="K112" s="148" t="e">
        <f t="shared" si="6"/>
        <v>#N/A</v>
      </c>
      <c r="L112" s="105"/>
      <c r="M112" s="105"/>
      <c r="N112" s="108"/>
      <c r="O112" s="108"/>
      <c r="P112" s="105"/>
      <c r="Q112" s="214" t="str">
        <f t="shared" si="7"/>
        <v/>
      </c>
      <c r="R112" s="214" t="str">
        <f t="shared" si="8"/>
        <v/>
      </c>
      <c r="S112" s="214" t="e">
        <f>VLOOKUP(L112,'Précisions-Moy Prév'!$C$2:$D$261,2,FALSE)</f>
        <v>#N/A</v>
      </c>
      <c r="T112" s="214" t="e">
        <f>VLOOKUP(F112,'Précisions-Moy Prév'!$G$2:$H$122,2,FALSE)</f>
        <v>#N/A</v>
      </c>
    </row>
    <row r="113" spans="1:20" x14ac:dyDescent="0.2">
      <c r="A113" s="149">
        <f t="shared" si="9"/>
        <v>110</v>
      </c>
      <c r="B113" s="108"/>
      <c r="C113" s="108"/>
      <c r="D113" s="105"/>
      <c r="E113" s="105"/>
      <c r="F113" s="105"/>
      <c r="G113" s="105"/>
      <c r="H113" s="105"/>
      <c r="I113" s="105"/>
      <c r="J113" s="149" t="e">
        <f>VLOOKUP(G113,'Risques-Dangers-Dommages'!$G$2:$H$42,2,FALSE)</f>
        <v>#N/A</v>
      </c>
      <c r="K113" s="148" t="e">
        <f t="shared" si="6"/>
        <v>#N/A</v>
      </c>
      <c r="L113" s="105"/>
      <c r="M113" s="105"/>
      <c r="N113" s="108"/>
      <c r="O113" s="108"/>
      <c r="P113" s="105"/>
      <c r="Q113" s="214" t="str">
        <f t="shared" si="7"/>
        <v/>
      </c>
      <c r="R113" s="214" t="str">
        <f t="shared" si="8"/>
        <v/>
      </c>
      <c r="S113" s="214" t="e">
        <f>VLOOKUP(L113,'Précisions-Moy Prév'!$C$2:$D$261,2,FALSE)</f>
        <v>#N/A</v>
      </c>
      <c r="T113" s="214" t="e">
        <f>VLOOKUP(F113,'Précisions-Moy Prév'!$G$2:$H$122,2,FALSE)</f>
        <v>#N/A</v>
      </c>
    </row>
    <row r="114" spans="1:20" x14ac:dyDescent="0.2">
      <c r="A114" s="149">
        <f t="shared" si="9"/>
        <v>111</v>
      </c>
      <c r="B114" s="108"/>
      <c r="C114" s="108"/>
      <c r="D114" s="105"/>
      <c r="E114" s="105"/>
      <c r="F114" s="105"/>
      <c r="G114" s="105"/>
      <c r="H114" s="105"/>
      <c r="I114" s="105"/>
      <c r="J114" s="149" t="e">
        <f>VLOOKUP(G114,'Risques-Dangers-Dommages'!$G$2:$H$42,2,FALSE)</f>
        <v>#N/A</v>
      </c>
      <c r="K114" s="148" t="e">
        <f t="shared" si="6"/>
        <v>#N/A</v>
      </c>
      <c r="L114" s="105"/>
      <c r="M114" s="105"/>
      <c r="N114" s="108"/>
      <c r="O114" s="108"/>
      <c r="P114" s="105"/>
      <c r="Q114" s="214" t="str">
        <f t="shared" si="7"/>
        <v/>
      </c>
      <c r="R114" s="214" t="str">
        <f t="shared" si="8"/>
        <v/>
      </c>
      <c r="S114" s="214" t="e">
        <f>VLOOKUP(L114,'Précisions-Moy Prév'!$C$2:$D$261,2,FALSE)</f>
        <v>#N/A</v>
      </c>
      <c r="T114" s="214" t="e">
        <f>VLOOKUP(F114,'Précisions-Moy Prév'!$G$2:$H$122,2,FALSE)</f>
        <v>#N/A</v>
      </c>
    </row>
    <row r="115" spans="1:20" x14ac:dyDescent="0.2">
      <c r="A115" s="149">
        <f t="shared" si="9"/>
        <v>112</v>
      </c>
      <c r="B115" s="108"/>
      <c r="C115" s="108"/>
      <c r="D115" s="105"/>
      <c r="E115" s="105"/>
      <c r="F115" s="105"/>
      <c r="G115" s="105"/>
      <c r="H115" s="105"/>
      <c r="I115" s="105"/>
      <c r="J115" s="149" t="e">
        <f>VLOOKUP(G115,'Risques-Dangers-Dommages'!$G$2:$H$42,2,FALSE)</f>
        <v>#N/A</v>
      </c>
      <c r="K115" s="148" t="e">
        <f t="shared" si="6"/>
        <v>#N/A</v>
      </c>
      <c r="L115" s="105"/>
      <c r="M115" s="105"/>
      <c r="N115" s="108"/>
      <c r="O115" s="108"/>
      <c r="P115" s="105"/>
      <c r="Q115" s="214" t="str">
        <f t="shared" si="7"/>
        <v/>
      </c>
      <c r="R115" s="214" t="str">
        <f t="shared" si="8"/>
        <v/>
      </c>
      <c r="S115" s="214" t="e">
        <f>VLOOKUP(L115,'Précisions-Moy Prév'!$C$2:$D$261,2,FALSE)</f>
        <v>#N/A</v>
      </c>
      <c r="T115" s="214" t="e">
        <f>VLOOKUP(F115,'Précisions-Moy Prév'!$G$2:$H$122,2,FALSE)</f>
        <v>#N/A</v>
      </c>
    </row>
    <row r="116" spans="1:20" x14ac:dyDescent="0.2">
      <c r="A116" s="149">
        <f t="shared" si="9"/>
        <v>113</v>
      </c>
      <c r="B116" s="108"/>
      <c r="C116" s="108"/>
      <c r="D116" s="105"/>
      <c r="E116" s="105"/>
      <c r="F116" s="105"/>
      <c r="G116" s="105"/>
      <c r="H116" s="105"/>
      <c r="I116" s="105"/>
      <c r="J116" s="149" t="e">
        <f>VLOOKUP(G116,'Risques-Dangers-Dommages'!$G$2:$H$42,2,FALSE)</f>
        <v>#N/A</v>
      </c>
      <c r="K116" s="148" t="e">
        <f t="shared" si="6"/>
        <v>#N/A</v>
      </c>
      <c r="L116" s="105"/>
      <c r="M116" s="105"/>
      <c r="N116" s="108"/>
      <c r="O116" s="108"/>
      <c r="P116" s="105"/>
      <c r="Q116" s="214" t="str">
        <f t="shared" si="7"/>
        <v/>
      </c>
      <c r="R116" s="214" t="str">
        <f t="shared" si="8"/>
        <v/>
      </c>
      <c r="S116" s="214" t="e">
        <f>VLOOKUP(L116,'Précisions-Moy Prév'!$C$2:$D$261,2,FALSE)</f>
        <v>#N/A</v>
      </c>
      <c r="T116" s="214" t="e">
        <f>VLOOKUP(F116,'Précisions-Moy Prév'!$G$2:$H$122,2,FALSE)</f>
        <v>#N/A</v>
      </c>
    </row>
    <row r="117" spans="1:20" x14ac:dyDescent="0.2">
      <c r="A117" s="149">
        <f t="shared" si="9"/>
        <v>114</v>
      </c>
      <c r="B117" s="108"/>
      <c r="C117" s="108"/>
      <c r="D117" s="105"/>
      <c r="E117" s="105"/>
      <c r="F117" s="105"/>
      <c r="G117" s="105"/>
      <c r="H117" s="105"/>
      <c r="I117" s="105"/>
      <c r="J117" s="149" t="e">
        <f>VLOOKUP(G117,'Risques-Dangers-Dommages'!$G$2:$H$42,2,FALSE)</f>
        <v>#N/A</v>
      </c>
      <c r="K117" s="148" t="e">
        <f t="shared" si="6"/>
        <v>#N/A</v>
      </c>
      <c r="L117" s="105"/>
      <c r="M117" s="105"/>
      <c r="N117" s="108"/>
      <c r="O117" s="108"/>
      <c r="P117" s="105"/>
      <c r="Q117" s="214" t="str">
        <f t="shared" si="7"/>
        <v/>
      </c>
      <c r="R117" s="214" t="str">
        <f t="shared" si="8"/>
        <v/>
      </c>
      <c r="S117" s="214" t="e">
        <f>VLOOKUP(L117,'Précisions-Moy Prév'!$C$2:$D$261,2,FALSE)</f>
        <v>#N/A</v>
      </c>
      <c r="T117" s="214" t="e">
        <f>VLOOKUP(F117,'Précisions-Moy Prév'!$G$2:$H$122,2,FALSE)</f>
        <v>#N/A</v>
      </c>
    </row>
    <row r="118" spans="1:20" x14ac:dyDescent="0.2">
      <c r="A118" s="149">
        <f t="shared" si="9"/>
        <v>115</v>
      </c>
      <c r="B118" s="108"/>
      <c r="C118" s="108"/>
      <c r="D118" s="105"/>
      <c r="E118" s="105"/>
      <c r="F118" s="105"/>
      <c r="G118" s="105"/>
      <c r="H118" s="105"/>
      <c r="I118" s="105"/>
      <c r="J118" s="149" t="e">
        <f>VLOOKUP(G118,'Risques-Dangers-Dommages'!$G$2:$H$42,2,FALSE)</f>
        <v>#N/A</v>
      </c>
      <c r="K118" s="148" t="e">
        <f t="shared" si="6"/>
        <v>#N/A</v>
      </c>
      <c r="L118" s="105"/>
      <c r="M118" s="105"/>
      <c r="N118" s="108"/>
      <c r="O118" s="108"/>
      <c r="P118" s="105"/>
      <c r="Q118" s="214" t="str">
        <f t="shared" si="7"/>
        <v/>
      </c>
      <c r="R118" s="214" t="str">
        <f t="shared" si="8"/>
        <v/>
      </c>
      <c r="S118" s="214" t="e">
        <f>VLOOKUP(L118,'Précisions-Moy Prév'!$C$2:$D$261,2,FALSE)</f>
        <v>#N/A</v>
      </c>
      <c r="T118" s="214" t="e">
        <f>VLOOKUP(F118,'Précisions-Moy Prév'!$G$2:$H$122,2,FALSE)</f>
        <v>#N/A</v>
      </c>
    </row>
    <row r="119" spans="1:20" x14ac:dyDescent="0.2">
      <c r="A119" s="149">
        <f t="shared" si="9"/>
        <v>116</v>
      </c>
      <c r="B119" s="108"/>
      <c r="C119" s="108"/>
      <c r="D119" s="105"/>
      <c r="E119" s="105"/>
      <c r="F119" s="105"/>
      <c r="G119" s="105"/>
      <c r="H119" s="105"/>
      <c r="I119" s="105"/>
      <c r="J119" s="149" t="e">
        <f>VLOOKUP(G119,'Risques-Dangers-Dommages'!$G$2:$H$42,2,FALSE)</f>
        <v>#N/A</v>
      </c>
      <c r="K119" s="148" t="e">
        <f t="shared" si="6"/>
        <v>#N/A</v>
      </c>
      <c r="L119" s="105"/>
      <c r="M119" s="105"/>
      <c r="N119" s="108"/>
      <c r="O119" s="108"/>
      <c r="P119" s="105"/>
      <c r="Q119" s="214" t="str">
        <f t="shared" si="7"/>
        <v/>
      </c>
      <c r="R119" s="214" t="str">
        <f t="shared" si="8"/>
        <v/>
      </c>
      <c r="S119" s="214" t="e">
        <f>VLOOKUP(L119,'Précisions-Moy Prév'!$C$2:$D$261,2,FALSE)</f>
        <v>#N/A</v>
      </c>
      <c r="T119" s="214" t="e">
        <f>VLOOKUP(F119,'Précisions-Moy Prév'!$G$2:$H$122,2,FALSE)</f>
        <v>#N/A</v>
      </c>
    </row>
    <row r="120" spans="1:20" x14ac:dyDescent="0.2">
      <c r="A120" s="149">
        <f t="shared" si="9"/>
        <v>117</v>
      </c>
      <c r="B120" s="108"/>
      <c r="C120" s="108"/>
      <c r="D120" s="105"/>
      <c r="E120" s="105"/>
      <c r="F120" s="105"/>
      <c r="G120" s="105"/>
      <c r="H120" s="105"/>
      <c r="I120" s="105"/>
      <c r="J120" s="149" t="e">
        <f>VLOOKUP(G120,'Risques-Dangers-Dommages'!$G$2:$H$42,2,FALSE)</f>
        <v>#N/A</v>
      </c>
      <c r="K120" s="148" t="e">
        <f t="shared" si="6"/>
        <v>#N/A</v>
      </c>
      <c r="L120" s="105"/>
      <c r="M120" s="105"/>
      <c r="N120" s="108"/>
      <c r="O120" s="108"/>
      <c r="P120" s="105"/>
      <c r="Q120" s="214" t="str">
        <f t="shared" si="7"/>
        <v/>
      </c>
      <c r="R120" s="214" t="str">
        <f t="shared" si="8"/>
        <v/>
      </c>
      <c r="S120" s="214" t="e">
        <f>VLOOKUP(L120,'Précisions-Moy Prév'!$C$2:$D$261,2,FALSE)</f>
        <v>#N/A</v>
      </c>
      <c r="T120" s="214" t="e">
        <f>VLOOKUP(F120,'Précisions-Moy Prév'!$G$2:$H$122,2,FALSE)</f>
        <v>#N/A</v>
      </c>
    </row>
    <row r="121" spans="1:20" x14ac:dyDescent="0.2">
      <c r="A121" s="149">
        <f t="shared" si="9"/>
        <v>118</v>
      </c>
      <c r="B121" s="108"/>
      <c r="C121" s="108"/>
      <c r="D121" s="105"/>
      <c r="E121" s="105"/>
      <c r="F121" s="105"/>
      <c r="G121" s="105"/>
      <c r="H121" s="105"/>
      <c r="I121" s="105"/>
      <c r="J121" s="149" t="e">
        <f>VLOOKUP(G121,'Risques-Dangers-Dommages'!$G$2:$H$42,2,FALSE)</f>
        <v>#N/A</v>
      </c>
      <c r="K121" s="148" t="e">
        <f t="shared" si="6"/>
        <v>#N/A</v>
      </c>
      <c r="L121" s="105"/>
      <c r="M121" s="105"/>
      <c r="N121" s="108"/>
      <c r="O121" s="108"/>
      <c r="P121" s="105"/>
      <c r="Q121" s="214" t="str">
        <f t="shared" si="7"/>
        <v/>
      </c>
      <c r="R121" s="214" t="str">
        <f t="shared" si="8"/>
        <v/>
      </c>
      <c r="S121" s="214" t="e">
        <f>VLOOKUP(L121,'Précisions-Moy Prév'!$C$2:$D$261,2,FALSE)</f>
        <v>#N/A</v>
      </c>
      <c r="T121" s="214" t="e">
        <f>VLOOKUP(F121,'Précisions-Moy Prév'!$G$2:$H$122,2,FALSE)</f>
        <v>#N/A</v>
      </c>
    </row>
    <row r="122" spans="1:20" x14ac:dyDescent="0.2">
      <c r="A122" s="149">
        <f t="shared" si="9"/>
        <v>119</v>
      </c>
      <c r="B122" s="108"/>
      <c r="C122" s="108"/>
      <c r="D122" s="105"/>
      <c r="E122" s="105"/>
      <c r="F122" s="105"/>
      <c r="G122" s="105"/>
      <c r="H122" s="105"/>
      <c r="I122" s="105"/>
      <c r="J122" s="149" t="e">
        <f>VLOOKUP(G122,'Risques-Dangers-Dommages'!$G$2:$H$42,2,FALSE)</f>
        <v>#N/A</v>
      </c>
      <c r="K122" s="148" t="e">
        <f t="shared" si="6"/>
        <v>#N/A</v>
      </c>
      <c r="L122" s="105"/>
      <c r="M122" s="105"/>
      <c r="N122" s="108"/>
      <c r="O122" s="108"/>
      <c r="P122" s="105"/>
      <c r="Q122" s="214" t="str">
        <f t="shared" si="7"/>
        <v/>
      </c>
      <c r="R122" s="214" t="str">
        <f t="shared" si="8"/>
        <v/>
      </c>
      <c r="S122" s="214" t="e">
        <f>VLOOKUP(L122,'Précisions-Moy Prév'!$C$2:$D$261,2,FALSE)</f>
        <v>#N/A</v>
      </c>
      <c r="T122" s="214" t="e">
        <f>VLOOKUP(F122,'Précisions-Moy Prév'!$G$2:$H$122,2,FALSE)</f>
        <v>#N/A</v>
      </c>
    </row>
    <row r="123" spans="1:20" x14ac:dyDescent="0.2">
      <c r="A123" s="149">
        <f t="shared" si="9"/>
        <v>120</v>
      </c>
      <c r="B123" s="108"/>
      <c r="C123" s="108"/>
      <c r="D123" s="105"/>
      <c r="E123" s="105"/>
      <c r="F123" s="105"/>
      <c r="G123" s="105"/>
      <c r="H123" s="105"/>
      <c r="I123" s="105"/>
      <c r="J123" s="149" t="e">
        <f>VLOOKUP(G123,'Risques-Dangers-Dommages'!$G$2:$H$42,2,FALSE)</f>
        <v>#N/A</v>
      </c>
      <c r="K123" s="148" t="e">
        <f t="shared" si="6"/>
        <v>#N/A</v>
      </c>
      <c r="L123" s="105"/>
      <c r="M123" s="105"/>
      <c r="N123" s="108"/>
      <c r="O123" s="108"/>
      <c r="P123" s="105"/>
      <c r="Q123" s="214" t="str">
        <f t="shared" si="7"/>
        <v/>
      </c>
      <c r="R123" s="214" t="str">
        <f t="shared" si="8"/>
        <v/>
      </c>
      <c r="S123" s="214" t="e">
        <f>VLOOKUP(L123,'Précisions-Moy Prév'!$C$2:$D$261,2,FALSE)</f>
        <v>#N/A</v>
      </c>
      <c r="T123" s="214" t="e">
        <f>VLOOKUP(F123,'Précisions-Moy Prév'!$G$2:$H$122,2,FALSE)</f>
        <v>#N/A</v>
      </c>
    </row>
    <row r="124" spans="1:20" x14ac:dyDescent="0.2">
      <c r="A124" s="149">
        <f t="shared" si="9"/>
        <v>121</v>
      </c>
      <c r="B124" s="108"/>
      <c r="C124" s="108"/>
      <c r="D124" s="105"/>
      <c r="E124" s="105"/>
      <c r="F124" s="105"/>
      <c r="G124" s="105"/>
      <c r="H124" s="105"/>
      <c r="I124" s="105"/>
      <c r="J124" s="149" t="e">
        <f>VLOOKUP(G124,'Risques-Dangers-Dommages'!$G$2:$H$42,2,FALSE)</f>
        <v>#N/A</v>
      </c>
      <c r="K124" s="148" t="e">
        <f t="shared" si="6"/>
        <v>#N/A</v>
      </c>
      <c r="L124" s="105"/>
      <c r="M124" s="105"/>
      <c r="N124" s="108"/>
      <c r="O124" s="108"/>
      <c r="P124" s="105"/>
      <c r="Q124" s="214" t="str">
        <f t="shared" si="7"/>
        <v/>
      </c>
      <c r="R124" s="214" t="str">
        <f t="shared" si="8"/>
        <v/>
      </c>
      <c r="S124" s="214" t="e">
        <f>VLOOKUP(L124,'Précisions-Moy Prév'!$C$2:$D$261,2,FALSE)</f>
        <v>#N/A</v>
      </c>
      <c r="T124" s="214" t="e">
        <f>VLOOKUP(F124,'Précisions-Moy Prév'!$G$2:$H$122,2,FALSE)</f>
        <v>#N/A</v>
      </c>
    </row>
    <row r="125" spans="1:20" x14ac:dyDescent="0.2">
      <c r="A125" s="149">
        <f t="shared" si="9"/>
        <v>122</v>
      </c>
      <c r="B125" s="108"/>
      <c r="C125" s="108"/>
      <c r="D125" s="105"/>
      <c r="E125" s="105"/>
      <c r="F125" s="105"/>
      <c r="G125" s="105"/>
      <c r="H125" s="105"/>
      <c r="I125" s="105"/>
      <c r="J125" s="149" t="e">
        <f>VLOOKUP(G125,'Risques-Dangers-Dommages'!$G$2:$H$42,2,FALSE)</f>
        <v>#N/A</v>
      </c>
      <c r="K125" s="148" t="e">
        <f t="shared" si="6"/>
        <v>#N/A</v>
      </c>
      <c r="L125" s="105"/>
      <c r="M125" s="105"/>
      <c r="N125" s="108"/>
      <c r="O125" s="108"/>
      <c r="P125" s="105"/>
      <c r="Q125" s="214" t="str">
        <f t="shared" si="7"/>
        <v/>
      </c>
      <c r="R125" s="214" t="str">
        <f t="shared" si="8"/>
        <v/>
      </c>
      <c r="S125" s="214" t="e">
        <f>VLOOKUP(L125,'Précisions-Moy Prév'!$C$2:$D$261,2,FALSE)</f>
        <v>#N/A</v>
      </c>
      <c r="T125" s="214" t="e">
        <f>VLOOKUP(F125,'Précisions-Moy Prév'!$G$2:$H$122,2,FALSE)</f>
        <v>#N/A</v>
      </c>
    </row>
    <row r="126" spans="1:20" x14ac:dyDescent="0.2">
      <c r="A126" s="149">
        <f t="shared" si="9"/>
        <v>123</v>
      </c>
      <c r="B126" s="108"/>
      <c r="C126" s="108"/>
      <c r="D126" s="105"/>
      <c r="E126" s="105"/>
      <c r="F126" s="105"/>
      <c r="G126" s="105"/>
      <c r="H126" s="105"/>
      <c r="I126" s="105"/>
      <c r="J126" s="149" t="e">
        <f>VLOOKUP(G126,'Risques-Dangers-Dommages'!$G$2:$H$42,2,FALSE)</f>
        <v>#N/A</v>
      </c>
      <c r="K126" s="148" t="e">
        <f t="shared" si="6"/>
        <v>#N/A</v>
      </c>
      <c r="L126" s="105"/>
      <c r="M126" s="105"/>
      <c r="N126" s="108"/>
      <c r="O126" s="108"/>
      <c r="P126" s="105"/>
      <c r="Q126" s="214" t="str">
        <f t="shared" si="7"/>
        <v/>
      </c>
      <c r="R126" s="214" t="str">
        <f t="shared" si="8"/>
        <v/>
      </c>
      <c r="S126" s="214" t="e">
        <f>VLOOKUP(L126,'Précisions-Moy Prév'!$C$2:$D$261,2,FALSE)</f>
        <v>#N/A</v>
      </c>
      <c r="T126" s="214" t="e">
        <f>VLOOKUP(F126,'Précisions-Moy Prév'!$G$2:$H$122,2,FALSE)</f>
        <v>#N/A</v>
      </c>
    </row>
    <row r="127" spans="1:20" x14ac:dyDescent="0.2">
      <c r="A127" s="149">
        <f t="shared" si="9"/>
        <v>124</v>
      </c>
      <c r="B127" s="108"/>
      <c r="C127" s="108"/>
      <c r="D127" s="105"/>
      <c r="E127" s="105"/>
      <c r="F127" s="105"/>
      <c r="G127" s="105"/>
      <c r="H127" s="105"/>
      <c r="I127" s="105"/>
      <c r="J127" s="149" t="e">
        <f>VLOOKUP(G127,'Risques-Dangers-Dommages'!$G$2:$H$42,2,FALSE)</f>
        <v>#N/A</v>
      </c>
      <c r="K127" s="148" t="e">
        <f t="shared" si="6"/>
        <v>#N/A</v>
      </c>
      <c r="L127" s="105"/>
      <c r="M127" s="105"/>
      <c r="N127" s="108"/>
      <c r="O127" s="108"/>
      <c r="P127" s="105"/>
      <c r="Q127" s="214" t="str">
        <f t="shared" si="7"/>
        <v/>
      </c>
      <c r="R127" s="214" t="str">
        <f t="shared" si="8"/>
        <v/>
      </c>
      <c r="S127" s="214" t="e">
        <f>VLOOKUP(L127,'Précisions-Moy Prév'!$C$2:$D$261,2,FALSE)</f>
        <v>#N/A</v>
      </c>
      <c r="T127" s="214" t="e">
        <f>VLOOKUP(F127,'Précisions-Moy Prév'!$G$2:$H$122,2,FALSE)</f>
        <v>#N/A</v>
      </c>
    </row>
    <row r="128" spans="1:20" x14ac:dyDescent="0.2">
      <c r="A128" s="149">
        <f t="shared" si="9"/>
        <v>125</v>
      </c>
      <c r="B128" s="108"/>
      <c r="C128" s="108"/>
      <c r="D128" s="105"/>
      <c r="E128" s="105"/>
      <c r="F128" s="105"/>
      <c r="G128" s="105"/>
      <c r="H128" s="105"/>
      <c r="I128" s="105"/>
      <c r="J128" s="149" t="e">
        <f>VLOOKUP(G128,'Risques-Dangers-Dommages'!$G$2:$H$42,2,FALSE)</f>
        <v>#N/A</v>
      </c>
      <c r="K128" s="148" t="e">
        <f t="shared" ref="K128:K191" si="10">(10*IF($J128="Mineure",1,IF($J128="Significative",2,IF($J128="grave",3,IF($J128="Critique",4,0)))))+IF(I128="Protection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11">IF(E128&lt;&gt;0,IF(O128=0,E128,""),"")</f>
        <v/>
      </c>
      <c r="R128" s="214" t="str">
        <f t="shared" ref="R128:R191" si="12">IF(F128&lt;&gt;0,IF(O128=0,F128,""),"")</f>
        <v/>
      </c>
      <c r="S128" s="214" t="e">
        <f>VLOOKUP(L128,'Précisions-Moy Prév'!$C$2:$D$261,2,FALSE)</f>
        <v>#N/A</v>
      </c>
      <c r="T128" s="214" t="e">
        <f>VLOOKUP(F128,'Précisions-Moy Prév'!$G$2:$H$122,2,FALSE)</f>
        <v>#N/A</v>
      </c>
    </row>
    <row r="129" spans="1:20" x14ac:dyDescent="0.2">
      <c r="A129" s="149">
        <f t="shared" si="9"/>
        <v>126</v>
      </c>
      <c r="B129" s="108"/>
      <c r="C129" s="108"/>
      <c r="D129" s="105"/>
      <c r="E129" s="105"/>
      <c r="F129" s="105"/>
      <c r="G129" s="105"/>
      <c r="H129" s="105"/>
      <c r="I129" s="105"/>
      <c r="J129" s="149" t="e">
        <f>VLOOKUP(G129,'Risques-Dangers-Dommages'!$G$2:$H$42,2,FALSE)</f>
        <v>#N/A</v>
      </c>
      <c r="K129" s="148" t="e">
        <f t="shared" si="10"/>
        <v>#N/A</v>
      </c>
      <c r="L129" s="105"/>
      <c r="M129" s="105"/>
      <c r="N129" s="108"/>
      <c r="O129" s="108"/>
      <c r="P129" s="105"/>
      <c r="Q129" s="214" t="str">
        <f t="shared" si="11"/>
        <v/>
      </c>
      <c r="R129" s="214" t="str">
        <f t="shared" si="12"/>
        <v/>
      </c>
      <c r="S129" s="214" t="e">
        <f>VLOOKUP(L129,'Précisions-Moy Prév'!$C$2:$D$261,2,FALSE)</f>
        <v>#N/A</v>
      </c>
      <c r="T129" s="214" t="e">
        <f>VLOOKUP(F129,'Précisions-Moy Prév'!$G$2:$H$122,2,FALSE)</f>
        <v>#N/A</v>
      </c>
    </row>
    <row r="130" spans="1:20" x14ac:dyDescent="0.2">
      <c r="A130" s="149">
        <f t="shared" si="9"/>
        <v>127</v>
      </c>
      <c r="B130" s="108"/>
      <c r="C130" s="108"/>
      <c r="D130" s="105"/>
      <c r="E130" s="105"/>
      <c r="F130" s="105"/>
      <c r="G130" s="105"/>
      <c r="H130" s="105"/>
      <c r="I130" s="105"/>
      <c r="J130" s="149" t="e">
        <f>VLOOKUP(G130,'Risques-Dangers-Dommages'!$G$2:$H$42,2,FALSE)</f>
        <v>#N/A</v>
      </c>
      <c r="K130" s="148" t="e">
        <f t="shared" si="10"/>
        <v>#N/A</v>
      </c>
      <c r="L130" s="105"/>
      <c r="M130" s="105"/>
      <c r="N130" s="108"/>
      <c r="O130" s="108"/>
      <c r="P130" s="105"/>
      <c r="Q130" s="214" t="str">
        <f t="shared" si="11"/>
        <v/>
      </c>
      <c r="R130" s="214" t="str">
        <f t="shared" si="12"/>
        <v/>
      </c>
      <c r="S130" s="214" t="e">
        <f>VLOOKUP(L130,'Précisions-Moy Prév'!$C$2:$D$261,2,FALSE)</f>
        <v>#N/A</v>
      </c>
      <c r="T130" s="214" t="e">
        <f>VLOOKUP(F130,'Précisions-Moy Prév'!$G$2:$H$122,2,FALSE)</f>
        <v>#N/A</v>
      </c>
    </row>
    <row r="131" spans="1:20" x14ac:dyDescent="0.2">
      <c r="A131" s="149">
        <f t="shared" si="9"/>
        <v>128</v>
      </c>
      <c r="B131" s="108"/>
      <c r="C131" s="108"/>
      <c r="D131" s="105"/>
      <c r="E131" s="105"/>
      <c r="F131" s="105"/>
      <c r="G131" s="105"/>
      <c r="H131" s="105"/>
      <c r="I131" s="105"/>
      <c r="J131" s="149" t="e">
        <f>VLOOKUP(G131,'Risques-Dangers-Dommages'!$G$2:$H$42,2,FALSE)</f>
        <v>#N/A</v>
      </c>
      <c r="K131" s="148" t="e">
        <f t="shared" si="10"/>
        <v>#N/A</v>
      </c>
      <c r="L131" s="105"/>
      <c r="M131" s="105"/>
      <c r="N131" s="108"/>
      <c r="O131" s="108"/>
      <c r="P131" s="105"/>
      <c r="Q131" s="214" t="str">
        <f t="shared" si="11"/>
        <v/>
      </c>
      <c r="R131" s="214" t="str">
        <f t="shared" si="12"/>
        <v/>
      </c>
      <c r="S131" s="214" t="e">
        <f>VLOOKUP(L131,'Précisions-Moy Prév'!$C$2:$D$261,2,FALSE)</f>
        <v>#N/A</v>
      </c>
      <c r="T131" s="214" t="e">
        <f>VLOOKUP(F131,'Précisions-Moy Prév'!$G$2:$H$122,2,FALSE)</f>
        <v>#N/A</v>
      </c>
    </row>
    <row r="132" spans="1:20" x14ac:dyDescent="0.2">
      <c r="A132" s="149">
        <f t="shared" si="9"/>
        <v>129</v>
      </c>
      <c r="B132" s="108"/>
      <c r="C132" s="108"/>
      <c r="D132" s="105"/>
      <c r="E132" s="105"/>
      <c r="F132" s="105"/>
      <c r="G132" s="105"/>
      <c r="H132" s="105"/>
      <c r="I132" s="105"/>
      <c r="J132" s="149" t="e">
        <f>VLOOKUP(G132,'Risques-Dangers-Dommages'!$G$2:$H$42,2,FALSE)</f>
        <v>#N/A</v>
      </c>
      <c r="K132" s="148" t="e">
        <f t="shared" si="10"/>
        <v>#N/A</v>
      </c>
      <c r="L132" s="105"/>
      <c r="M132" s="105"/>
      <c r="N132" s="108"/>
      <c r="O132" s="108"/>
      <c r="P132" s="105"/>
      <c r="Q132" s="214" t="str">
        <f t="shared" si="11"/>
        <v/>
      </c>
      <c r="R132" s="214" t="str">
        <f t="shared" si="12"/>
        <v/>
      </c>
      <c r="S132" s="214" t="e">
        <f>VLOOKUP(L132,'Précisions-Moy Prév'!$C$2:$D$261,2,FALSE)</f>
        <v>#N/A</v>
      </c>
      <c r="T132" s="214" t="e">
        <f>VLOOKUP(F132,'Précisions-Moy Prév'!$G$2:$H$122,2,FALSE)</f>
        <v>#N/A</v>
      </c>
    </row>
    <row r="133" spans="1:20" x14ac:dyDescent="0.2">
      <c r="A133" s="149">
        <f t="shared" si="9"/>
        <v>130</v>
      </c>
      <c r="B133" s="108"/>
      <c r="C133" s="108"/>
      <c r="D133" s="105"/>
      <c r="E133" s="105"/>
      <c r="F133" s="105"/>
      <c r="G133" s="105"/>
      <c r="H133" s="105"/>
      <c r="I133" s="105"/>
      <c r="J133" s="149" t="e">
        <f>VLOOKUP(G133,'Risques-Dangers-Dommages'!$G$2:$H$42,2,FALSE)</f>
        <v>#N/A</v>
      </c>
      <c r="K133" s="148" t="e">
        <f t="shared" si="10"/>
        <v>#N/A</v>
      </c>
      <c r="L133" s="105"/>
      <c r="M133" s="105"/>
      <c r="N133" s="108"/>
      <c r="O133" s="108"/>
      <c r="P133" s="105"/>
      <c r="Q133" s="214" t="str">
        <f t="shared" si="11"/>
        <v/>
      </c>
      <c r="R133" s="214" t="str">
        <f t="shared" si="12"/>
        <v/>
      </c>
      <c r="S133" s="214" t="e">
        <f>VLOOKUP(L133,'Précisions-Moy Prév'!$C$2:$D$261,2,FALSE)</f>
        <v>#N/A</v>
      </c>
      <c r="T133" s="214" t="e">
        <f>VLOOKUP(F133,'Précisions-Moy Prév'!$G$2:$H$122,2,FALSE)</f>
        <v>#N/A</v>
      </c>
    </row>
    <row r="134" spans="1:20" x14ac:dyDescent="0.2">
      <c r="A134" s="149">
        <f t="shared" ref="A134:A197" si="13">A133+1</f>
        <v>131</v>
      </c>
      <c r="B134" s="108"/>
      <c r="C134" s="108"/>
      <c r="D134" s="105"/>
      <c r="E134" s="105"/>
      <c r="F134" s="105"/>
      <c r="G134" s="105"/>
      <c r="H134" s="105"/>
      <c r="I134" s="105"/>
      <c r="J134" s="149" t="e">
        <f>VLOOKUP(G134,'Risques-Dangers-Dommages'!$G$2:$H$42,2,FALSE)</f>
        <v>#N/A</v>
      </c>
      <c r="K134" s="148" t="e">
        <f t="shared" si="10"/>
        <v>#N/A</v>
      </c>
      <c r="L134" s="105"/>
      <c r="M134" s="105"/>
      <c r="N134" s="108"/>
      <c r="O134" s="108"/>
      <c r="P134" s="105"/>
      <c r="Q134" s="214" t="str">
        <f t="shared" si="11"/>
        <v/>
      </c>
      <c r="R134" s="214" t="str">
        <f t="shared" si="12"/>
        <v/>
      </c>
      <c r="S134" s="214" t="e">
        <f>VLOOKUP(L134,'Précisions-Moy Prév'!$C$2:$D$261,2,FALSE)</f>
        <v>#N/A</v>
      </c>
      <c r="T134" s="214" t="e">
        <f>VLOOKUP(F134,'Précisions-Moy Prév'!$G$2:$H$122,2,FALSE)</f>
        <v>#N/A</v>
      </c>
    </row>
    <row r="135" spans="1:20" x14ac:dyDescent="0.2">
      <c r="A135" s="149">
        <f t="shared" si="13"/>
        <v>132</v>
      </c>
      <c r="B135" s="108"/>
      <c r="C135" s="108"/>
      <c r="D135" s="105"/>
      <c r="E135" s="105"/>
      <c r="F135" s="105"/>
      <c r="G135" s="105"/>
      <c r="H135" s="105"/>
      <c r="I135" s="105"/>
      <c r="J135" s="149" t="e">
        <f>VLOOKUP(G135,'Risques-Dangers-Dommages'!$G$2:$H$42,2,FALSE)</f>
        <v>#N/A</v>
      </c>
      <c r="K135" s="148" t="e">
        <f t="shared" si="10"/>
        <v>#N/A</v>
      </c>
      <c r="L135" s="105"/>
      <c r="M135" s="105"/>
      <c r="N135" s="108"/>
      <c r="O135" s="108"/>
      <c r="P135" s="105"/>
      <c r="Q135" s="214" t="str">
        <f t="shared" si="11"/>
        <v/>
      </c>
      <c r="R135" s="214" t="str">
        <f t="shared" si="12"/>
        <v/>
      </c>
      <c r="S135" s="214" t="e">
        <f>VLOOKUP(L135,'Précisions-Moy Prév'!$C$2:$D$261,2,FALSE)</f>
        <v>#N/A</v>
      </c>
      <c r="T135" s="214" t="e">
        <f>VLOOKUP(F135,'Précisions-Moy Prév'!$G$2:$H$122,2,FALSE)</f>
        <v>#N/A</v>
      </c>
    </row>
    <row r="136" spans="1:20" x14ac:dyDescent="0.2">
      <c r="A136" s="149">
        <f t="shared" si="13"/>
        <v>133</v>
      </c>
      <c r="B136" s="108"/>
      <c r="C136" s="108"/>
      <c r="D136" s="105"/>
      <c r="E136" s="105"/>
      <c r="F136" s="105"/>
      <c r="G136" s="105"/>
      <c r="H136" s="105"/>
      <c r="I136" s="105"/>
      <c r="J136" s="149" t="e">
        <f>VLOOKUP(G136,'Risques-Dangers-Dommages'!$G$2:$H$42,2,FALSE)</f>
        <v>#N/A</v>
      </c>
      <c r="K136" s="148" t="e">
        <f t="shared" si="10"/>
        <v>#N/A</v>
      </c>
      <c r="L136" s="105"/>
      <c r="M136" s="105"/>
      <c r="N136" s="108"/>
      <c r="O136" s="108"/>
      <c r="P136" s="105"/>
      <c r="Q136" s="214" t="str">
        <f t="shared" si="11"/>
        <v/>
      </c>
      <c r="R136" s="214" t="str">
        <f t="shared" si="12"/>
        <v/>
      </c>
      <c r="S136" s="214" t="e">
        <f>VLOOKUP(L136,'Précisions-Moy Prév'!$C$2:$D$261,2,FALSE)</f>
        <v>#N/A</v>
      </c>
      <c r="T136" s="214" t="e">
        <f>VLOOKUP(F136,'Précisions-Moy Prév'!$G$2:$H$122,2,FALSE)</f>
        <v>#N/A</v>
      </c>
    </row>
    <row r="137" spans="1:20" x14ac:dyDescent="0.2">
      <c r="A137" s="149">
        <f t="shared" si="13"/>
        <v>134</v>
      </c>
      <c r="B137" s="108"/>
      <c r="C137" s="108"/>
      <c r="D137" s="105"/>
      <c r="E137" s="105"/>
      <c r="F137" s="105"/>
      <c r="G137" s="105"/>
      <c r="H137" s="105"/>
      <c r="I137" s="105"/>
      <c r="J137" s="149" t="e">
        <f>VLOOKUP(G137,'Risques-Dangers-Dommages'!$G$2:$H$42,2,FALSE)</f>
        <v>#N/A</v>
      </c>
      <c r="K137" s="148" t="e">
        <f t="shared" si="10"/>
        <v>#N/A</v>
      </c>
      <c r="L137" s="105"/>
      <c r="M137" s="105"/>
      <c r="N137" s="108"/>
      <c r="O137" s="108"/>
      <c r="P137" s="105"/>
      <c r="Q137" s="214" t="str">
        <f t="shared" si="11"/>
        <v/>
      </c>
      <c r="R137" s="214" t="str">
        <f t="shared" si="12"/>
        <v/>
      </c>
      <c r="S137" s="214" t="e">
        <f>VLOOKUP(L137,'Précisions-Moy Prév'!$C$2:$D$261,2,FALSE)</f>
        <v>#N/A</v>
      </c>
      <c r="T137" s="214" t="e">
        <f>VLOOKUP(F137,'Précisions-Moy Prév'!$G$2:$H$122,2,FALSE)</f>
        <v>#N/A</v>
      </c>
    </row>
    <row r="138" spans="1:20" x14ac:dyDescent="0.2">
      <c r="A138" s="149">
        <f t="shared" si="13"/>
        <v>135</v>
      </c>
      <c r="B138" s="108"/>
      <c r="C138" s="108"/>
      <c r="D138" s="105"/>
      <c r="E138" s="105"/>
      <c r="F138" s="105"/>
      <c r="G138" s="105"/>
      <c r="H138" s="105"/>
      <c r="I138" s="105"/>
      <c r="J138" s="149" t="e">
        <f>VLOOKUP(G138,'Risques-Dangers-Dommages'!$G$2:$H$42,2,FALSE)</f>
        <v>#N/A</v>
      </c>
      <c r="K138" s="148" t="e">
        <f t="shared" si="10"/>
        <v>#N/A</v>
      </c>
      <c r="L138" s="105"/>
      <c r="M138" s="105"/>
      <c r="N138" s="108"/>
      <c r="O138" s="108"/>
      <c r="P138" s="105"/>
      <c r="Q138" s="214" t="str">
        <f t="shared" si="11"/>
        <v/>
      </c>
      <c r="R138" s="214" t="str">
        <f t="shared" si="12"/>
        <v/>
      </c>
      <c r="S138" s="214" t="e">
        <f>VLOOKUP(L138,'Précisions-Moy Prév'!$C$2:$D$261,2,FALSE)</f>
        <v>#N/A</v>
      </c>
      <c r="T138" s="214" t="e">
        <f>VLOOKUP(F138,'Précisions-Moy Prév'!$G$2:$H$122,2,FALSE)</f>
        <v>#N/A</v>
      </c>
    </row>
    <row r="139" spans="1:20" x14ac:dyDescent="0.2">
      <c r="A139" s="149">
        <f t="shared" si="13"/>
        <v>136</v>
      </c>
      <c r="B139" s="108"/>
      <c r="C139" s="108"/>
      <c r="D139" s="105"/>
      <c r="E139" s="105"/>
      <c r="F139" s="105"/>
      <c r="G139" s="105"/>
      <c r="H139" s="105"/>
      <c r="I139" s="105"/>
      <c r="J139" s="149" t="e">
        <f>VLOOKUP(G139,'Risques-Dangers-Dommages'!$G$2:$H$42,2,FALSE)</f>
        <v>#N/A</v>
      </c>
      <c r="K139" s="148" t="e">
        <f t="shared" si="10"/>
        <v>#N/A</v>
      </c>
      <c r="L139" s="105"/>
      <c r="M139" s="105"/>
      <c r="N139" s="108"/>
      <c r="O139" s="108"/>
      <c r="P139" s="105"/>
      <c r="Q139" s="214" t="str">
        <f t="shared" si="11"/>
        <v/>
      </c>
      <c r="R139" s="214" t="str">
        <f t="shared" si="12"/>
        <v/>
      </c>
      <c r="S139" s="214" t="e">
        <f>VLOOKUP(L139,'Précisions-Moy Prév'!$C$2:$D$261,2,FALSE)</f>
        <v>#N/A</v>
      </c>
      <c r="T139" s="214" t="e">
        <f>VLOOKUP(F139,'Précisions-Moy Prév'!$G$2:$H$122,2,FALSE)</f>
        <v>#N/A</v>
      </c>
    </row>
    <row r="140" spans="1:20" x14ac:dyDescent="0.2">
      <c r="A140" s="149">
        <f t="shared" si="13"/>
        <v>137</v>
      </c>
      <c r="B140" s="108"/>
      <c r="C140" s="108"/>
      <c r="D140" s="105"/>
      <c r="E140" s="105"/>
      <c r="F140" s="105"/>
      <c r="G140" s="105"/>
      <c r="H140" s="105"/>
      <c r="I140" s="105"/>
      <c r="J140" s="149" t="e">
        <f>VLOOKUP(G140,'Risques-Dangers-Dommages'!$G$2:$H$42,2,FALSE)</f>
        <v>#N/A</v>
      </c>
      <c r="K140" s="148" t="e">
        <f t="shared" si="10"/>
        <v>#N/A</v>
      </c>
      <c r="L140" s="105"/>
      <c r="M140" s="105"/>
      <c r="N140" s="108"/>
      <c r="O140" s="108"/>
      <c r="P140" s="105"/>
      <c r="Q140" s="214" t="str">
        <f t="shared" si="11"/>
        <v/>
      </c>
      <c r="R140" s="214" t="str">
        <f t="shared" si="12"/>
        <v/>
      </c>
      <c r="S140" s="214" t="e">
        <f>VLOOKUP(L140,'Précisions-Moy Prév'!$C$2:$D$261,2,FALSE)</f>
        <v>#N/A</v>
      </c>
      <c r="T140" s="214" t="e">
        <f>VLOOKUP(F140,'Précisions-Moy Prév'!$G$2:$H$122,2,FALSE)</f>
        <v>#N/A</v>
      </c>
    </row>
    <row r="141" spans="1:20" x14ac:dyDescent="0.2">
      <c r="A141" s="149">
        <f t="shared" si="13"/>
        <v>138</v>
      </c>
      <c r="B141" s="108"/>
      <c r="C141" s="108"/>
      <c r="D141" s="105"/>
      <c r="E141" s="105"/>
      <c r="F141" s="105"/>
      <c r="G141" s="105"/>
      <c r="H141" s="105"/>
      <c r="I141" s="105"/>
      <c r="J141" s="149" t="e">
        <f>VLOOKUP(G141,'Risques-Dangers-Dommages'!$G$2:$H$42,2,FALSE)</f>
        <v>#N/A</v>
      </c>
      <c r="K141" s="148" t="e">
        <f t="shared" si="10"/>
        <v>#N/A</v>
      </c>
      <c r="L141" s="105"/>
      <c r="M141" s="105"/>
      <c r="N141" s="108"/>
      <c r="O141" s="108"/>
      <c r="P141" s="105"/>
      <c r="Q141" s="214" t="str">
        <f t="shared" si="11"/>
        <v/>
      </c>
      <c r="R141" s="214" t="str">
        <f t="shared" si="12"/>
        <v/>
      </c>
      <c r="S141" s="214" t="e">
        <f>VLOOKUP(L141,'Précisions-Moy Prév'!$C$2:$D$261,2,FALSE)</f>
        <v>#N/A</v>
      </c>
      <c r="T141" s="214" t="e">
        <f>VLOOKUP(F141,'Précisions-Moy Prév'!$G$2:$H$122,2,FALSE)</f>
        <v>#N/A</v>
      </c>
    </row>
    <row r="142" spans="1:20" x14ac:dyDescent="0.2">
      <c r="A142" s="149">
        <f t="shared" si="13"/>
        <v>139</v>
      </c>
      <c r="B142" s="108"/>
      <c r="C142" s="108"/>
      <c r="D142" s="105"/>
      <c r="E142" s="105"/>
      <c r="F142" s="105"/>
      <c r="G142" s="105"/>
      <c r="H142" s="105"/>
      <c r="I142" s="105"/>
      <c r="J142" s="149" t="e">
        <f>VLOOKUP(G142,'Risques-Dangers-Dommages'!$G$2:$H$42,2,FALSE)</f>
        <v>#N/A</v>
      </c>
      <c r="K142" s="148" t="e">
        <f t="shared" si="10"/>
        <v>#N/A</v>
      </c>
      <c r="L142" s="105"/>
      <c r="M142" s="105"/>
      <c r="N142" s="108"/>
      <c r="O142" s="108"/>
      <c r="P142" s="105"/>
      <c r="Q142" s="214" t="str">
        <f t="shared" si="11"/>
        <v/>
      </c>
      <c r="R142" s="214" t="str">
        <f t="shared" si="12"/>
        <v/>
      </c>
      <c r="S142" s="214" t="e">
        <f>VLOOKUP(L142,'Précisions-Moy Prév'!$C$2:$D$261,2,FALSE)</f>
        <v>#N/A</v>
      </c>
      <c r="T142" s="214" t="e">
        <f>VLOOKUP(F142,'Précisions-Moy Prév'!$G$2:$H$122,2,FALSE)</f>
        <v>#N/A</v>
      </c>
    </row>
    <row r="143" spans="1:20" x14ac:dyDescent="0.2">
      <c r="A143" s="149">
        <f t="shared" si="13"/>
        <v>140</v>
      </c>
      <c r="B143" s="108"/>
      <c r="C143" s="108"/>
      <c r="D143" s="105"/>
      <c r="E143" s="105"/>
      <c r="F143" s="105"/>
      <c r="G143" s="105"/>
      <c r="H143" s="105"/>
      <c r="I143" s="105"/>
      <c r="J143" s="149" t="e">
        <f>VLOOKUP(G143,'Risques-Dangers-Dommages'!$G$2:$H$42,2,FALSE)</f>
        <v>#N/A</v>
      </c>
      <c r="K143" s="148" t="e">
        <f t="shared" si="10"/>
        <v>#N/A</v>
      </c>
      <c r="L143" s="105"/>
      <c r="M143" s="105"/>
      <c r="N143" s="108"/>
      <c r="O143" s="108"/>
      <c r="P143" s="105"/>
      <c r="Q143" s="214" t="str">
        <f t="shared" si="11"/>
        <v/>
      </c>
      <c r="R143" s="214" t="str">
        <f t="shared" si="12"/>
        <v/>
      </c>
      <c r="S143" s="214" t="e">
        <f>VLOOKUP(L143,'Précisions-Moy Prév'!$C$2:$D$261,2,FALSE)</f>
        <v>#N/A</v>
      </c>
      <c r="T143" s="214" t="e">
        <f>VLOOKUP(F143,'Précisions-Moy Prév'!$G$2:$H$122,2,FALSE)</f>
        <v>#N/A</v>
      </c>
    </row>
    <row r="144" spans="1:20" x14ac:dyDescent="0.2">
      <c r="A144" s="149">
        <f t="shared" si="13"/>
        <v>141</v>
      </c>
      <c r="B144" s="108"/>
      <c r="C144" s="108"/>
      <c r="D144" s="105"/>
      <c r="E144" s="105"/>
      <c r="F144" s="105"/>
      <c r="G144" s="105"/>
      <c r="H144" s="105"/>
      <c r="I144" s="105"/>
      <c r="J144" s="149" t="e">
        <f>VLOOKUP(G144,'Risques-Dangers-Dommages'!$G$2:$H$42,2,FALSE)</f>
        <v>#N/A</v>
      </c>
      <c r="K144" s="148" t="e">
        <f t="shared" si="10"/>
        <v>#N/A</v>
      </c>
      <c r="L144" s="105"/>
      <c r="M144" s="105"/>
      <c r="N144" s="108"/>
      <c r="O144" s="108"/>
      <c r="P144" s="105"/>
      <c r="Q144" s="214" t="str">
        <f t="shared" si="11"/>
        <v/>
      </c>
      <c r="R144" s="214" t="str">
        <f t="shared" si="12"/>
        <v/>
      </c>
      <c r="S144" s="214" t="e">
        <f>VLOOKUP(L144,'Précisions-Moy Prév'!$C$2:$D$261,2,FALSE)</f>
        <v>#N/A</v>
      </c>
      <c r="T144" s="214" t="e">
        <f>VLOOKUP(F144,'Précisions-Moy Prév'!$G$2:$H$122,2,FALSE)</f>
        <v>#N/A</v>
      </c>
    </row>
    <row r="145" spans="1:20" x14ac:dyDescent="0.2">
      <c r="A145" s="149">
        <f t="shared" si="13"/>
        <v>142</v>
      </c>
      <c r="B145" s="108"/>
      <c r="C145" s="108"/>
      <c r="D145" s="105"/>
      <c r="E145" s="105"/>
      <c r="F145" s="105"/>
      <c r="G145" s="105"/>
      <c r="H145" s="105"/>
      <c r="I145" s="105"/>
      <c r="J145" s="149" t="e">
        <f>VLOOKUP(G145,'Risques-Dangers-Dommages'!$G$2:$H$42,2,FALSE)</f>
        <v>#N/A</v>
      </c>
      <c r="K145" s="148" t="e">
        <f t="shared" si="10"/>
        <v>#N/A</v>
      </c>
      <c r="L145" s="105"/>
      <c r="M145" s="105"/>
      <c r="N145" s="108"/>
      <c r="O145" s="108"/>
      <c r="P145" s="105"/>
      <c r="Q145" s="214" t="str">
        <f t="shared" si="11"/>
        <v/>
      </c>
      <c r="R145" s="214" t="str">
        <f t="shared" si="12"/>
        <v/>
      </c>
      <c r="S145" s="214" t="e">
        <f>VLOOKUP(L145,'Précisions-Moy Prév'!$C$2:$D$261,2,FALSE)</f>
        <v>#N/A</v>
      </c>
      <c r="T145" s="214" t="e">
        <f>VLOOKUP(F145,'Précisions-Moy Prév'!$G$2:$H$122,2,FALSE)</f>
        <v>#N/A</v>
      </c>
    </row>
    <row r="146" spans="1:20" x14ac:dyDescent="0.2">
      <c r="A146" s="149">
        <f t="shared" si="13"/>
        <v>143</v>
      </c>
      <c r="B146" s="108"/>
      <c r="C146" s="108"/>
      <c r="D146" s="105"/>
      <c r="E146" s="105"/>
      <c r="F146" s="105"/>
      <c r="G146" s="105"/>
      <c r="H146" s="105"/>
      <c r="I146" s="105"/>
      <c r="J146" s="149" t="e">
        <f>VLOOKUP(G146,'Risques-Dangers-Dommages'!$G$2:$H$42,2,FALSE)</f>
        <v>#N/A</v>
      </c>
      <c r="K146" s="148" t="e">
        <f t="shared" si="10"/>
        <v>#N/A</v>
      </c>
      <c r="L146" s="105"/>
      <c r="M146" s="105"/>
      <c r="N146" s="108"/>
      <c r="O146" s="108"/>
      <c r="P146" s="105"/>
      <c r="Q146" s="214" t="str">
        <f t="shared" si="11"/>
        <v/>
      </c>
      <c r="R146" s="214" t="str">
        <f t="shared" si="12"/>
        <v/>
      </c>
      <c r="S146" s="214" t="e">
        <f>VLOOKUP(L146,'Précisions-Moy Prév'!$C$2:$D$261,2,FALSE)</f>
        <v>#N/A</v>
      </c>
      <c r="T146" s="214" t="e">
        <f>VLOOKUP(F146,'Précisions-Moy Prév'!$G$2:$H$122,2,FALSE)</f>
        <v>#N/A</v>
      </c>
    </row>
    <row r="147" spans="1:20" x14ac:dyDescent="0.2">
      <c r="A147" s="149">
        <f t="shared" si="13"/>
        <v>144</v>
      </c>
      <c r="B147" s="108"/>
      <c r="C147" s="108"/>
      <c r="D147" s="105"/>
      <c r="E147" s="105"/>
      <c r="F147" s="105"/>
      <c r="G147" s="105"/>
      <c r="H147" s="105"/>
      <c r="I147" s="105"/>
      <c r="J147" s="149" t="e">
        <f>VLOOKUP(G147,'Risques-Dangers-Dommages'!$G$2:$H$42,2,FALSE)</f>
        <v>#N/A</v>
      </c>
      <c r="K147" s="148" t="e">
        <f t="shared" si="10"/>
        <v>#N/A</v>
      </c>
      <c r="L147" s="105"/>
      <c r="M147" s="105"/>
      <c r="N147" s="108"/>
      <c r="O147" s="108"/>
      <c r="P147" s="105"/>
      <c r="Q147" s="214" t="str">
        <f t="shared" si="11"/>
        <v/>
      </c>
      <c r="R147" s="214" t="str">
        <f t="shared" si="12"/>
        <v/>
      </c>
      <c r="S147" s="214" t="e">
        <f>VLOOKUP(L147,'Précisions-Moy Prév'!$C$2:$D$261,2,FALSE)</f>
        <v>#N/A</v>
      </c>
      <c r="T147" s="214" t="e">
        <f>VLOOKUP(F147,'Précisions-Moy Prév'!$G$2:$H$122,2,FALSE)</f>
        <v>#N/A</v>
      </c>
    </row>
    <row r="148" spans="1:20" x14ac:dyDescent="0.2">
      <c r="A148" s="149">
        <f t="shared" si="13"/>
        <v>145</v>
      </c>
      <c r="B148" s="108"/>
      <c r="C148" s="108"/>
      <c r="D148" s="105"/>
      <c r="E148" s="105"/>
      <c r="F148" s="105"/>
      <c r="G148" s="105"/>
      <c r="H148" s="105"/>
      <c r="I148" s="105"/>
      <c r="J148" s="149" t="e">
        <f>VLOOKUP(G148,'Risques-Dangers-Dommages'!$G$2:$H$42,2,FALSE)</f>
        <v>#N/A</v>
      </c>
      <c r="K148" s="148" t="e">
        <f t="shared" si="10"/>
        <v>#N/A</v>
      </c>
      <c r="L148" s="105"/>
      <c r="M148" s="105"/>
      <c r="N148" s="108"/>
      <c r="O148" s="108"/>
      <c r="P148" s="105"/>
      <c r="Q148" s="214" t="str">
        <f t="shared" si="11"/>
        <v/>
      </c>
      <c r="R148" s="214" t="str">
        <f t="shared" si="12"/>
        <v/>
      </c>
      <c r="S148" s="214" t="e">
        <f>VLOOKUP(L148,'Précisions-Moy Prév'!$C$2:$D$261,2,FALSE)</f>
        <v>#N/A</v>
      </c>
      <c r="T148" s="214" t="e">
        <f>VLOOKUP(F148,'Précisions-Moy Prév'!$G$2:$H$122,2,FALSE)</f>
        <v>#N/A</v>
      </c>
    </row>
    <row r="149" spans="1:20" x14ac:dyDescent="0.2">
      <c r="A149" s="149">
        <f t="shared" si="13"/>
        <v>146</v>
      </c>
      <c r="B149" s="108"/>
      <c r="C149" s="108"/>
      <c r="D149" s="105"/>
      <c r="E149" s="105"/>
      <c r="F149" s="105"/>
      <c r="G149" s="105"/>
      <c r="H149" s="105"/>
      <c r="I149" s="105"/>
      <c r="J149" s="149" t="e">
        <f>VLOOKUP(G149,'Risques-Dangers-Dommages'!$G$2:$H$42,2,FALSE)</f>
        <v>#N/A</v>
      </c>
      <c r="K149" s="148" t="e">
        <f t="shared" si="10"/>
        <v>#N/A</v>
      </c>
      <c r="L149" s="105"/>
      <c r="M149" s="105"/>
      <c r="N149" s="108"/>
      <c r="O149" s="108"/>
      <c r="P149" s="105"/>
      <c r="Q149" s="214" t="str">
        <f t="shared" si="11"/>
        <v/>
      </c>
      <c r="R149" s="214" t="str">
        <f t="shared" si="12"/>
        <v/>
      </c>
      <c r="S149" s="214" t="e">
        <f>VLOOKUP(L149,'Précisions-Moy Prév'!$C$2:$D$261,2,FALSE)</f>
        <v>#N/A</v>
      </c>
      <c r="T149" s="214" t="e">
        <f>VLOOKUP(F149,'Précisions-Moy Prév'!$G$2:$H$122,2,FALSE)</f>
        <v>#N/A</v>
      </c>
    </row>
    <row r="150" spans="1:20" x14ac:dyDescent="0.2">
      <c r="A150" s="149">
        <f t="shared" si="13"/>
        <v>147</v>
      </c>
      <c r="B150" s="108"/>
      <c r="C150" s="108"/>
      <c r="D150" s="105"/>
      <c r="E150" s="105"/>
      <c r="F150" s="105"/>
      <c r="G150" s="105"/>
      <c r="H150" s="105"/>
      <c r="I150" s="105"/>
      <c r="J150" s="149" t="e">
        <f>VLOOKUP(G150,'Risques-Dangers-Dommages'!$G$2:$H$42,2,FALSE)</f>
        <v>#N/A</v>
      </c>
      <c r="K150" s="148" t="e">
        <f t="shared" si="10"/>
        <v>#N/A</v>
      </c>
      <c r="L150" s="105"/>
      <c r="M150" s="105"/>
      <c r="N150" s="108"/>
      <c r="O150" s="108"/>
      <c r="P150" s="105"/>
      <c r="Q150" s="214" t="str">
        <f t="shared" si="11"/>
        <v/>
      </c>
      <c r="R150" s="214" t="str">
        <f t="shared" si="12"/>
        <v/>
      </c>
      <c r="S150" s="214" t="e">
        <f>VLOOKUP(L150,'Précisions-Moy Prév'!$C$2:$D$261,2,FALSE)</f>
        <v>#N/A</v>
      </c>
      <c r="T150" s="214" t="e">
        <f>VLOOKUP(F150,'Précisions-Moy Prév'!$G$2:$H$122,2,FALSE)</f>
        <v>#N/A</v>
      </c>
    </row>
    <row r="151" spans="1:20" x14ac:dyDescent="0.2">
      <c r="A151" s="149">
        <f t="shared" si="13"/>
        <v>148</v>
      </c>
      <c r="B151" s="108"/>
      <c r="C151" s="108"/>
      <c r="D151" s="105"/>
      <c r="E151" s="105"/>
      <c r="F151" s="105"/>
      <c r="G151" s="105"/>
      <c r="H151" s="105"/>
      <c r="I151" s="105"/>
      <c r="J151" s="149" t="e">
        <f>VLOOKUP(G151,'Risques-Dangers-Dommages'!$G$2:$H$42,2,FALSE)</f>
        <v>#N/A</v>
      </c>
      <c r="K151" s="148" t="e">
        <f t="shared" si="10"/>
        <v>#N/A</v>
      </c>
      <c r="L151" s="105"/>
      <c r="M151" s="105"/>
      <c r="N151" s="108"/>
      <c r="O151" s="108"/>
      <c r="P151" s="105"/>
      <c r="Q151" s="214" t="str">
        <f t="shared" si="11"/>
        <v/>
      </c>
      <c r="R151" s="214" t="str">
        <f t="shared" si="12"/>
        <v/>
      </c>
      <c r="S151" s="214" t="e">
        <f>VLOOKUP(L151,'Précisions-Moy Prév'!$C$2:$D$261,2,FALSE)</f>
        <v>#N/A</v>
      </c>
      <c r="T151" s="214" t="e">
        <f>VLOOKUP(F151,'Précisions-Moy Prév'!$G$2:$H$122,2,FALSE)</f>
        <v>#N/A</v>
      </c>
    </row>
    <row r="152" spans="1:20" x14ac:dyDescent="0.2">
      <c r="A152" s="149">
        <f t="shared" si="13"/>
        <v>149</v>
      </c>
      <c r="B152" s="108"/>
      <c r="C152" s="108"/>
      <c r="D152" s="105"/>
      <c r="E152" s="105"/>
      <c r="F152" s="105"/>
      <c r="G152" s="105"/>
      <c r="H152" s="105"/>
      <c r="I152" s="105"/>
      <c r="J152" s="149" t="e">
        <f>VLOOKUP(G152,'Risques-Dangers-Dommages'!$G$2:$H$42,2,FALSE)</f>
        <v>#N/A</v>
      </c>
      <c r="K152" s="148" t="e">
        <f t="shared" si="10"/>
        <v>#N/A</v>
      </c>
      <c r="L152" s="105"/>
      <c r="M152" s="105"/>
      <c r="N152" s="108"/>
      <c r="O152" s="108"/>
      <c r="P152" s="105"/>
      <c r="Q152" s="214" t="str">
        <f t="shared" si="11"/>
        <v/>
      </c>
      <c r="R152" s="214" t="str">
        <f t="shared" si="12"/>
        <v/>
      </c>
      <c r="S152" s="214" t="e">
        <f>VLOOKUP(L152,'Précisions-Moy Prév'!$C$2:$D$261,2,FALSE)</f>
        <v>#N/A</v>
      </c>
      <c r="T152" s="214" t="e">
        <f>VLOOKUP(F152,'Précisions-Moy Prév'!$G$2:$H$122,2,FALSE)</f>
        <v>#N/A</v>
      </c>
    </row>
    <row r="153" spans="1:20" x14ac:dyDescent="0.2">
      <c r="A153" s="149">
        <f t="shared" si="13"/>
        <v>150</v>
      </c>
      <c r="B153" s="108"/>
      <c r="C153" s="108"/>
      <c r="D153" s="105"/>
      <c r="E153" s="105"/>
      <c r="F153" s="105"/>
      <c r="G153" s="105"/>
      <c r="H153" s="105"/>
      <c r="I153" s="105"/>
      <c r="J153" s="149" t="e">
        <f>VLOOKUP(G153,'Risques-Dangers-Dommages'!$G$2:$H$42,2,FALSE)</f>
        <v>#N/A</v>
      </c>
      <c r="K153" s="148" t="e">
        <f t="shared" si="10"/>
        <v>#N/A</v>
      </c>
      <c r="L153" s="105"/>
      <c r="M153" s="105"/>
      <c r="N153" s="108"/>
      <c r="O153" s="108"/>
      <c r="P153" s="105"/>
      <c r="Q153" s="214" t="str">
        <f t="shared" si="11"/>
        <v/>
      </c>
      <c r="R153" s="214" t="str">
        <f t="shared" si="12"/>
        <v/>
      </c>
      <c r="S153" s="214" t="e">
        <f>VLOOKUP(L153,'Précisions-Moy Prév'!$C$2:$D$261,2,FALSE)</f>
        <v>#N/A</v>
      </c>
      <c r="T153" s="214" t="e">
        <f>VLOOKUP(F153,'Précisions-Moy Prév'!$G$2:$H$122,2,FALSE)</f>
        <v>#N/A</v>
      </c>
    </row>
    <row r="154" spans="1:20" x14ac:dyDescent="0.2">
      <c r="A154" s="149">
        <f t="shared" si="13"/>
        <v>151</v>
      </c>
      <c r="B154" s="108"/>
      <c r="C154" s="108"/>
      <c r="D154" s="105"/>
      <c r="E154" s="105"/>
      <c r="F154" s="105"/>
      <c r="G154" s="105"/>
      <c r="H154" s="105"/>
      <c r="I154" s="105"/>
      <c r="J154" s="149" t="e">
        <f>VLOOKUP(G154,'Risques-Dangers-Dommages'!$G$2:$H$42,2,FALSE)</f>
        <v>#N/A</v>
      </c>
      <c r="K154" s="148" t="e">
        <f t="shared" si="10"/>
        <v>#N/A</v>
      </c>
      <c r="L154" s="105"/>
      <c r="M154" s="105"/>
      <c r="N154" s="108"/>
      <c r="O154" s="108"/>
      <c r="P154" s="105"/>
      <c r="Q154" s="214" t="str">
        <f t="shared" si="11"/>
        <v/>
      </c>
      <c r="R154" s="214" t="str">
        <f t="shared" si="12"/>
        <v/>
      </c>
      <c r="S154" s="214" t="e">
        <f>VLOOKUP(L154,'Précisions-Moy Prév'!$C$2:$D$261,2,FALSE)</f>
        <v>#N/A</v>
      </c>
      <c r="T154" s="214" t="e">
        <f>VLOOKUP(F154,'Précisions-Moy Prév'!$G$2:$H$122,2,FALSE)</f>
        <v>#N/A</v>
      </c>
    </row>
    <row r="155" spans="1:20" x14ac:dyDescent="0.2">
      <c r="A155" s="149">
        <f t="shared" si="13"/>
        <v>152</v>
      </c>
      <c r="B155" s="108"/>
      <c r="C155" s="108"/>
      <c r="D155" s="105"/>
      <c r="E155" s="105"/>
      <c r="F155" s="105"/>
      <c r="G155" s="105"/>
      <c r="H155" s="105"/>
      <c r="I155" s="105"/>
      <c r="J155" s="149" t="e">
        <f>VLOOKUP(G155,'Risques-Dangers-Dommages'!$G$2:$H$42,2,FALSE)</f>
        <v>#N/A</v>
      </c>
      <c r="K155" s="148" t="e">
        <f t="shared" si="10"/>
        <v>#N/A</v>
      </c>
      <c r="L155" s="105"/>
      <c r="M155" s="105"/>
      <c r="N155" s="108"/>
      <c r="O155" s="108"/>
      <c r="P155" s="105"/>
      <c r="Q155" s="214" t="str">
        <f t="shared" si="11"/>
        <v/>
      </c>
      <c r="R155" s="214" t="str">
        <f t="shared" si="12"/>
        <v/>
      </c>
      <c r="S155" s="214" t="e">
        <f>VLOOKUP(L155,'Précisions-Moy Prév'!$C$2:$D$261,2,FALSE)</f>
        <v>#N/A</v>
      </c>
      <c r="T155" s="214" t="e">
        <f>VLOOKUP(F155,'Précisions-Moy Prév'!$G$2:$H$122,2,FALSE)</f>
        <v>#N/A</v>
      </c>
    </row>
    <row r="156" spans="1:20" x14ac:dyDescent="0.2">
      <c r="A156" s="149">
        <f t="shared" si="13"/>
        <v>153</v>
      </c>
      <c r="B156" s="108"/>
      <c r="C156" s="108"/>
      <c r="D156" s="105"/>
      <c r="E156" s="105"/>
      <c r="F156" s="105"/>
      <c r="G156" s="105"/>
      <c r="H156" s="105"/>
      <c r="I156" s="105"/>
      <c r="J156" s="149" t="e">
        <f>VLOOKUP(G156,'Risques-Dangers-Dommages'!$G$2:$H$42,2,FALSE)</f>
        <v>#N/A</v>
      </c>
      <c r="K156" s="148" t="e">
        <f t="shared" si="10"/>
        <v>#N/A</v>
      </c>
      <c r="L156" s="105"/>
      <c r="M156" s="105"/>
      <c r="N156" s="108"/>
      <c r="O156" s="108"/>
      <c r="P156" s="105"/>
      <c r="Q156" s="214" t="str">
        <f t="shared" si="11"/>
        <v/>
      </c>
      <c r="R156" s="214" t="str">
        <f t="shared" si="12"/>
        <v/>
      </c>
      <c r="S156" s="214" t="e">
        <f>VLOOKUP(L156,'Précisions-Moy Prév'!$C$2:$D$261,2,FALSE)</f>
        <v>#N/A</v>
      </c>
      <c r="T156" s="214" t="e">
        <f>VLOOKUP(F156,'Précisions-Moy Prév'!$G$2:$H$122,2,FALSE)</f>
        <v>#N/A</v>
      </c>
    </row>
    <row r="157" spans="1:20" x14ac:dyDescent="0.2">
      <c r="A157" s="149">
        <f t="shared" si="13"/>
        <v>154</v>
      </c>
      <c r="B157" s="108"/>
      <c r="C157" s="108"/>
      <c r="D157" s="105"/>
      <c r="E157" s="105"/>
      <c r="F157" s="105"/>
      <c r="G157" s="105"/>
      <c r="H157" s="105"/>
      <c r="I157" s="105"/>
      <c r="J157" s="149" t="e">
        <f>VLOOKUP(G157,'Risques-Dangers-Dommages'!$G$2:$H$42,2,FALSE)</f>
        <v>#N/A</v>
      </c>
      <c r="K157" s="148" t="e">
        <f t="shared" si="10"/>
        <v>#N/A</v>
      </c>
      <c r="L157" s="105"/>
      <c r="M157" s="105"/>
      <c r="N157" s="108"/>
      <c r="O157" s="108"/>
      <c r="P157" s="105"/>
      <c r="Q157" s="214" t="str">
        <f t="shared" si="11"/>
        <v/>
      </c>
      <c r="R157" s="214" t="str">
        <f t="shared" si="12"/>
        <v/>
      </c>
      <c r="S157" s="214" t="e">
        <f>VLOOKUP(L157,'Précisions-Moy Prév'!$C$2:$D$261,2,FALSE)</f>
        <v>#N/A</v>
      </c>
      <c r="T157" s="214" t="e">
        <f>VLOOKUP(F157,'Précisions-Moy Prév'!$G$2:$H$122,2,FALSE)</f>
        <v>#N/A</v>
      </c>
    </row>
    <row r="158" spans="1:20" x14ac:dyDescent="0.2">
      <c r="A158" s="149">
        <f t="shared" si="13"/>
        <v>155</v>
      </c>
      <c r="B158" s="108"/>
      <c r="C158" s="108"/>
      <c r="D158" s="105"/>
      <c r="E158" s="105"/>
      <c r="F158" s="105"/>
      <c r="G158" s="105"/>
      <c r="H158" s="105"/>
      <c r="I158" s="105"/>
      <c r="J158" s="149" t="e">
        <f>VLOOKUP(G158,'Risques-Dangers-Dommages'!$G$2:$H$42,2,FALSE)</f>
        <v>#N/A</v>
      </c>
      <c r="K158" s="148" t="e">
        <f t="shared" si="10"/>
        <v>#N/A</v>
      </c>
      <c r="L158" s="105"/>
      <c r="M158" s="105"/>
      <c r="N158" s="108"/>
      <c r="O158" s="108"/>
      <c r="P158" s="105"/>
      <c r="Q158" s="214" t="str">
        <f t="shared" si="11"/>
        <v/>
      </c>
      <c r="R158" s="214" t="str">
        <f t="shared" si="12"/>
        <v/>
      </c>
      <c r="S158" s="214" t="e">
        <f>VLOOKUP(L158,'Précisions-Moy Prév'!$C$2:$D$261,2,FALSE)</f>
        <v>#N/A</v>
      </c>
      <c r="T158" s="214" t="e">
        <f>VLOOKUP(F158,'Précisions-Moy Prév'!$G$2:$H$122,2,FALSE)</f>
        <v>#N/A</v>
      </c>
    </row>
    <row r="159" spans="1:20" x14ac:dyDescent="0.2">
      <c r="A159" s="149">
        <f t="shared" si="13"/>
        <v>156</v>
      </c>
      <c r="B159" s="108"/>
      <c r="C159" s="108"/>
      <c r="D159" s="105"/>
      <c r="E159" s="105"/>
      <c r="F159" s="105"/>
      <c r="G159" s="105"/>
      <c r="H159" s="105"/>
      <c r="I159" s="105"/>
      <c r="J159" s="149" t="e">
        <f>VLOOKUP(G159,'Risques-Dangers-Dommages'!$G$2:$H$42,2,FALSE)</f>
        <v>#N/A</v>
      </c>
      <c r="K159" s="148" t="e">
        <f t="shared" si="10"/>
        <v>#N/A</v>
      </c>
      <c r="L159" s="105"/>
      <c r="M159" s="105"/>
      <c r="N159" s="108"/>
      <c r="O159" s="108"/>
      <c r="P159" s="105"/>
      <c r="Q159" s="214" t="str">
        <f t="shared" si="11"/>
        <v/>
      </c>
      <c r="R159" s="214" t="str">
        <f t="shared" si="12"/>
        <v/>
      </c>
      <c r="S159" s="214" t="e">
        <f>VLOOKUP(L159,'Précisions-Moy Prév'!$C$2:$D$261,2,FALSE)</f>
        <v>#N/A</v>
      </c>
      <c r="T159" s="214" t="e">
        <f>VLOOKUP(F159,'Précisions-Moy Prév'!$G$2:$H$122,2,FALSE)</f>
        <v>#N/A</v>
      </c>
    </row>
    <row r="160" spans="1:20" x14ac:dyDescent="0.2">
      <c r="A160" s="149">
        <f t="shared" si="13"/>
        <v>157</v>
      </c>
      <c r="B160" s="108"/>
      <c r="C160" s="108"/>
      <c r="D160" s="105"/>
      <c r="E160" s="105"/>
      <c r="F160" s="105"/>
      <c r="G160" s="105"/>
      <c r="H160" s="105"/>
      <c r="I160" s="105"/>
      <c r="J160" s="149" t="e">
        <f>VLOOKUP(G160,'Risques-Dangers-Dommages'!$G$2:$H$42,2,FALSE)</f>
        <v>#N/A</v>
      </c>
      <c r="K160" s="148" t="e">
        <f t="shared" si="10"/>
        <v>#N/A</v>
      </c>
      <c r="L160" s="105"/>
      <c r="M160" s="105"/>
      <c r="N160" s="108"/>
      <c r="O160" s="108"/>
      <c r="P160" s="105"/>
      <c r="Q160" s="214" t="str">
        <f t="shared" si="11"/>
        <v/>
      </c>
      <c r="R160" s="214" t="str">
        <f t="shared" si="12"/>
        <v/>
      </c>
      <c r="S160" s="214" t="e">
        <f>VLOOKUP(L160,'Précisions-Moy Prév'!$C$2:$D$261,2,FALSE)</f>
        <v>#N/A</v>
      </c>
      <c r="T160" s="214" t="e">
        <f>VLOOKUP(F160,'Précisions-Moy Prév'!$G$2:$H$122,2,FALSE)</f>
        <v>#N/A</v>
      </c>
    </row>
    <row r="161" spans="1:20" x14ac:dyDescent="0.2">
      <c r="A161" s="149">
        <f t="shared" si="13"/>
        <v>158</v>
      </c>
      <c r="B161" s="108"/>
      <c r="C161" s="108"/>
      <c r="D161" s="105"/>
      <c r="E161" s="105"/>
      <c r="F161" s="105"/>
      <c r="G161" s="105"/>
      <c r="H161" s="105"/>
      <c r="I161" s="105"/>
      <c r="J161" s="149" t="e">
        <f>VLOOKUP(G161,'Risques-Dangers-Dommages'!$G$2:$H$42,2,FALSE)</f>
        <v>#N/A</v>
      </c>
      <c r="K161" s="148" t="e">
        <f t="shared" si="10"/>
        <v>#N/A</v>
      </c>
      <c r="L161" s="105"/>
      <c r="M161" s="105"/>
      <c r="N161" s="108"/>
      <c r="O161" s="108"/>
      <c r="P161" s="105"/>
      <c r="Q161" s="214" t="str">
        <f t="shared" si="11"/>
        <v/>
      </c>
      <c r="R161" s="214" t="str">
        <f t="shared" si="12"/>
        <v/>
      </c>
      <c r="S161" s="214" t="e">
        <f>VLOOKUP(L161,'Précisions-Moy Prév'!$C$2:$D$261,2,FALSE)</f>
        <v>#N/A</v>
      </c>
      <c r="T161" s="214" t="e">
        <f>VLOOKUP(F161,'Précisions-Moy Prév'!$G$2:$H$122,2,FALSE)</f>
        <v>#N/A</v>
      </c>
    </row>
    <row r="162" spans="1:20" x14ac:dyDescent="0.2">
      <c r="A162" s="149">
        <f t="shared" si="13"/>
        <v>159</v>
      </c>
      <c r="B162" s="108"/>
      <c r="C162" s="108"/>
      <c r="D162" s="105"/>
      <c r="E162" s="105"/>
      <c r="F162" s="105"/>
      <c r="G162" s="105"/>
      <c r="H162" s="105"/>
      <c r="I162" s="105"/>
      <c r="J162" s="149" t="e">
        <f>VLOOKUP(G162,'Risques-Dangers-Dommages'!$G$2:$H$42,2,FALSE)</f>
        <v>#N/A</v>
      </c>
      <c r="K162" s="148" t="e">
        <f t="shared" si="10"/>
        <v>#N/A</v>
      </c>
      <c r="L162" s="105"/>
      <c r="M162" s="105"/>
      <c r="N162" s="108"/>
      <c r="O162" s="108"/>
      <c r="P162" s="105"/>
      <c r="Q162" s="214" t="str">
        <f t="shared" si="11"/>
        <v/>
      </c>
      <c r="R162" s="214" t="str">
        <f t="shared" si="12"/>
        <v/>
      </c>
      <c r="S162" s="214" t="e">
        <f>VLOOKUP(L162,'Précisions-Moy Prév'!$C$2:$D$261,2,FALSE)</f>
        <v>#N/A</v>
      </c>
      <c r="T162" s="214" t="e">
        <f>VLOOKUP(F162,'Précisions-Moy Prév'!$G$2:$H$122,2,FALSE)</f>
        <v>#N/A</v>
      </c>
    </row>
    <row r="163" spans="1:20" x14ac:dyDescent="0.2">
      <c r="A163" s="149">
        <f t="shared" si="13"/>
        <v>160</v>
      </c>
      <c r="B163" s="108"/>
      <c r="C163" s="108"/>
      <c r="D163" s="105"/>
      <c r="E163" s="105"/>
      <c r="F163" s="105"/>
      <c r="G163" s="105"/>
      <c r="H163" s="105"/>
      <c r="I163" s="105"/>
      <c r="J163" s="149" t="e">
        <f>VLOOKUP(G163,'Risques-Dangers-Dommages'!$G$2:$H$42,2,FALSE)</f>
        <v>#N/A</v>
      </c>
      <c r="K163" s="148" t="e">
        <f t="shared" si="10"/>
        <v>#N/A</v>
      </c>
      <c r="L163" s="105"/>
      <c r="M163" s="105"/>
      <c r="N163" s="108"/>
      <c r="O163" s="108"/>
      <c r="P163" s="105"/>
      <c r="Q163" s="214" t="str">
        <f t="shared" si="11"/>
        <v/>
      </c>
      <c r="R163" s="214" t="str">
        <f t="shared" si="12"/>
        <v/>
      </c>
      <c r="S163" s="214" t="e">
        <f>VLOOKUP(L163,'Précisions-Moy Prév'!$C$2:$D$261,2,FALSE)</f>
        <v>#N/A</v>
      </c>
      <c r="T163" s="214" t="e">
        <f>VLOOKUP(F163,'Précisions-Moy Prév'!$G$2:$H$122,2,FALSE)</f>
        <v>#N/A</v>
      </c>
    </row>
    <row r="164" spans="1:20" x14ac:dyDescent="0.2">
      <c r="A164" s="149">
        <f t="shared" si="13"/>
        <v>161</v>
      </c>
      <c r="B164" s="108"/>
      <c r="C164" s="108"/>
      <c r="D164" s="105"/>
      <c r="E164" s="105"/>
      <c r="F164" s="105"/>
      <c r="G164" s="105"/>
      <c r="H164" s="105"/>
      <c r="I164" s="105"/>
      <c r="J164" s="149" t="e">
        <f>VLOOKUP(G164,'Risques-Dangers-Dommages'!$G$2:$H$42,2,FALSE)</f>
        <v>#N/A</v>
      </c>
      <c r="K164" s="148" t="e">
        <f t="shared" si="10"/>
        <v>#N/A</v>
      </c>
      <c r="L164" s="105"/>
      <c r="M164" s="105"/>
      <c r="N164" s="108"/>
      <c r="O164" s="108"/>
      <c r="P164" s="105"/>
      <c r="Q164" s="214" t="str">
        <f t="shared" si="11"/>
        <v/>
      </c>
      <c r="R164" s="214" t="str">
        <f t="shared" si="12"/>
        <v/>
      </c>
      <c r="S164" s="214" t="e">
        <f>VLOOKUP(L164,'Précisions-Moy Prév'!$C$2:$D$261,2,FALSE)</f>
        <v>#N/A</v>
      </c>
      <c r="T164" s="214" t="e">
        <f>VLOOKUP(F164,'Précisions-Moy Prév'!$G$2:$H$122,2,FALSE)</f>
        <v>#N/A</v>
      </c>
    </row>
    <row r="165" spans="1:20" x14ac:dyDescent="0.2">
      <c r="A165" s="149">
        <f t="shared" si="13"/>
        <v>162</v>
      </c>
      <c r="B165" s="108"/>
      <c r="C165" s="108"/>
      <c r="D165" s="105"/>
      <c r="E165" s="105"/>
      <c r="F165" s="105"/>
      <c r="G165" s="105"/>
      <c r="H165" s="105"/>
      <c r="I165" s="105"/>
      <c r="J165" s="149" t="e">
        <f>VLOOKUP(G165,'Risques-Dangers-Dommages'!$G$2:$H$42,2,FALSE)</f>
        <v>#N/A</v>
      </c>
      <c r="K165" s="148" t="e">
        <f t="shared" si="10"/>
        <v>#N/A</v>
      </c>
      <c r="L165" s="105"/>
      <c r="M165" s="105"/>
      <c r="N165" s="108"/>
      <c r="O165" s="108"/>
      <c r="P165" s="105"/>
      <c r="Q165" s="214" t="str">
        <f t="shared" si="11"/>
        <v/>
      </c>
      <c r="R165" s="214" t="str">
        <f t="shared" si="12"/>
        <v/>
      </c>
      <c r="S165" s="214" t="e">
        <f>VLOOKUP(L165,'Précisions-Moy Prév'!$C$2:$D$261,2,FALSE)</f>
        <v>#N/A</v>
      </c>
      <c r="T165" s="214" t="e">
        <f>VLOOKUP(F165,'Précisions-Moy Prév'!$G$2:$H$122,2,FALSE)</f>
        <v>#N/A</v>
      </c>
    </row>
    <row r="166" spans="1:20" x14ac:dyDescent="0.2">
      <c r="A166" s="149">
        <f t="shared" si="13"/>
        <v>163</v>
      </c>
      <c r="B166" s="108"/>
      <c r="C166" s="108"/>
      <c r="D166" s="105"/>
      <c r="E166" s="105"/>
      <c r="F166" s="105"/>
      <c r="G166" s="105"/>
      <c r="H166" s="105"/>
      <c r="I166" s="105"/>
      <c r="J166" s="149" t="e">
        <f>VLOOKUP(G166,'Risques-Dangers-Dommages'!$G$2:$H$42,2,FALSE)</f>
        <v>#N/A</v>
      </c>
      <c r="K166" s="148" t="e">
        <f t="shared" si="10"/>
        <v>#N/A</v>
      </c>
      <c r="L166" s="105"/>
      <c r="M166" s="105"/>
      <c r="N166" s="108"/>
      <c r="O166" s="108"/>
      <c r="P166" s="105"/>
      <c r="Q166" s="214" t="str">
        <f t="shared" si="11"/>
        <v/>
      </c>
      <c r="R166" s="214" t="str">
        <f t="shared" si="12"/>
        <v/>
      </c>
      <c r="S166" s="214" t="e">
        <f>VLOOKUP(L166,'Précisions-Moy Prév'!$C$2:$D$261,2,FALSE)</f>
        <v>#N/A</v>
      </c>
      <c r="T166" s="214" t="e">
        <f>VLOOKUP(F166,'Précisions-Moy Prév'!$G$2:$H$122,2,FALSE)</f>
        <v>#N/A</v>
      </c>
    </row>
    <row r="167" spans="1:20" x14ac:dyDescent="0.2">
      <c r="A167" s="149">
        <f t="shared" si="13"/>
        <v>164</v>
      </c>
      <c r="B167" s="108"/>
      <c r="C167" s="108"/>
      <c r="D167" s="105"/>
      <c r="E167" s="105"/>
      <c r="F167" s="105"/>
      <c r="G167" s="105"/>
      <c r="H167" s="105"/>
      <c r="I167" s="105"/>
      <c r="J167" s="149" t="e">
        <f>VLOOKUP(G167,'Risques-Dangers-Dommages'!$G$2:$H$42,2,FALSE)</f>
        <v>#N/A</v>
      </c>
      <c r="K167" s="148" t="e">
        <f t="shared" si="10"/>
        <v>#N/A</v>
      </c>
      <c r="L167" s="105"/>
      <c r="M167" s="105"/>
      <c r="N167" s="108"/>
      <c r="O167" s="108"/>
      <c r="P167" s="105"/>
      <c r="Q167" s="214" t="str">
        <f t="shared" si="11"/>
        <v/>
      </c>
      <c r="R167" s="214" t="str">
        <f t="shared" si="12"/>
        <v/>
      </c>
      <c r="S167" s="214" t="e">
        <f>VLOOKUP(L167,'Précisions-Moy Prév'!$C$2:$D$261,2,FALSE)</f>
        <v>#N/A</v>
      </c>
      <c r="T167" s="214" t="e">
        <f>VLOOKUP(F167,'Précisions-Moy Prév'!$G$2:$H$122,2,FALSE)</f>
        <v>#N/A</v>
      </c>
    </row>
    <row r="168" spans="1:20" x14ac:dyDescent="0.2">
      <c r="A168" s="149">
        <f t="shared" si="13"/>
        <v>165</v>
      </c>
      <c r="B168" s="108"/>
      <c r="C168" s="108"/>
      <c r="D168" s="105"/>
      <c r="E168" s="105"/>
      <c r="F168" s="105"/>
      <c r="G168" s="105"/>
      <c r="H168" s="105"/>
      <c r="I168" s="105"/>
      <c r="J168" s="149" t="e">
        <f>VLOOKUP(G168,'Risques-Dangers-Dommages'!$G$2:$H$42,2,FALSE)</f>
        <v>#N/A</v>
      </c>
      <c r="K168" s="148" t="e">
        <f t="shared" si="10"/>
        <v>#N/A</v>
      </c>
      <c r="L168" s="105"/>
      <c r="M168" s="105"/>
      <c r="N168" s="108"/>
      <c r="O168" s="108"/>
      <c r="P168" s="105"/>
      <c r="Q168" s="214" t="str">
        <f t="shared" si="11"/>
        <v/>
      </c>
      <c r="R168" s="214" t="str">
        <f t="shared" si="12"/>
        <v/>
      </c>
      <c r="S168" s="214" t="e">
        <f>VLOOKUP(L168,'Précisions-Moy Prév'!$C$2:$D$261,2,FALSE)</f>
        <v>#N/A</v>
      </c>
      <c r="T168" s="214" t="e">
        <f>VLOOKUP(F168,'Précisions-Moy Prév'!$G$2:$H$122,2,FALSE)</f>
        <v>#N/A</v>
      </c>
    </row>
    <row r="169" spans="1:20" x14ac:dyDescent="0.2">
      <c r="A169" s="149">
        <f t="shared" si="13"/>
        <v>166</v>
      </c>
      <c r="B169" s="108"/>
      <c r="C169" s="108"/>
      <c r="D169" s="105"/>
      <c r="E169" s="105"/>
      <c r="F169" s="105"/>
      <c r="G169" s="105"/>
      <c r="H169" s="105"/>
      <c r="I169" s="105"/>
      <c r="J169" s="149" t="e">
        <f>VLOOKUP(G169,'Risques-Dangers-Dommages'!$G$2:$H$42,2,FALSE)</f>
        <v>#N/A</v>
      </c>
      <c r="K169" s="148" t="e">
        <f t="shared" si="10"/>
        <v>#N/A</v>
      </c>
      <c r="L169" s="105"/>
      <c r="M169" s="105"/>
      <c r="N169" s="108"/>
      <c r="O169" s="108"/>
      <c r="P169" s="105"/>
      <c r="Q169" s="214" t="str">
        <f t="shared" si="11"/>
        <v/>
      </c>
      <c r="R169" s="214" t="str">
        <f t="shared" si="12"/>
        <v/>
      </c>
      <c r="S169" s="214" t="e">
        <f>VLOOKUP(L169,'Précisions-Moy Prév'!$C$2:$D$261,2,FALSE)</f>
        <v>#N/A</v>
      </c>
      <c r="T169" s="214" t="e">
        <f>VLOOKUP(F169,'Précisions-Moy Prév'!$G$2:$H$122,2,FALSE)</f>
        <v>#N/A</v>
      </c>
    </row>
    <row r="170" spans="1:20" x14ac:dyDescent="0.2">
      <c r="A170" s="149">
        <f t="shared" si="13"/>
        <v>167</v>
      </c>
      <c r="B170" s="108"/>
      <c r="C170" s="108"/>
      <c r="D170" s="105"/>
      <c r="E170" s="105"/>
      <c r="F170" s="105"/>
      <c r="G170" s="105"/>
      <c r="H170" s="105"/>
      <c r="I170" s="105"/>
      <c r="J170" s="149" t="e">
        <f>VLOOKUP(G170,'Risques-Dangers-Dommages'!$G$2:$H$42,2,FALSE)</f>
        <v>#N/A</v>
      </c>
      <c r="K170" s="148" t="e">
        <f t="shared" si="10"/>
        <v>#N/A</v>
      </c>
      <c r="L170" s="105"/>
      <c r="M170" s="105"/>
      <c r="N170" s="108"/>
      <c r="O170" s="108"/>
      <c r="P170" s="105"/>
      <c r="Q170" s="214" t="str">
        <f t="shared" si="11"/>
        <v/>
      </c>
      <c r="R170" s="214" t="str">
        <f t="shared" si="12"/>
        <v/>
      </c>
      <c r="S170" s="214" t="e">
        <f>VLOOKUP(L170,'Précisions-Moy Prév'!$C$2:$D$261,2,FALSE)</f>
        <v>#N/A</v>
      </c>
      <c r="T170" s="214" t="e">
        <f>VLOOKUP(F170,'Précisions-Moy Prév'!$G$2:$H$122,2,FALSE)</f>
        <v>#N/A</v>
      </c>
    </row>
    <row r="171" spans="1:20" x14ac:dyDescent="0.2">
      <c r="A171" s="149">
        <f t="shared" si="13"/>
        <v>168</v>
      </c>
      <c r="B171" s="108"/>
      <c r="C171" s="108"/>
      <c r="D171" s="105"/>
      <c r="E171" s="105"/>
      <c r="F171" s="105"/>
      <c r="G171" s="105"/>
      <c r="H171" s="105"/>
      <c r="I171" s="105"/>
      <c r="J171" s="149" t="e">
        <f>VLOOKUP(G171,'Risques-Dangers-Dommages'!$G$2:$H$42,2,FALSE)</f>
        <v>#N/A</v>
      </c>
      <c r="K171" s="148" t="e">
        <f t="shared" si="10"/>
        <v>#N/A</v>
      </c>
      <c r="L171" s="105"/>
      <c r="M171" s="105"/>
      <c r="N171" s="108"/>
      <c r="O171" s="108"/>
      <c r="P171" s="105"/>
      <c r="Q171" s="214" t="str">
        <f t="shared" si="11"/>
        <v/>
      </c>
      <c r="R171" s="214" t="str">
        <f t="shared" si="12"/>
        <v/>
      </c>
      <c r="S171" s="214" t="e">
        <f>VLOOKUP(L171,'Précisions-Moy Prév'!$C$2:$D$261,2,FALSE)</f>
        <v>#N/A</v>
      </c>
      <c r="T171" s="214" t="e">
        <f>VLOOKUP(F171,'Précisions-Moy Prév'!$G$2:$H$122,2,FALSE)</f>
        <v>#N/A</v>
      </c>
    </row>
    <row r="172" spans="1:20" x14ac:dyDescent="0.2">
      <c r="A172" s="149">
        <f t="shared" si="13"/>
        <v>169</v>
      </c>
      <c r="B172" s="108"/>
      <c r="C172" s="108"/>
      <c r="D172" s="105"/>
      <c r="E172" s="105"/>
      <c r="F172" s="105"/>
      <c r="G172" s="105"/>
      <c r="H172" s="105"/>
      <c r="I172" s="105"/>
      <c r="J172" s="149" t="e">
        <f>VLOOKUP(G172,'Risques-Dangers-Dommages'!$G$2:$H$42,2,FALSE)</f>
        <v>#N/A</v>
      </c>
      <c r="K172" s="148" t="e">
        <f t="shared" si="10"/>
        <v>#N/A</v>
      </c>
      <c r="L172" s="105"/>
      <c r="M172" s="105"/>
      <c r="N172" s="108"/>
      <c r="O172" s="108"/>
      <c r="P172" s="105"/>
      <c r="Q172" s="214" t="str">
        <f t="shared" si="11"/>
        <v/>
      </c>
      <c r="R172" s="214" t="str">
        <f t="shared" si="12"/>
        <v/>
      </c>
      <c r="S172" s="214" t="e">
        <f>VLOOKUP(L172,'Précisions-Moy Prév'!$C$2:$D$261,2,FALSE)</f>
        <v>#N/A</v>
      </c>
      <c r="T172" s="214" t="e">
        <f>VLOOKUP(F172,'Précisions-Moy Prév'!$G$2:$H$122,2,FALSE)</f>
        <v>#N/A</v>
      </c>
    </row>
    <row r="173" spans="1:20" x14ac:dyDescent="0.2">
      <c r="A173" s="149">
        <f t="shared" si="13"/>
        <v>170</v>
      </c>
      <c r="B173" s="108"/>
      <c r="C173" s="108"/>
      <c r="D173" s="105"/>
      <c r="E173" s="105"/>
      <c r="F173" s="105"/>
      <c r="G173" s="105"/>
      <c r="H173" s="105"/>
      <c r="I173" s="105"/>
      <c r="J173" s="149" t="e">
        <f>VLOOKUP(G173,'Risques-Dangers-Dommages'!$G$2:$H$42,2,FALSE)</f>
        <v>#N/A</v>
      </c>
      <c r="K173" s="148" t="e">
        <f t="shared" si="10"/>
        <v>#N/A</v>
      </c>
      <c r="L173" s="105"/>
      <c r="M173" s="105"/>
      <c r="N173" s="108"/>
      <c r="O173" s="108"/>
      <c r="P173" s="105"/>
      <c r="Q173" s="214" t="str">
        <f t="shared" si="11"/>
        <v/>
      </c>
      <c r="R173" s="214" t="str">
        <f t="shared" si="12"/>
        <v/>
      </c>
      <c r="S173" s="214" t="e">
        <f>VLOOKUP(L173,'Précisions-Moy Prév'!$C$2:$D$261,2,FALSE)</f>
        <v>#N/A</v>
      </c>
      <c r="T173" s="214" t="e">
        <f>VLOOKUP(F173,'Précisions-Moy Prév'!$G$2:$H$122,2,FALSE)</f>
        <v>#N/A</v>
      </c>
    </row>
    <row r="174" spans="1:20" x14ac:dyDescent="0.2">
      <c r="A174" s="149">
        <f t="shared" si="13"/>
        <v>171</v>
      </c>
      <c r="B174" s="108"/>
      <c r="C174" s="108"/>
      <c r="D174" s="105"/>
      <c r="E174" s="105"/>
      <c r="F174" s="105"/>
      <c r="G174" s="105"/>
      <c r="H174" s="105"/>
      <c r="I174" s="105"/>
      <c r="J174" s="149" t="e">
        <f>VLOOKUP(G174,'Risques-Dangers-Dommages'!$G$2:$H$42,2,FALSE)</f>
        <v>#N/A</v>
      </c>
      <c r="K174" s="148" t="e">
        <f t="shared" si="10"/>
        <v>#N/A</v>
      </c>
      <c r="L174" s="105"/>
      <c r="M174" s="105"/>
      <c r="N174" s="108"/>
      <c r="O174" s="108"/>
      <c r="P174" s="105"/>
      <c r="Q174" s="214" t="str">
        <f t="shared" si="11"/>
        <v/>
      </c>
      <c r="R174" s="214" t="str">
        <f t="shared" si="12"/>
        <v/>
      </c>
      <c r="S174" s="214" t="e">
        <f>VLOOKUP(L174,'Précisions-Moy Prév'!$C$2:$D$261,2,FALSE)</f>
        <v>#N/A</v>
      </c>
      <c r="T174" s="214" t="e">
        <f>VLOOKUP(F174,'Précisions-Moy Prév'!$G$2:$H$122,2,FALSE)</f>
        <v>#N/A</v>
      </c>
    </row>
    <row r="175" spans="1:20" x14ac:dyDescent="0.2">
      <c r="A175" s="149">
        <f t="shared" si="13"/>
        <v>172</v>
      </c>
      <c r="B175" s="108"/>
      <c r="C175" s="108"/>
      <c r="D175" s="105"/>
      <c r="E175" s="105"/>
      <c r="F175" s="105"/>
      <c r="G175" s="105"/>
      <c r="H175" s="105"/>
      <c r="I175" s="105"/>
      <c r="J175" s="149" t="e">
        <f>VLOOKUP(G175,'Risques-Dangers-Dommages'!$G$2:$H$42,2,FALSE)</f>
        <v>#N/A</v>
      </c>
      <c r="K175" s="148" t="e">
        <f t="shared" si="10"/>
        <v>#N/A</v>
      </c>
      <c r="L175" s="105"/>
      <c r="M175" s="105"/>
      <c r="N175" s="108"/>
      <c r="O175" s="108"/>
      <c r="P175" s="105"/>
      <c r="Q175" s="214" t="str">
        <f t="shared" si="11"/>
        <v/>
      </c>
      <c r="R175" s="214" t="str">
        <f t="shared" si="12"/>
        <v/>
      </c>
      <c r="S175" s="214" t="e">
        <f>VLOOKUP(L175,'Précisions-Moy Prév'!$C$2:$D$261,2,FALSE)</f>
        <v>#N/A</v>
      </c>
      <c r="T175" s="214" t="e">
        <f>VLOOKUP(F175,'Précisions-Moy Prév'!$G$2:$H$122,2,FALSE)</f>
        <v>#N/A</v>
      </c>
    </row>
    <row r="176" spans="1:20" x14ac:dyDescent="0.2">
      <c r="A176" s="149">
        <f t="shared" si="13"/>
        <v>173</v>
      </c>
      <c r="B176" s="108"/>
      <c r="C176" s="108"/>
      <c r="D176" s="105"/>
      <c r="E176" s="105"/>
      <c r="F176" s="105"/>
      <c r="G176" s="105"/>
      <c r="H176" s="105"/>
      <c r="I176" s="105"/>
      <c r="J176" s="149" t="e">
        <f>VLOOKUP(G176,'Risques-Dangers-Dommages'!$G$2:$H$42,2,FALSE)</f>
        <v>#N/A</v>
      </c>
      <c r="K176" s="148" t="e">
        <f t="shared" si="10"/>
        <v>#N/A</v>
      </c>
      <c r="L176" s="105"/>
      <c r="M176" s="105"/>
      <c r="N176" s="108"/>
      <c r="O176" s="108"/>
      <c r="P176" s="105"/>
      <c r="Q176" s="214" t="str">
        <f t="shared" si="11"/>
        <v/>
      </c>
      <c r="R176" s="214" t="str">
        <f t="shared" si="12"/>
        <v/>
      </c>
      <c r="S176" s="214" t="e">
        <f>VLOOKUP(L176,'Précisions-Moy Prév'!$C$2:$D$261,2,FALSE)</f>
        <v>#N/A</v>
      </c>
      <c r="T176" s="214" t="e">
        <f>VLOOKUP(F176,'Précisions-Moy Prév'!$G$2:$H$122,2,FALSE)</f>
        <v>#N/A</v>
      </c>
    </row>
    <row r="177" spans="1:20" x14ac:dyDescent="0.2">
      <c r="A177" s="149">
        <f t="shared" si="13"/>
        <v>174</v>
      </c>
      <c r="B177" s="108"/>
      <c r="C177" s="108"/>
      <c r="D177" s="105"/>
      <c r="E177" s="105"/>
      <c r="F177" s="105"/>
      <c r="G177" s="105"/>
      <c r="H177" s="105"/>
      <c r="I177" s="105"/>
      <c r="J177" s="149" t="e">
        <f>VLOOKUP(G177,'Risques-Dangers-Dommages'!$G$2:$H$42,2,FALSE)</f>
        <v>#N/A</v>
      </c>
      <c r="K177" s="148" t="e">
        <f t="shared" si="10"/>
        <v>#N/A</v>
      </c>
      <c r="L177" s="105"/>
      <c r="M177" s="105"/>
      <c r="N177" s="108"/>
      <c r="O177" s="108"/>
      <c r="P177" s="105"/>
      <c r="Q177" s="214" t="str">
        <f t="shared" si="11"/>
        <v/>
      </c>
      <c r="R177" s="214" t="str">
        <f t="shared" si="12"/>
        <v/>
      </c>
      <c r="S177" s="214" t="e">
        <f>VLOOKUP(L177,'Précisions-Moy Prév'!$C$2:$D$261,2,FALSE)</f>
        <v>#N/A</v>
      </c>
      <c r="T177" s="214" t="e">
        <f>VLOOKUP(F177,'Précisions-Moy Prév'!$G$2:$H$122,2,FALSE)</f>
        <v>#N/A</v>
      </c>
    </row>
    <row r="178" spans="1:20" x14ac:dyDescent="0.2">
      <c r="A178" s="149">
        <f t="shared" si="13"/>
        <v>175</v>
      </c>
      <c r="B178" s="108"/>
      <c r="C178" s="108"/>
      <c r="D178" s="105"/>
      <c r="E178" s="105"/>
      <c r="F178" s="105"/>
      <c r="G178" s="105"/>
      <c r="H178" s="105"/>
      <c r="I178" s="105"/>
      <c r="J178" s="149" t="e">
        <f>VLOOKUP(G178,'Risques-Dangers-Dommages'!$G$2:$H$42,2,FALSE)</f>
        <v>#N/A</v>
      </c>
      <c r="K178" s="148" t="e">
        <f t="shared" si="10"/>
        <v>#N/A</v>
      </c>
      <c r="L178" s="105"/>
      <c r="M178" s="105"/>
      <c r="N178" s="108"/>
      <c r="O178" s="108"/>
      <c r="P178" s="105"/>
      <c r="Q178" s="214" t="str">
        <f t="shared" si="11"/>
        <v/>
      </c>
      <c r="R178" s="214" t="str">
        <f t="shared" si="12"/>
        <v/>
      </c>
      <c r="S178" s="214" t="e">
        <f>VLOOKUP(L178,'Précisions-Moy Prév'!$C$2:$D$261,2,FALSE)</f>
        <v>#N/A</v>
      </c>
      <c r="T178" s="214" t="e">
        <f>VLOOKUP(F178,'Précisions-Moy Prév'!$G$2:$H$122,2,FALSE)</f>
        <v>#N/A</v>
      </c>
    </row>
    <row r="179" spans="1:20" x14ac:dyDescent="0.2">
      <c r="A179" s="149">
        <f t="shared" si="13"/>
        <v>176</v>
      </c>
      <c r="B179" s="108"/>
      <c r="C179" s="108"/>
      <c r="D179" s="105"/>
      <c r="E179" s="105"/>
      <c r="F179" s="105"/>
      <c r="G179" s="105"/>
      <c r="H179" s="105"/>
      <c r="I179" s="105"/>
      <c r="J179" s="149" t="e">
        <f>VLOOKUP(G179,'Risques-Dangers-Dommages'!$G$2:$H$42,2,FALSE)</f>
        <v>#N/A</v>
      </c>
      <c r="K179" s="148" t="e">
        <f t="shared" si="10"/>
        <v>#N/A</v>
      </c>
      <c r="L179" s="105"/>
      <c r="M179" s="105"/>
      <c r="N179" s="108"/>
      <c r="O179" s="108"/>
      <c r="P179" s="105"/>
      <c r="Q179" s="214" t="str">
        <f t="shared" si="11"/>
        <v/>
      </c>
      <c r="R179" s="214" t="str">
        <f t="shared" si="12"/>
        <v/>
      </c>
      <c r="S179" s="214" t="e">
        <f>VLOOKUP(L179,'Précisions-Moy Prév'!$C$2:$D$261,2,FALSE)</f>
        <v>#N/A</v>
      </c>
      <c r="T179" s="214" t="e">
        <f>VLOOKUP(F179,'Précisions-Moy Prév'!$G$2:$H$122,2,FALSE)</f>
        <v>#N/A</v>
      </c>
    </row>
    <row r="180" spans="1:20" x14ac:dyDescent="0.2">
      <c r="A180" s="149">
        <f t="shared" si="13"/>
        <v>177</v>
      </c>
      <c r="B180" s="108"/>
      <c r="C180" s="108"/>
      <c r="D180" s="105"/>
      <c r="E180" s="105"/>
      <c r="F180" s="105"/>
      <c r="G180" s="105"/>
      <c r="H180" s="105"/>
      <c r="I180" s="105"/>
      <c r="J180" s="149" t="e">
        <f>VLOOKUP(G180,'Risques-Dangers-Dommages'!$G$2:$H$42,2,FALSE)</f>
        <v>#N/A</v>
      </c>
      <c r="K180" s="148" t="e">
        <f t="shared" si="10"/>
        <v>#N/A</v>
      </c>
      <c r="L180" s="105"/>
      <c r="M180" s="105"/>
      <c r="N180" s="108"/>
      <c r="O180" s="108"/>
      <c r="P180" s="105"/>
      <c r="Q180" s="214" t="str">
        <f t="shared" si="11"/>
        <v/>
      </c>
      <c r="R180" s="214" t="str">
        <f t="shared" si="12"/>
        <v/>
      </c>
      <c r="S180" s="214" t="e">
        <f>VLOOKUP(L180,'Précisions-Moy Prév'!$C$2:$D$261,2,FALSE)</f>
        <v>#N/A</v>
      </c>
      <c r="T180" s="214" t="e">
        <f>VLOOKUP(F180,'Précisions-Moy Prév'!$G$2:$H$122,2,FALSE)</f>
        <v>#N/A</v>
      </c>
    </row>
    <row r="181" spans="1:20" x14ac:dyDescent="0.2">
      <c r="A181" s="149">
        <f t="shared" si="13"/>
        <v>178</v>
      </c>
      <c r="B181" s="108"/>
      <c r="C181" s="108"/>
      <c r="D181" s="105"/>
      <c r="E181" s="105"/>
      <c r="F181" s="105"/>
      <c r="G181" s="105"/>
      <c r="H181" s="105"/>
      <c r="I181" s="105"/>
      <c r="J181" s="149" t="e">
        <f>VLOOKUP(G181,'Risques-Dangers-Dommages'!$G$2:$H$42,2,FALSE)</f>
        <v>#N/A</v>
      </c>
      <c r="K181" s="148" t="e">
        <f t="shared" si="10"/>
        <v>#N/A</v>
      </c>
      <c r="L181" s="105"/>
      <c r="M181" s="105"/>
      <c r="N181" s="108"/>
      <c r="O181" s="108"/>
      <c r="P181" s="105"/>
      <c r="Q181" s="214" t="str">
        <f t="shared" si="11"/>
        <v/>
      </c>
      <c r="R181" s="214" t="str">
        <f t="shared" si="12"/>
        <v/>
      </c>
      <c r="S181" s="214" t="e">
        <f>VLOOKUP(L181,'Précisions-Moy Prév'!$C$2:$D$261,2,FALSE)</f>
        <v>#N/A</v>
      </c>
      <c r="T181" s="214" t="e">
        <f>VLOOKUP(F181,'Précisions-Moy Prév'!$G$2:$H$122,2,FALSE)</f>
        <v>#N/A</v>
      </c>
    </row>
    <row r="182" spans="1:20" x14ac:dyDescent="0.2">
      <c r="A182" s="149">
        <f t="shared" si="13"/>
        <v>179</v>
      </c>
      <c r="B182" s="108"/>
      <c r="C182" s="108"/>
      <c r="D182" s="105"/>
      <c r="E182" s="105"/>
      <c r="F182" s="105"/>
      <c r="G182" s="105"/>
      <c r="H182" s="105"/>
      <c r="I182" s="105"/>
      <c r="J182" s="149" t="e">
        <f>VLOOKUP(G182,'Risques-Dangers-Dommages'!$G$2:$H$42,2,FALSE)</f>
        <v>#N/A</v>
      </c>
      <c r="K182" s="148" t="e">
        <f t="shared" si="10"/>
        <v>#N/A</v>
      </c>
      <c r="L182" s="105"/>
      <c r="M182" s="105"/>
      <c r="N182" s="108"/>
      <c r="O182" s="108"/>
      <c r="P182" s="105"/>
      <c r="Q182" s="214" t="str">
        <f t="shared" si="11"/>
        <v/>
      </c>
      <c r="R182" s="214" t="str">
        <f t="shared" si="12"/>
        <v/>
      </c>
      <c r="S182" s="214" t="e">
        <f>VLOOKUP(L182,'Précisions-Moy Prév'!$C$2:$D$261,2,FALSE)</f>
        <v>#N/A</v>
      </c>
      <c r="T182" s="214" t="e">
        <f>VLOOKUP(F182,'Précisions-Moy Prév'!$G$2:$H$122,2,FALSE)</f>
        <v>#N/A</v>
      </c>
    </row>
    <row r="183" spans="1:20" x14ac:dyDescent="0.2">
      <c r="A183" s="149">
        <f t="shared" si="13"/>
        <v>180</v>
      </c>
      <c r="B183" s="108"/>
      <c r="C183" s="108"/>
      <c r="D183" s="105"/>
      <c r="E183" s="105"/>
      <c r="F183" s="105"/>
      <c r="G183" s="105"/>
      <c r="H183" s="105"/>
      <c r="I183" s="105"/>
      <c r="J183" s="149" t="e">
        <f>VLOOKUP(G183,'Risques-Dangers-Dommages'!$G$2:$H$42,2,FALSE)</f>
        <v>#N/A</v>
      </c>
      <c r="K183" s="148" t="e">
        <f t="shared" si="10"/>
        <v>#N/A</v>
      </c>
      <c r="L183" s="105"/>
      <c r="M183" s="105"/>
      <c r="N183" s="108"/>
      <c r="O183" s="108"/>
      <c r="P183" s="105"/>
      <c r="Q183" s="214" t="str">
        <f t="shared" si="11"/>
        <v/>
      </c>
      <c r="R183" s="214" t="str">
        <f t="shared" si="12"/>
        <v/>
      </c>
      <c r="S183" s="214" t="e">
        <f>VLOOKUP(L183,'Précisions-Moy Prév'!$C$2:$D$261,2,FALSE)</f>
        <v>#N/A</v>
      </c>
      <c r="T183" s="214" t="e">
        <f>VLOOKUP(F183,'Précisions-Moy Prév'!$G$2:$H$122,2,FALSE)</f>
        <v>#N/A</v>
      </c>
    </row>
    <row r="184" spans="1:20" x14ac:dyDescent="0.2">
      <c r="A184" s="149">
        <f t="shared" si="13"/>
        <v>181</v>
      </c>
      <c r="B184" s="108"/>
      <c r="C184" s="108"/>
      <c r="D184" s="105"/>
      <c r="E184" s="105"/>
      <c r="F184" s="105"/>
      <c r="G184" s="105"/>
      <c r="H184" s="105"/>
      <c r="I184" s="105"/>
      <c r="J184" s="149" t="e">
        <f>VLOOKUP(G184,'Risques-Dangers-Dommages'!$G$2:$H$42,2,FALSE)</f>
        <v>#N/A</v>
      </c>
      <c r="K184" s="148" t="e">
        <f t="shared" si="10"/>
        <v>#N/A</v>
      </c>
      <c r="L184" s="105"/>
      <c r="M184" s="105"/>
      <c r="N184" s="108"/>
      <c r="O184" s="108"/>
      <c r="P184" s="105"/>
      <c r="Q184" s="214" t="str">
        <f t="shared" si="11"/>
        <v/>
      </c>
      <c r="R184" s="214" t="str">
        <f t="shared" si="12"/>
        <v/>
      </c>
      <c r="S184" s="214" t="e">
        <f>VLOOKUP(L184,'Précisions-Moy Prév'!$C$2:$D$261,2,FALSE)</f>
        <v>#N/A</v>
      </c>
      <c r="T184" s="214" t="e">
        <f>VLOOKUP(F184,'Précisions-Moy Prév'!$G$2:$H$122,2,FALSE)</f>
        <v>#N/A</v>
      </c>
    </row>
    <row r="185" spans="1:20" x14ac:dyDescent="0.2">
      <c r="A185" s="149">
        <f t="shared" si="13"/>
        <v>182</v>
      </c>
      <c r="B185" s="108"/>
      <c r="C185" s="108"/>
      <c r="D185" s="105"/>
      <c r="E185" s="105"/>
      <c r="F185" s="105"/>
      <c r="G185" s="105"/>
      <c r="H185" s="105"/>
      <c r="I185" s="105"/>
      <c r="J185" s="149" t="e">
        <f>VLOOKUP(G185,'Risques-Dangers-Dommages'!$G$2:$H$42,2,FALSE)</f>
        <v>#N/A</v>
      </c>
      <c r="K185" s="148" t="e">
        <f t="shared" si="10"/>
        <v>#N/A</v>
      </c>
      <c r="L185" s="105"/>
      <c r="M185" s="105"/>
      <c r="N185" s="108"/>
      <c r="O185" s="108"/>
      <c r="P185" s="105"/>
      <c r="Q185" s="214" t="str">
        <f t="shared" si="11"/>
        <v/>
      </c>
      <c r="R185" s="214" t="str">
        <f t="shared" si="12"/>
        <v/>
      </c>
      <c r="S185" s="214" t="e">
        <f>VLOOKUP(L185,'Précisions-Moy Prév'!$C$2:$D$261,2,FALSE)</f>
        <v>#N/A</v>
      </c>
      <c r="T185" s="214" t="e">
        <f>VLOOKUP(F185,'Précisions-Moy Prév'!$G$2:$H$122,2,FALSE)</f>
        <v>#N/A</v>
      </c>
    </row>
    <row r="186" spans="1:20" x14ac:dyDescent="0.2">
      <c r="A186" s="149">
        <f t="shared" si="13"/>
        <v>183</v>
      </c>
      <c r="B186" s="108"/>
      <c r="C186" s="108"/>
      <c r="D186" s="105"/>
      <c r="E186" s="105"/>
      <c r="F186" s="105"/>
      <c r="G186" s="105"/>
      <c r="H186" s="105"/>
      <c r="I186" s="105"/>
      <c r="J186" s="149" t="e">
        <f>VLOOKUP(G186,'Risques-Dangers-Dommages'!$G$2:$H$42,2,FALSE)</f>
        <v>#N/A</v>
      </c>
      <c r="K186" s="148" t="e">
        <f t="shared" si="10"/>
        <v>#N/A</v>
      </c>
      <c r="L186" s="105"/>
      <c r="M186" s="105"/>
      <c r="N186" s="108"/>
      <c r="O186" s="108"/>
      <c r="P186" s="105"/>
      <c r="Q186" s="214" t="str">
        <f t="shared" si="11"/>
        <v/>
      </c>
      <c r="R186" s="214" t="str">
        <f t="shared" si="12"/>
        <v/>
      </c>
      <c r="S186" s="214" t="e">
        <f>VLOOKUP(L186,'Précisions-Moy Prév'!$C$2:$D$261,2,FALSE)</f>
        <v>#N/A</v>
      </c>
      <c r="T186" s="214" t="e">
        <f>VLOOKUP(F186,'Précisions-Moy Prév'!$G$2:$H$122,2,FALSE)</f>
        <v>#N/A</v>
      </c>
    </row>
    <row r="187" spans="1:20" x14ac:dyDescent="0.2">
      <c r="A187" s="149">
        <f t="shared" si="13"/>
        <v>184</v>
      </c>
      <c r="B187" s="108"/>
      <c r="C187" s="108"/>
      <c r="D187" s="105"/>
      <c r="E187" s="105"/>
      <c r="F187" s="105"/>
      <c r="G187" s="105"/>
      <c r="H187" s="105"/>
      <c r="I187" s="105"/>
      <c r="J187" s="149" t="e">
        <f>VLOOKUP(G187,'Risques-Dangers-Dommages'!$G$2:$H$42,2,FALSE)</f>
        <v>#N/A</v>
      </c>
      <c r="K187" s="148" t="e">
        <f t="shared" si="10"/>
        <v>#N/A</v>
      </c>
      <c r="L187" s="105"/>
      <c r="M187" s="105"/>
      <c r="N187" s="108"/>
      <c r="O187" s="108"/>
      <c r="P187" s="105"/>
      <c r="Q187" s="214" t="str">
        <f t="shared" si="11"/>
        <v/>
      </c>
      <c r="R187" s="214" t="str">
        <f t="shared" si="12"/>
        <v/>
      </c>
      <c r="S187" s="214" t="e">
        <f>VLOOKUP(L187,'Précisions-Moy Prév'!$C$2:$D$261,2,FALSE)</f>
        <v>#N/A</v>
      </c>
      <c r="T187" s="214" t="e">
        <f>VLOOKUP(F187,'Précisions-Moy Prév'!$G$2:$H$122,2,FALSE)</f>
        <v>#N/A</v>
      </c>
    </row>
    <row r="188" spans="1:20" x14ac:dyDescent="0.2">
      <c r="A188" s="149">
        <f t="shared" si="13"/>
        <v>185</v>
      </c>
      <c r="B188" s="108"/>
      <c r="C188" s="108"/>
      <c r="D188" s="105"/>
      <c r="E188" s="105"/>
      <c r="F188" s="105"/>
      <c r="G188" s="105"/>
      <c r="H188" s="105"/>
      <c r="I188" s="105"/>
      <c r="J188" s="149" t="e">
        <f>VLOOKUP(G188,'Risques-Dangers-Dommages'!$G$2:$H$42,2,FALSE)</f>
        <v>#N/A</v>
      </c>
      <c r="K188" s="148" t="e">
        <f t="shared" si="10"/>
        <v>#N/A</v>
      </c>
      <c r="L188" s="105"/>
      <c r="M188" s="105"/>
      <c r="N188" s="108"/>
      <c r="O188" s="108"/>
      <c r="P188" s="105"/>
      <c r="Q188" s="214" t="str">
        <f t="shared" si="11"/>
        <v/>
      </c>
      <c r="R188" s="214" t="str">
        <f t="shared" si="12"/>
        <v/>
      </c>
      <c r="S188" s="214" t="e">
        <f>VLOOKUP(L188,'Précisions-Moy Prév'!$C$2:$D$261,2,FALSE)</f>
        <v>#N/A</v>
      </c>
      <c r="T188" s="214" t="e">
        <f>VLOOKUP(F188,'Précisions-Moy Prév'!$G$2:$H$122,2,FALSE)</f>
        <v>#N/A</v>
      </c>
    </row>
    <row r="189" spans="1:20" x14ac:dyDescent="0.2">
      <c r="A189" s="149">
        <f t="shared" si="13"/>
        <v>186</v>
      </c>
      <c r="B189" s="108"/>
      <c r="C189" s="108"/>
      <c r="D189" s="105"/>
      <c r="E189" s="105"/>
      <c r="F189" s="105"/>
      <c r="G189" s="105"/>
      <c r="H189" s="105"/>
      <c r="I189" s="105"/>
      <c r="J189" s="149" t="e">
        <f>VLOOKUP(G189,'Risques-Dangers-Dommages'!$G$2:$H$42,2,FALSE)</f>
        <v>#N/A</v>
      </c>
      <c r="K189" s="148" t="e">
        <f t="shared" si="10"/>
        <v>#N/A</v>
      </c>
      <c r="L189" s="105"/>
      <c r="M189" s="105"/>
      <c r="N189" s="108"/>
      <c r="O189" s="108"/>
      <c r="P189" s="105"/>
      <c r="Q189" s="214" t="str">
        <f t="shared" si="11"/>
        <v/>
      </c>
      <c r="R189" s="214" t="str">
        <f t="shared" si="12"/>
        <v/>
      </c>
      <c r="S189" s="214" t="e">
        <f>VLOOKUP(L189,'Précisions-Moy Prév'!$C$2:$D$261,2,FALSE)</f>
        <v>#N/A</v>
      </c>
      <c r="T189" s="214" t="e">
        <f>VLOOKUP(F189,'Précisions-Moy Prév'!$G$2:$H$122,2,FALSE)</f>
        <v>#N/A</v>
      </c>
    </row>
    <row r="190" spans="1:20" x14ac:dyDescent="0.2">
      <c r="A190" s="149">
        <f t="shared" si="13"/>
        <v>187</v>
      </c>
      <c r="B190" s="108"/>
      <c r="C190" s="108"/>
      <c r="D190" s="105"/>
      <c r="E190" s="105"/>
      <c r="F190" s="105"/>
      <c r="G190" s="105"/>
      <c r="H190" s="105"/>
      <c r="I190" s="105"/>
      <c r="J190" s="149" t="e">
        <f>VLOOKUP(G190,'Risques-Dangers-Dommages'!$G$2:$H$42,2,FALSE)</f>
        <v>#N/A</v>
      </c>
      <c r="K190" s="148" t="e">
        <f t="shared" si="10"/>
        <v>#N/A</v>
      </c>
      <c r="L190" s="105"/>
      <c r="M190" s="105"/>
      <c r="N190" s="108"/>
      <c r="O190" s="108"/>
      <c r="P190" s="105"/>
      <c r="Q190" s="214" t="str">
        <f t="shared" si="11"/>
        <v/>
      </c>
      <c r="R190" s="214" t="str">
        <f t="shared" si="12"/>
        <v/>
      </c>
      <c r="S190" s="214" t="e">
        <f>VLOOKUP(L190,'Précisions-Moy Prév'!$C$2:$D$261,2,FALSE)</f>
        <v>#N/A</v>
      </c>
      <c r="T190" s="214" t="e">
        <f>VLOOKUP(F190,'Précisions-Moy Prév'!$G$2:$H$122,2,FALSE)</f>
        <v>#N/A</v>
      </c>
    </row>
    <row r="191" spans="1:20" x14ac:dyDescent="0.2">
      <c r="A191" s="149">
        <f t="shared" si="13"/>
        <v>188</v>
      </c>
      <c r="B191" s="108"/>
      <c r="C191" s="108"/>
      <c r="D191" s="105"/>
      <c r="E191" s="105"/>
      <c r="F191" s="105"/>
      <c r="G191" s="105"/>
      <c r="H191" s="105"/>
      <c r="I191" s="105"/>
      <c r="J191" s="149" t="e">
        <f>VLOOKUP(G191,'Risques-Dangers-Dommages'!$G$2:$H$42,2,FALSE)</f>
        <v>#N/A</v>
      </c>
      <c r="K191" s="148" t="e">
        <f t="shared" si="10"/>
        <v>#N/A</v>
      </c>
      <c r="L191" s="105"/>
      <c r="M191" s="105"/>
      <c r="N191" s="108"/>
      <c r="O191" s="108"/>
      <c r="P191" s="105"/>
      <c r="Q191" s="214" t="str">
        <f t="shared" si="11"/>
        <v/>
      </c>
      <c r="R191" s="214" t="str">
        <f t="shared" si="12"/>
        <v/>
      </c>
      <c r="S191" s="214" t="e">
        <f>VLOOKUP(L191,'Précisions-Moy Prév'!$C$2:$D$261,2,FALSE)</f>
        <v>#N/A</v>
      </c>
      <c r="T191" s="214" t="e">
        <f>VLOOKUP(F191,'Précisions-Moy Prév'!$G$2:$H$122,2,FALSE)</f>
        <v>#N/A</v>
      </c>
    </row>
    <row r="192" spans="1:20" x14ac:dyDescent="0.2">
      <c r="A192" s="149">
        <f t="shared" si="13"/>
        <v>189</v>
      </c>
      <c r="B192" s="108"/>
      <c r="C192" s="108"/>
      <c r="D192" s="105"/>
      <c r="E192" s="105"/>
      <c r="F192" s="105"/>
      <c r="G192" s="105"/>
      <c r="H192" s="105"/>
      <c r="I192" s="105"/>
      <c r="J192" s="149" t="e">
        <f>VLOOKUP(G192,'Risques-Dangers-Dommages'!$G$2:$H$42,2,FALSE)</f>
        <v>#N/A</v>
      </c>
      <c r="K192" s="148" t="e">
        <f t="shared" ref="K192:K203" si="14">(10*IF($J192="Mineure",1,IF($J192="Significative",2,IF($J192="grave",3,IF($J192="Critique",4,0)))))+IF(I192="Protection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5">IF(E192&lt;&gt;0,IF(O192=0,E192,""),"")</f>
        <v/>
      </c>
      <c r="R192" s="214" t="str">
        <f t="shared" ref="R192:R203" si="16">IF(F192&lt;&gt;0,IF(O192=0,F192,""),"")</f>
        <v/>
      </c>
      <c r="S192" s="214" t="e">
        <f>VLOOKUP(L192,'Précisions-Moy Prév'!$C$2:$D$261,2,FALSE)</f>
        <v>#N/A</v>
      </c>
      <c r="T192" s="214" t="e">
        <f>VLOOKUP(F192,'Précisions-Moy Prév'!$G$2:$H$122,2,FALSE)</f>
        <v>#N/A</v>
      </c>
    </row>
    <row r="193" spans="1:20" x14ac:dyDescent="0.2">
      <c r="A193" s="149">
        <f t="shared" si="13"/>
        <v>190</v>
      </c>
      <c r="B193" s="108"/>
      <c r="C193" s="108"/>
      <c r="D193" s="105"/>
      <c r="E193" s="105"/>
      <c r="F193" s="105"/>
      <c r="G193" s="105"/>
      <c r="H193" s="105"/>
      <c r="I193" s="105"/>
      <c r="J193" s="149" t="e">
        <f>VLOOKUP(G193,'Risques-Dangers-Dommages'!$G$2:$H$42,2,FALSE)</f>
        <v>#N/A</v>
      </c>
      <c r="K193" s="148" t="e">
        <f t="shared" si="14"/>
        <v>#N/A</v>
      </c>
      <c r="L193" s="105"/>
      <c r="M193" s="105"/>
      <c r="N193" s="108"/>
      <c r="O193" s="108"/>
      <c r="P193" s="105"/>
      <c r="Q193" s="214" t="str">
        <f t="shared" si="15"/>
        <v/>
      </c>
      <c r="R193" s="214" t="str">
        <f t="shared" si="16"/>
        <v/>
      </c>
      <c r="S193" s="214" t="e">
        <f>VLOOKUP(L193,'Précisions-Moy Prév'!$C$2:$D$261,2,FALSE)</f>
        <v>#N/A</v>
      </c>
      <c r="T193" s="214" t="e">
        <f>VLOOKUP(F193,'Précisions-Moy Prév'!$G$2:$H$122,2,FALSE)</f>
        <v>#N/A</v>
      </c>
    </row>
    <row r="194" spans="1:20" x14ac:dyDescent="0.2">
      <c r="A194" s="149">
        <f t="shared" si="13"/>
        <v>191</v>
      </c>
      <c r="B194" s="108"/>
      <c r="C194" s="108"/>
      <c r="D194" s="105"/>
      <c r="E194" s="105"/>
      <c r="F194" s="105"/>
      <c r="G194" s="105"/>
      <c r="H194" s="105"/>
      <c r="I194" s="105"/>
      <c r="J194" s="149" t="e">
        <f>VLOOKUP(G194,'Risques-Dangers-Dommages'!$G$2:$H$42,2,FALSE)</f>
        <v>#N/A</v>
      </c>
      <c r="K194" s="148" t="e">
        <f t="shared" si="14"/>
        <v>#N/A</v>
      </c>
      <c r="L194" s="105"/>
      <c r="M194" s="105"/>
      <c r="N194" s="108"/>
      <c r="O194" s="108"/>
      <c r="P194" s="105"/>
      <c r="Q194" s="214" t="str">
        <f t="shared" si="15"/>
        <v/>
      </c>
      <c r="R194" s="214" t="str">
        <f t="shared" si="16"/>
        <v/>
      </c>
      <c r="S194" s="214" t="e">
        <f>VLOOKUP(L194,'Précisions-Moy Prév'!$C$2:$D$261,2,FALSE)</f>
        <v>#N/A</v>
      </c>
      <c r="T194" s="214" t="e">
        <f>VLOOKUP(F194,'Précisions-Moy Prév'!$G$2:$H$122,2,FALSE)</f>
        <v>#N/A</v>
      </c>
    </row>
    <row r="195" spans="1:20" x14ac:dyDescent="0.2">
      <c r="A195" s="149">
        <f t="shared" si="13"/>
        <v>192</v>
      </c>
      <c r="B195" s="108"/>
      <c r="C195" s="108"/>
      <c r="D195" s="105"/>
      <c r="E195" s="105"/>
      <c r="F195" s="105"/>
      <c r="G195" s="105"/>
      <c r="H195" s="105"/>
      <c r="I195" s="105"/>
      <c r="J195" s="149" t="e">
        <f>VLOOKUP(G195,'Risques-Dangers-Dommages'!$G$2:$H$42,2,FALSE)</f>
        <v>#N/A</v>
      </c>
      <c r="K195" s="148" t="e">
        <f t="shared" si="14"/>
        <v>#N/A</v>
      </c>
      <c r="L195" s="105"/>
      <c r="M195" s="105"/>
      <c r="N195" s="108"/>
      <c r="O195" s="108"/>
      <c r="P195" s="105"/>
      <c r="Q195" s="214" t="str">
        <f t="shared" si="15"/>
        <v/>
      </c>
      <c r="R195" s="214" t="str">
        <f t="shared" si="16"/>
        <v/>
      </c>
      <c r="S195" s="214" t="e">
        <f>VLOOKUP(L195,'Précisions-Moy Prév'!$C$2:$D$261,2,FALSE)</f>
        <v>#N/A</v>
      </c>
      <c r="T195" s="214" t="e">
        <f>VLOOKUP(F195,'Précisions-Moy Prév'!$G$2:$H$122,2,FALSE)</f>
        <v>#N/A</v>
      </c>
    </row>
    <row r="196" spans="1:20" x14ac:dyDescent="0.2">
      <c r="A196" s="149">
        <f t="shared" si="13"/>
        <v>193</v>
      </c>
      <c r="B196" s="108"/>
      <c r="C196" s="108"/>
      <c r="D196" s="105"/>
      <c r="E196" s="105"/>
      <c r="F196" s="105"/>
      <c r="G196" s="105"/>
      <c r="H196" s="105"/>
      <c r="I196" s="105"/>
      <c r="J196" s="149" t="e">
        <f>VLOOKUP(G196,'Risques-Dangers-Dommages'!$G$2:$H$42,2,FALSE)</f>
        <v>#N/A</v>
      </c>
      <c r="K196" s="148" t="e">
        <f t="shared" si="14"/>
        <v>#N/A</v>
      </c>
      <c r="L196" s="105"/>
      <c r="M196" s="105"/>
      <c r="N196" s="108"/>
      <c r="O196" s="108"/>
      <c r="P196" s="105"/>
      <c r="Q196" s="214" t="str">
        <f t="shared" si="15"/>
        <v/>
      </c>
      <c r="R196" s="214" t="str">
        <f t="shared" si="16"/>
        <v/>
      </c>
      <c r="S196" s="214" t="e">
        <f>VLOOKUP(L196,'Précisions-Moy Prév'!$C$2:$D$261,2,FALSE)</f>
        <v>#N/A</v>
      </c>
      <c r="T196" s="214" t="e">
        <f>VLOOKUP(F196,'Précisions-Moy Prév'!$G$2:$H$122,2,FALSE)</f>
        <v>#N/A</v>
      </c>
    </row>
    <row r="197" spans="1:20" x14ac:dyDescent="0.2">
      <c r="A197" s="149">
        <f t="shared" si="13"/>
        <v>194</v>
      </c>
      <c r="B197" s="108"/>
      <c r="C197" s="108"/>
      <c r="D197" s="105"/>
      <c r="E197" s="105"/>
      <c r="F197" s="105"/>
      <c r="G197" s="105"/>
      <c r="H197" s="105"/>
      <c r="I197" s="105"/>
      <c r="J197" s="149" t="e">
        <f>VLOOKUP(G197,'Risques-Dangers-Dommages'!$G$2:$H$42,2,FALSE)</f>
        <v>#N/A</v>
      </c>
      <c r="K197" s="148" t="e">
        <f t="shared" si="14"/>
        <v>#N/A</v>
      </c>
      <c r="L197" s="105"/>
      <c r="M197" s="105"/>
      <c r="N197" s="108"/>
      <c r="O197" s="108"/>
      <c r="P197" s="105"/>
      <c r="Q197" s="214" t="str">
        <f t="shared" si="15"/>
        <v/>
      </c>
      <c r="R197" s="214" t="str">
        <f t="shared" si="16"/>
        <v/>
      </c>
      <c r="S197" s="214" t="e">
        <f>VLOOKUP(L197,'Précisions-Moy Prév'!$C$2:$D$261,2,FALSE)</f>
        <v>#N/A</v>
      </c>
      <c r="T197" s="214" t="e">
        <f>VLOOKUP(F197,'Précisions-Moy Prév'!$G$2:$H$122,2,FALSE)</f>
        <v>#N/A</v>
      </c>
    </row>
    <row r="198" spans="1:20" x14ac:dyDescent="0.2">
      <c r="A198" s="149">
        <f t="shared" ref="A198:A203" si="17">A197+1</f>
        <v>195</v>
      </c>
      <c r="B198" s="108"/>
      <c r="C198" s="108"/>
      <c r="D198" s="105"/>
      <c r="E198" s="105"/>
      <c r="F198" s="105"/>
      <c r="G198" s="105"/>
      <c r="H198" s="105"/>
      <c r="I198" s="105"/>
      <c r="J198" s="149" t="e">
        <f>VLOOKUP(G198,'Risques-Dangers-Dommages'!$G$2:$H$42,2,FALSE)</f>
        <v>#N/A</v>
      </c>
      <c r="K198" s="148" t="e">
        <f t="shared" si="14"/>
        <v>#N/A</v>
      </c>
      <c r="L198" s="105"/>
      <c r="M198" s="105"/>
      <c r="N198" s="108"/>
      <c r="O198" s="108"/>
      <c r="P198" s="105"/>
      <c r="Q198" s="214" t="str">
        <f t="shared" si="15"/>
        <v/>
      </c>
      <c r="R198" s="214" t="str">
        <f t="shared" si="16"/>
        <v/>
      </c>
      <c r="S198" s="214" t="e">
        <f>VLOOKUP(L198,'Précisions-Moy Prév'!$C$2:$D$261,2,FALSE)</f>
        <v>#N/A</v>
      </c>
      <c r="T198" s="214" t="e">
        <f>VLOOKUP(F198,'Précisions-Moy Prév'!$G$2:$H$122,2,FALSE)</f>
        <v>#N/A</v>
      </c>
    </row>
    <row r="199" spans="1:20" x14ac:dyDescent="0.2">
      <c r="A199" s="149">
        <f t="shared" si="17"/>
        <v>196</v>
      </c>
      <c r="B199" s="108"/>
      <c r="C199" s="108"/>
      <c r="D199" s="105"/>
      <c r="E199" s="105"/>
      <c r="F199" s="105"/>
      <c r="G199" s="105"/>
      <c r="H199" s="105"/>
      <c r="I199" s="105"/>
      <c r="J199" s="149" t="e">
        <f>VLOOKUP(G199,'Risques-Dangers-Dommages'!$G$2:$H$42,2,FALSE)</f>
        <v>#N/A</v>
      </c>
      <c r="K199" s="148" t="e">
        <f t="shared" si="14"/>
        <v>#N/A</v>
      </c>
      <c r="L199" s="105"/>
      <c r="M199" s="105"/>
      <c r="N199" s="108"/>
      <c r="O199" s="108"/>
      <c r="P199" s="105"/>
      <c r="Q199" s="214" t="str">
        <f t="shared" si="15"/>
        <v/>
      </c>
      <c r="R199" s="214" t="str">
        <f t="shared" si="16"/>
        <v/>
      </c>
      <c r="S199" s="214" t="e">
        <f>VLOOKUP(L199,'Précisions-Moy Prév'!$C$2:$D$261,2,FALSE)</f>
        <v>#N/A</v>
      </c>
      <c r="T199" s="214" t="e">
        <f>VLOOKUP(F199,'Précisions-Moy Prév'!$G$2:$H$122,2,FALSE)</f>
        <v>#N/A</v>
      </c>
    </row>
    <row r="200" spans="1:20" x14ac:dyDescent="0.2">
      <c r="A200" s="149">
        <f t="shared" si="17"/>
        <v>197</v>
      </c>
      <c r="B200" s="108"/>
      <c r="C200" s="108"/>
      <c r="D200" s="105"/>
      <c r="E200" s="105"/>
      <c r="F200" s="105"/>
      <c r="G200" s="105"/>
      <c r="H200" s="105"/>
      <c r="I200" s="105"/>
      <c r="J200" s="149" t="e">
        <f>VLOOKUP(G200,'Risques-Dangers-Dommages'!$G$2:$H$42,2,FALSE)</f>
        <v>#N/A</v>
      </c>
      <c r="K200" s="148" t="e">
        <f t="shared" si="14"/>
        <v>#N/A</v>
      </c>
      <c r="L200" s="105"/>
      <c r="M200" s="105"/>
      <c r="N200" s="108"/>
      <c r="O200" s="108"/>
      <c r="P200" s="105"/>
      <c r="Q200" s="214" t="str">
        <f t="shared" si="15"/>
        <v/>
      </c>
      <c r="R200" s="214" t="str">
        <f t="shared" si="16"/>
        <v/>
      </c>
      <c r="S200" s="214" t="e">
        <f>VLOOKUP(L200,'Précisions-Moy Prév'!$C$2:$D$261,2,FALSE)</f>
        <v>#N/A</v>
      </c>
      <c r="T200" s="214" t="e">
        <f>VLOOKUP(F200,'Précisions-Moy Prév'!$G$2:$H$122,2,FALSE)</f>
        <v>#N/A</v>
      </c>
    </row>
    <row r="201" spans="1:20" x14ac:dyDescent="0.2">
      <c r="A201" s="149">
        <f t="shared" si="17"/>
        <v>198</v>
      </c>
      <c r="B201" s="108"/>
      <c r="C201" s="108"/>
      <c r="D201" s="105"/>
      <c r="E201" s="105"/>
      <c r="F201" s="105"/>
      <c r="G201" s="105"/>
      <c r="H201" s="105"/>
      <c r="I201" s="105"/>
      <c r="J201" s="149" t="e">
        <f>VLOOKUP(G201,'Risques-Dangers-Dommages'!$G$2:$H$42,2,FALSE)</f>
        <v>#N/A</v>
      </c>
      <c r="K201" s="148" t="e">
        <f t="shared" si="14"/>
        <v>#N/A</v>
      </c>
      <c r="L201" s="105"/>
      <c r="M201" s="105"/>
      <c r="N201" s="108"/>
      <c r="O201" s="108"/>
      <c r="P201" s="105"/>
      <c r="Q201" s="214" t="str">
        <f t="shared" si="15"/>
        <v/>
      </c>
      <c r="R201" s="214" t="str">
        <f t="shared" si="16"/>
        <v/>
      </c>
      <c r="S201" s="214" t="e">
        <f>VLOOKUP(L201,'Précisions-Moy Prév'!$C$2:$D$261,2,FALSE)</f>
        <v>#N/A</v>
      </c>
      <c r="T201" s="214" t="e">
        <f>VLOOKUP(F201,'Précisions-Moy Prév'!$G$2:$H$122,2,FALSE)</f>
        <v>#N/A</v>
      </c>
    </row>
    <row r="202" spans="1:20" x14ac:dyDescent="0.2">
      <c r="A202" s="149">
        <f t="shared" si="17"/>
        <v>199</v>
      </c>
      <c r="B202" s="108"/>
      <c r="C202" s="108"/>
      <c r="D202" s="105"/>
      <c r="E202" s="105"/>
      <c r="F202" s="105"/>
      <c r="G202" s="105"/>
      <c r="H202" s="105"/>
      <c r="I202" s="105"/>
      <c r="J202" s="149" t="e">
        <f>VLOOKUP(G202,'Risques-Dangers-Dommages'!$G$2:$H$42,2,FALSE)</f>
        <v>#N/A</v>
      </c>
      <c r="K202" s="148" t="e">
        <f t="shared" si="14"/>
        <v>#N/A</v>
      </c>
      <c r="L202" s="105"/>
      <c r="M202" s="105"/>
      <c r="N202" s="108"/>
      <c r="O202" s="108"/>
      <c r="P202" s="105"/>
      <c r="Q202" s="214" t="str">
        <f t="shared" si="15"/>
        <v/>
      </c>
      <c r="R202" s="214" t="str">
        <f t="shared" si="16"/>
        <v/>
      </c>
      <c r="S202" s="214" t="e">
        <f>VLOOKUP(L202,'Précisions-Moy Prév'!$C$2:$D$261,2,FALSE)</f>
        <v>#N/A</v>
      </c>
      <c r="T202" s="214" t="e">
        <f>VLOOKUP(F202,'Précisions-Moy Prév'!$G$2:$H$122,2,FALSE)</f>
        <v>#N/A</v>
      </c>
    </row>
    <row r="203" spans="1:20" x14ac:dyDescent="0.2">
      <c r="A203" s="149">
        <f t="shared" si="17"/>
        <v>200</v>
      </c>
      <c r="B203" s="108"/>
      <c r="C203" s="108"/>
      <c r="D203" s="105"/>
      <c r="E203" s="105"/>
      <c r="F203" s="105"/>
      <c r="G203" s="105"/>
      <c r="H203" s="105"/>
      <c r="I203" s="105"/>
      <c r="J203" s="149" t="e">
        <f>VLOOKUP(G203,'Risques-Dangers-Dommages'!$G$2:$H$42,2,FALSE)</f>
        <v>#N/A</v>
      </c>
      <c r="K203" s="148" t="e">
        <f t="shared" si="14"/>
        <v>#N/A</v>
      </c>
      <c r="L203" s="105"/>
      <c r="M203" s="105"/>
      <c r="N203" s="108"/>
      <c r="O203" s="108"/>
      <c r="P203" s="105"/>
      <c r="Q203" s="214" t="str">
        <f t="shared" si="15"/>
        <v/>
      </c>
      <c r="R203" s="214" t="str">
        <f t="shared" si="16"/>
        <v/>
      </c>
      <c r="S203" s="214" t="e">
        <f>VLOOKUP(L203,'Précisions-Moy Prév'!$C$2:$D$261,2,FALSE)</f>
        <v>#N/A</v>
      </c>
      <c r="T203" s="214" t="e">
        <f>VLOOKUP(F203,'Précisions-Moy Prév'!$G$2:$H$122,2,FALSE)</f>
        <v>#N/A</v>
      </c>
    </row>
  </sheetData>
  <sheetProtection selectLockedCells="1"/>
  <autoFilter ref="A3:T203"/>
  <dataConsolidate/>
  <mergeCells count="2">
    <mergeCell ref="A1:D1"/>
    <mergeCell ref="E1:P1"/>
  </mergeCells>
  <phoneticPr fontId="1" type="noConversion"/>
  <conditionalFormatting sqref="K4:K203">
    <cfRule type="cellIs" dxfId="142" priority="9" stopIfTrue="1" operator="between">
      <formula>11</formula>
      <formula>16</formula>
    </cfRule>
    <cfRule type="cellIs" dxfId="141" priority="10" stopIfTrue="1" operator="between">
      <formula>21</formula>
      <formula>26</formula>
    </cfRule>
    <cfRule type="cellIs" dxfId="140" priority="11" stopIfTrue="1" operator="between">
      <formula>31</formula>
      <formula>36</formula>
    </cfRule>
    <cfRule type="cellIs" dxfId="139" priority="12" stopIfTrue="1" operator="between">
      <formula>41</formula>
      <formula>46</formula>
    </cfRule>
  </conditionalFormatting>
  <conditionalFormatting sqref="J4:K203">
    <cfRule type="containsErrors" dxfId="138" priority="8" stopIfTrue="1">
      <formula>ISERROR(J4)</formula>
    </cfRule>
  </conditionalFormatting>
  <dataValidations count="8">
    <dataValidation type="list" showErrorMessage="1" sqref="I4:I203">
      <formula1>Moyens_de_prévention_existants</formula1>
      <formula2>0</formula2>
    </dataValidation>
    <dataValidation type="list" showErrorMessage="1" sqref="H4:H203">
      <formula1>Fréquence</formula1>
      <formula2>0</formula2>
    </dataValidation>
    <dataValidation type="list" showInputMessage="1" showErrorMessage="1" sqref="E4:E203">
      <formula1>Risques</formula1>
    </dataValidation>
    <dataValidation type="list" allowBlank="1" showInputMessage="1" showErrorMessage="1" sqref="D4:D203">
      <formula1>outillagetci</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16384" width="30.7109375" style="2"/>
  </cols>
  <sheetData>
    <row r="1" spans="1:20" ht="22.5" customHeight="1" thickBot="1" x14ac:dyDescent="0.25">
      <c r="A1" s="563" t="s">
        <v>127</v>
      </c>
      <c r="B1" s="564"/>
      <c r="C1" s="564"/>
      <c r="D1" s="565"/>
      <c r="E1" s="566" t="str">
        <f>Sommaire!$B$21</f>
        <v>Atelier MEI</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ht="22.5" x14ac:dyDescent="0.2">
      <c r="A4" s="149">
        <f>1</f>
        <v>1</v>
      </c>
      <c r="B4" s="174">
        <v>43084</v>
      </c>
      <c r="C4" s="174" t="s">
        <v>949</v>
      </c>
      <c r="D4" s="175" t="s">
        <v>773</v>
      </c>
      <c r="E4" s="175" t="s">
        <v>116</v>
      </c>
      <c r="F4" s="175" t="s">
        <v>70</v>
      </c>
      <c r="G4" s="105" t="s">
        <v>736</v>
      </c>
      <c r="H4" s="105" t="s">
        <v>14</v>
      </c>
      <c r="I4" s="105" t="s">
        <v>36</v>
      </c>
      <c r="J4" s="149" t="str">
        <f>VLOOKUP(G4,'Risques-Dangers-Dommages'!$G$2:$H$42,2,FALSE)</f>
        <v>Significative</v>
      </c>
      <c r="K4" s="148">
        <f t="shared" ref="K4:K63" si="0">(10*IF($J4="Mineure",1,IF($J4="Significative",2,IF($J4="grave",3,IF($J4="Critique",4,0)))))+IF(I4="Protection collective",IF(H4&lt;&gt;"Quotidien",1,2),IF(I4="E.P.I.",IF(H4&lt;&gt;"Mensuel et plus",3,2),IF(I4="Consigne",IF(H4&lt;&gt;"Quotidien",4,5),IF(I4="Aucun",IF(H4&lt;&gt;"Mensuel et plus",6,5),6))))</f>
        <v>23</v>
      </c>
      <c r="L4" s="105" t="s">
        <v>786</v>
      </c>
      <c r="M4" s="105" t="s">
        <v>791</v>
      </c>
      <c r="N4" s="108"/>
      <c r="O4" s="108"/>
      <c r="P4" s="105"/>
      <c r="Q4" s="214" t="str">
        <f>IF(E4&lt;&gt;0,IF(O4=0,E4,""),"")</f>
        <v>Equipements de travail</v>
      </c>
      <c r="R4" s="214" t="str">
        <f>IF(F4&lt;&gt;0,IF(O4=0,F4,""),"")</f>
        <v>Utilisation d'équipements avec parties mobiles ou brûlantes</v>
      </c>
      <c r="S4" s="214" t="e">
        <f>VLOOKUP(L4,'Précisions-Moy Prév'!$C$2:$D$261,2,FALSE)</f>
        <v>#N/A</v>
      </c>
      <c r="T4" s="214">
        <f>VLOOKUP(F4,'Précisions-Moy Prév'!$G$2:$H$122,2,FALSE)</f>
        <v>53</v>
      </c>
    </row>
    <row r="5" spans="1:20" ht="33.75" x14ac:dyDescent="0.2">
      <c r="A5" s="149">
        <f>A4+1</f>
        <v>2</v>
      </c>
      <c r="B5" s="174">
        <v>42878</v>
      </c>
      <c r="C5" s="174"/>
      <c r="D5" s="175" t="s">
        <v>785</v>
      </c>
      <c r="E5" s="175" t="s">
        <v>116</v>
      </c>
      <c r="F5" s="175" t="s">
        <v>18</v>
      </c>
      <c r="G5" s="105" t="s">
        <v>719</v>
      </c>
      <c r="H5" s="105" t="s">
        <v>14</v>
      </c>
      <c r="I5" s="105" t="s">
        <v>15</v>
      </c>
      <c r="J5" s="149" t="str">
        <f>VLOOKUP(G5,'Risques-Dangers-Dommages'!$G$2:$H$42,2,FALSE)</f>
        <v>Significative</v>
      </c>
      <c r="K5" s="148">
        <f t="shared" si="0"/>
        <v>21</v>
      </c>
      <c r="L5" s="105" t="s">
        <v>787</v>
      </c>
      <c r="M5" s="105" t="s">
        <v>792</v>
      </c>
      <c r="N5" s="108"/>
      <c r="O5" s="108"/>
      <c r="P5" s="105"/>
      <c r="Q5" s="214" t="str">
        <f t="shared" ref="Q5:Q63" si="1">IF(E5&lt;&gt;0,IF(O5=0,E5,""),"")</f>
        <v>Equipements de travail</v>
      </c>
      <c r="R5" s="214" t="str">
        <f t="shared" ref="R5:R63" si="2">IF(F5&lt;&gt;0,IF(O5=0,F5,""),"")</f>
        <v>Autres dangers</v>
      </c>
      <c r="S5" s="214" t="e">
        <f>VLOOKUP(L5,'Précisions-Moy Prév'!$C$2:$D$261,2,FALSE)</f>
        <v>#N/A</v>
      </c>
      <c r="T5" s="214" t="e">
        <f>VLOOKUP(F5,'Précisions-Moy Prév'!$G$2:$H$122,2,FALSE)</f>
        <v>#N/A</v>
      </c>
    </row>
    <row r="6" spans="1:20" ht="33.75" x14ac:dyDescent="0.2">
      <c r="A6" s="149">
        <f t="shared" ref="A6:A69" si="3">A5+1</f>
        <v>3</v>
      </c>
      <c r="B6" s="174">
        <v>42878</v>
      </c>
      <c r="C6" s="174"/>
      <c r="D6" s="175" t="s">
        <v>785</v>
      </c>
      <c r="E6" s="175" t="s">
        <v>116</v>
      </c>
      <c r="F6" s="175" t="s">
        <v>325</v>
      </c>
      <c r="G6" s="105" t="s">
        <v>761</v>
      </c>
      <c r="H6" s="105" t="s">
        <v>14</v>
      </c>
      <c r="I6" s="105" t="s">
        <v>17</v>
      </c>
      <c r="J6" s="149" t="str">
        <f>VLOOKUP(G6,'Risques-Dangers-Dommages'!$G$2:$H$42,2,FALSE)</f>
        <v>Grave</v>
      </c>
      <c r="K6" s="148">
        <f t="shared" si="0"/>
        <v>34</v>
      </c>
      <c r="L6" s="105" t="s">
        <v>788</v>
      </c>
      <c r="M6" s="105" t="s">
        <v>793</v>
      </c>
      <c r="N6" s="108"/>
      <c r="O6" s="108"/>
      <c r="P6" s="105"/>
      <c r="Q6" s="214" t="str">
        <f t="shared" si="1"/>
        <v>Equipements de travail</v>
      </c>
      <c r="R6" s="214" t="str">
        <f t="shared" si="2"/>
        <v>Appareil cassé, défectueux</v>
      </c>
      <c r="S6" s="214" t="e">
        <f>VLOOKUP(L6,'Précisions-Moy Prév'!$C$2:$D$261,2,FALSE)</f>
        <v>#N/A</v>
      </c>
      <c r="T6" s="214">
        <f>VLOOKUP(F6,'Précisions-Moy Prév'!$G$2:$H$122,2,FALSE)</f>
        <v>50</v>
      </c>
    </row>
    <row r="7" spans="1:20" ht="33.75" x14ac:dyDescent="0.2">
      <c r="A7" s="149">
        <f t="shared" si="3"/>
        <v>4</v>
      </c>
      <c r="B7" s="174">
        <v>42878</v>
      </c>
      <c r="C7" s="174"/>
      <c r="D7" s="175" t="s">
        <v>785</v>
      </c>
      <c r="E7" s="175" t="s">
        <v>120</v>
      </c>
      <c r="F7" s="175" t="s">
        <v>190</v>
      </c>
      <c r="G7" s="105" t="s">
        <v>34</v>
      </c>
      <c r="H7" s="105" t="s">
        <v>14</v>
      </c>
      <c r="I7" s="105" t="s">
        <v>36</v>
      </c>
      <c r="J7" s="149" t="str">
        <f>VLOOKUP(G7,'Risques-Dangers-Dommages'!$G$2:$H$42,2,FALSE)</f>
        <v>Significative</v>
      </c>
      <c r="K7" s="148">
        <f t="shared" si="0"/>
        <v>23</v>
      </c>
      <c r="L7" s="105" t="s">
        <v>789</v>
      </c>
      <c r="M7" s="105" t="s">
        <v>794</v>
      </c>
      <c r="N7" s="108"/>
      <c r="O7" s="108"/>
      <c r="P7" s="105"/>
      <c r="Q7" s="214" t="str">
        <f t="shared" si="1"/>
        <v>Produits Emissions Déchets</v>
      </c>
      <c r="R7" s="214" t="str">
        <f t="shared" si="2"/>
        <v>Projection, aspersion de produits dangereux sur le visage, la peau, les yeux</v>
      </c>
      <c r="S7" s="214" t="e">
        <f>VLOOKUP(L7,'Précisions-Moy Prév'!$C$2:$D$261,2,FALSE)</f>
        <v>#N/A</v>
      </c>
      <c r="T7" s="214">
        <f>VLOOKUP(F7,'Précisions-Moy Prév'!$G$2:$H$122,2,FALSE)</f>
        <v>91</v>
      </c>
    </row>
    <row r="8" spans="1:20" ht="33.75" x14ac:dyDescent="0.2">
      <c r="A8" s="149">
        <f t="shared" si="3"/>
        <v>5</v>
      </c>
      <c r="B8" s="174">
        <v>42879</v>
      </c>
      <c r="C8" s="174"/>
      <c r="D8" s="175" t="s">
        <v>785</v>
      </c>
      <c r="E8" s="175" t="s">
        <v>116</v>
      </c>
      <c r="F8" s="175" t="s">
        <v>160</v>
      </c>
      <c r="G8" s="105" t="s">
        <v>761</v>
      </c>
      <c r="H8" s="105" t="s">
        <v>14</v>
      </c>
      <c r="I8" s="105" t="s">
        <v>15</v>
      </c>
      <c r="J8" s="149" t="str">
        <f>VLOOKUP(G8,'Risques-Dangers-Dommages'!$G$2:$H$42,2,FALSE)</f>
        <v>Grave</v>
      </c>
      <c r="K8" s="148">
        <f t="shared" si="0"/>
        <v>31</v>
      </c>
      <c r="L8" s="105" t="s">
        <v>790</v>
      </c>
      <c r="M8" s="105" t="s">
        <v>793</v>
      </c>
      <c r="N8" s="108"/>
      <c r="O8" s="108"/>
      <c r="P8" s="105"/>
      <c r="Q8" s="214" t="str">
        <f t="shared" si="1"/>
        <v>Equipements de travail</v>
      </c>
      <c r="R8" s="214" t="str">
        <f t="shared" si="2"/>
        <v>Utilisation de colonnes pour perceuse électroportative</v>
      </c>
      <c r="S8" s="214" t="e">
        <f>VLOOKUP(L8,'Précisions-Moy Prév'!$C$2:$D$261,2,FALSE)</f>
        <v>#N/A</v>
      </c>
      <c r="T8" s="214">
        <f>VLOOKUP(F8,'Précisions-Moy Prév'!$G$2:$H$122,2,FALSE)</f>
        <v>52</v>
      </c>
    </row>
    <row r="9" spans="1:20" x14ac:dyDescent="0.2">
      <c r="A9" s="149">
        <f t="shared" si="3"/>
        <v>6</v>
      </c>
      <c r="B9" s="174"/>
      <c r="C9" s="174"/>
      <c r="D9" s="17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74"/>
      <c r="C10" s="174"/>
      <c r="D10" s="17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74"/>
      <c r="C11" s="174"/>
      <c r="D11" s="175"/>
      <c r="E11" s="10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74"/>
      <c r="C12" s="174"/>
      <c r="D12" s="17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08"/>
      <c r="C13" s="108"/>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08"/>
      <c r="C14" s="108"/>
      <c r="D14" s="10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08"/>
      <c r="C15" s="108"/>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08"/>
      <c r="C16" s="108"/>
      <c r="D16" s="10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08"/>
      <c r="C17" s="108"/>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132"/>
  <dataConsolidate/>
  <mergeCells count="2">
    <mergeCell ref="A1:D1"/>
    <mergeCell ref="E1:P1"/>
  </mergeCells>
  <phoneticPr fontId="1" type="noConversion"/>
  <conditionalFormatting sqref="K4:K203">
    <cfRule type="cellIs" dxfId="137" priority="3" stopIfTrue="1" operator="between">
      <formula>11</formula>
      <formula>16</formula>
    </cfRule>
    <cfRule type="cellIs" dxfId="136" priority="4" stopIfTrue="1" operator="between">
      <formula>21</formula>
      <formula>26</formula>
    </cfRule>
    <cfRule type="cellIs" dxfId="135" priority="5" stopIfTrue="1" operator="between">
      <formula>31</formula>
      <formula>36</formula>
    </cfRule>
    <cfRule type="cellIs" dxfId="134" priority="6" stopIfTrue="1" operator="between">
      <formula>41</formula>
      <formula>46</formula>
    </cfRule>
  </conditionalFormatting>
  <conditionalFormatting sqref="K4:K203">
    <cfRule type="containsErrors" dxfId="133" priority="2" stopIfTrue="1">
      <formula>ISERROR(K4)</formula>
    </cfRule>
  </conditionalFormatting>
  <conditionalFormatting sqref="J4:J203">
    <cfRule type="containsErrors" dxfId="132" priority="1" stopIfTrue="1">
      <formula>ISERROR(J4)</formula>
    </cfRule>
  </conditionalFormatting>
  <dataValidations count="7">
    <dataValidation type="list" showErrorMessage="1" sqref="I4:I203">
      <formula1>Moyens_de_prévention_existants</formula1>
      <formula2>0</formula2>
    </dataValidation>
    <dataValidation type="list" showErrorMessage="1" sqref="H4:H203">
      <formula1>Fréquence</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dimension ref="A1:T203"/>
  <sheetViews>
    <sheetView showGridLines="0" zoomScaleNormal="100" workbookViewId="0">
      <pane xSplit="4" ySplit="3" topLeftCell="E197"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16384" width="30.7109375" style="2"/>
  </cols>
  <sheetData>
    <row r="1" spans="1:20" ht="22.5" customHeight="1" thickBot="1" x14ac:dyDescent="0.25">
      <c r="A1" s="563" t="s">
        <v>127</v>
      </c>
      <c r="B1" s="564"/>
      <c r="C1" s="564"/>
      <c r="D1" s="565"/>
      <c r="E1" s="566" t="str">
        <f>Sommaire!$B$22</f>
        <v>Atelier TU - Bâtiment C</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87" t="s">
        <v>860</v>
      </c>
      <c r="E3" s="147" t="s">
        <v>2</v>
      </c>
      <c r="F3" s="147" t="s">
        <v>3</v>
      </c>
      <c r="G3" s="147" t="s">
        <v>4</v>
      </c>
      <c r="H3" s="147" t="s">
        <v>5</v>
      </c>
      <c r="I3" s="147" t="s">
        <v>6</v>
      </c>
      <c r="J3" s="147" t="s">
        <v>7</v>
      </c>
      <c r="K3" s="147" t="s">
        <v>8</v>
      </c>
      <c r="L3" s="147" t="s">
        <v>9</v>
      </c>
      <c r="M3" s="147" t="s">
        <v>10</v>
      </c>
      <c r="N3" s="147" t="s">
        <v>88</v>
      </c>
      <c r="O3" s="147" t="s">
        <v>11</v>
      </c>
      <c r="P3" s="147" t="s">
        <v>261</v>
      </c>
    </row>
    <row r="4" spans="1:20" ht="22.5" x14ac:dyDescent="0.2">
      <c r="A4" s="149">
        <f>1</f>
        <v>1</v>
      </c>
      <c r="B4" s="174">
        <v>43084</v>
      </c>
      <c r="C4" s="174" t="s">
        <v>949</v>
      </c>
      <c r="D4" s="175" t="s">
        <v>773</v>
      </c>
      <c r="E4" s="175" t="s">
        <v>116</v>
      </c>
      <c r="F4" s="175" t="s">
        <v>70</v>
      </c>
      <c r="G4" s="175" t="s">
        <v>736</v>
      </c>
      <c r="H4" s="175" t="s">
        <v>14</v>
      </c>
      <c r="I4" s="175" t="s">
        <v>36</v>
      </c>
      <c r="J4" s="149" t="s">
        <v>39</v>
      </c>
      <c r="K4" s="148">
        <v>23</v>
      </c>
      <c r="L4" s="175" t="s">
        <v>786</v>
      </c>
      <c r="M4" s="175" t="s">
        <v>791</v>
      </c>
      <c r="N4" s="108"/>
      <c r="O4" s="108"/>
      <c r="P4" s="105"/>
      <c r="Q4" s="214" t="str">
        <f t="shared" ref="Q4" si="0">IF(E4&lt;&gt;0,IF(O4=0,E4,""),"")</f>
        <v>Equipements de travail</v>
      </c>
      <c r="R4" s="214" t="str">
        <f t="shared" ref="R4" si="1">IF(F4&lt;&gt;0,IF(O4=0,F4,""),"")</f>
        <v>Utilisation d'équipements avec parties mobiles ou brûlantes</v>
      </c>
      <c r="S4" s="214" t="e">
        <f>VLOOKUP(L4,'Précisions-Moy Prév'!$C$2:$D$261,2,FALSE)</f>
        <v>#N/A</v>
      </c>
      <c r="T4" s="214">
        <f>VLOOKUP(F4,'Précisions-Moy Prév'!$G$2:$H$122,2,FALSE)</f>
        <v>53</v>
      </c>
    </row>
    <row r="5" spans="1:20" ht="45" x14ac:dyDescent="0.2">
      <c r="A5" s="149">
        <f t="shared" ref="A5:A36" si="2">A4+1</f>
        <v>2</v>
      </c>
      <c r="B5" s="174">
        <v>42878</v>
      </c>
      <c r="C5" s="174"/>
      <c r="D5" s="175" t="s">
        <v>851</v>
      </c>
      <c r="E5" s="175" t="s">
        <v>116</v>
      </c>
      <c r="F5" s="175" t="s">
        <v>813</v>
      </c>
      <c r="G5" s="175" t="s">
        <v>719</v>
      </c>
      <c r="H5" s="175" t="s">
        <v>14</v>
      </c>
      <c r="I5" s="175" t="s">
        <v>15</v>
      </c>
      <c r="J5" s="149" t="s">
        <v>39</v>
      </c>
      <c r="K5" s="148">
        <v>21</v>
      </c>
      <c r="L5" s="175" t="s">
        <v>787</v>
      </c>
      <c r="M5" s="175" t="s">
        <v>792</v>
      </c>
      <c r="N5" s="108"/>
      <c r="O5" s="108"/>
      <c r="P5" s="105"/>
      <c r="Q5" s="214" t="str">
        <f t="shared" ref="Q5:Q31" si="3">IF(E5&lt;&gt;0,IF(O5=0,E5,""),"")</f>
        <v>Equipements de travail</v>
      </c>
      <c r="R5" s="214" t="str">
        <f t="shared" ref="R5:R31" si="4">IF(F5&lt;&gt;0,IF(O5=0,F5,""),"")</f>
        <v>Projection de copeaux et de lubrifiant</v>
      </c>
      <c r="S5" s="214" t="e">
        <f>VLOOKUP(L5,'Précisions-Moy Prév'!$C$2:$D$261,2,FALSE)</f>
        <v>#N/A</v>
      </c>
      <c r="T5" s="214" t="e">
        <f>VLOOKUP(F5,'Précisions-Moy Prév'!$G$2:$H$122,2,FALSE)</f>
        <v>#N/A</v>
      </c>
    </row>
    <row r="6" spans="1:20" ht="45" x14ac:dyDescent="0.2">
      <c r="A6" s="149">
        <f t="shared" si="2"/>
        <v>3</v>
      </c>
      <c r="B6" s="174">
        <v>42878</v>
      </c>
      <c r="C6" s="174"/>
      <c r="D6" s="175" t="s">
        <v>851</v>
      </c>
      <c r="E6" s="175" t="s">
        <v>116</v>
      </c>
      <c r="F6" s="175" t="s">
        <v>325</v>
      </c>
      <c r="G6" s="175" t="s">
        <v>719</v>
      </c>
      <c r="H6" s="175" t="s">
        <v>14</v>
      </c>
      <c r="I6" s="175" t="s">
        <v>17</v>
      </c>
      <c r="J6" s="149" t="s">
        <v>39</v>
      </c>
      <c r="K6" s="148">
        <v>24</v>
      </c>
      <c r="L6" s="175" t="s">
        <v>796</v>
      </c>
      <c r="M6" s="175" t="s">
        <v>793</v>
      </c>
      <c r="N6" s="108"/>
      <c r="O6" s="108"/>
      <c r="P6" s="105"/>
      <c r="Q6" s="214" t="str">
        <f t="shared" si="3"/>
        <v>Equipements de travail</v>
      </c>
      <c r="R6" s="214" t="str">
        <f t="shared" si="4"/>
        <v>Appareil cassé, défectueux</v>
      </c>
      <c r="S6" s="214" t="e">
        <f>VLOOKUP(L6,'Précisions-Moy Prév'!$C$2:$D$261,2,FALSE)</f>
        <v>#N/A</v>
      </c>
      <c r="T6" s="214">
        <f>VLOOKUP(F6,'Précisions-Moy Prév'!$G$2:$H$122,2,FALSE)</f>
        <v>50</v>
      </c>
    </row>
    <row r="7" spans="1:20" ht="45" x14ac:dyDescent="0.2">
      <c r="A7" s="149">
        <f t="shared" si="2"/>
        <v>4</v>
      </c>
      <c r="B7" s="108">
        <v>42878</v>
      </c>
      <c r="C7" s="108"/>
      <c r="D7" s="105" t="s">
        <v>851</v>
      </c>
      <c r="E7" s="105" t="s">
        <v>120</v>
      </c>
      <c r="F7" s="105" t="s">
        <v>190</v>
      </c>
      <c r="G7" s="105" t="s">
        <v>34</v>
      </c>
      <c r="H7" s="175" t="s">
        <v>14</v>
      </c>
      <c r="I7" s="105" t="s">
        <v>36</v>
      </c>
      <c r="J7" s="149" t="s">
        <v>39</v>
      </c>
      <c r="K7" s="148">
        <v>23</v>
      </c>
      <c r="L7" s="105" t="s">
        <v>797</v>
      </c>
      <c r="M7" s="105" t="s">
        <v>794</v>
      </c>
      <c r="N7" s="108"/>
      <c r="O7" s="108"/>
      <c r="P7" s="105"/>
      <c r="Q7" s="214" t="str">
        <f t="shared" si="3"/>
        <v>Produits Emissions Déchets</v>
      </c>
      <c r="R7" s="214" t="str">
        <f t="shared" si="4"/>
        <v>Projection, aspersion de produits dangereux sur le visage, la peau, les yeux</v>
      </c>
      <c r="S7" s="214" t="e">
        <f>VLOOKUP(L7,'Précisions-Moy Prév'!$C$2:$D$261,2,FALSE)</f>
        <v>#N/A</v>
      </c>
      <c r="T7" s="214">
        <f>VLOOKUP(F7,'Précisions-Moy Prév'!$G$2:$H$122,2,FALSE)</f>
        <v>91</v>
      </c>
    </row>
    <row r="8" spans="1:20" ht="45" x14ac:dyDescent="0.2">
      <c r="A8" s="149">
        <f t="shared" si="2"/>
        <v>5</v>
      </c>
      <c r="B8" s="108">
        <v>42879</v>
      </c>
      <c r="C8" s="108"/>
      <c r="D8" s="105" t="s">
        <v>851</v>
      </c>
      <c r="E8" s="105" t="s">
        <v>116</v>
      </c>
      <c r="F8" s="105" t="s">
        <v>70</v>
      </c>
      <c r="G8" s="105" t="s">
        <v>761</v>
      </c>
      <c r="H8" s="175" t="s">
        <v>14</v>
      </c>
      <c r="I8" s="105" t="s">
        <v>15</v>
      </c>
      <c r="J8" s="149" t="s">
        <v>16</v>
      </c>
      <c r="K8" s="148">
        <v>31</v>
      </c>
      <c r="L8" s="175" t="s">
        <v>798</v>
      </c>
      <c r="M8" s="175" t="s">
        <v>793</v>
      </c>
      <c r="N8" s="108"/>
      <c r="O8" s="108"/>
      <c r="P8" s="105"/>
      <c r="Q8" s="214" t="str">
        <f t="shared" si="3"/>
        <v>Equipements de travail</v>
      </c>
      <c r="R8" s="214" t="str">
        <f t="shared" si="4"/>
        <v>Utilisation d'équipements avec parties mobiles ou brûlantes</v>
      </c>
      <c r="S8" s="214" t="e">
        <f>VLOOKUP(L8,'Précisions-Moy Prév'!$C$2:$D$261,2,FALSE)</f>
        <v>#N/A</v>
      </c>
      <c r="T8" s="214">
        <f>VLOOKUP(F8,'Précisions-Moy Prév'!$G$2:$H$122,2,FALSE)</f>
        <v>53</v>
      </c>
    </row>
    <row r="9" spans="1:20" ht="56.25" x14ac:dyDescent="0.2">
      <c r="A9" s="149">
        <f t="shared" si="2"/>
        <v>6</v>
      </c>
      <c r="B9" s="108">
        <v>42879</v>
      </c>
      <c r="C9" s="108"/>
      <c r="D9" s="105" t="s">
        <v>845</v>
      </c>
      <c r="E9" s="105" t="s">
        <v>116</v>
      </c>
      <c r="F9" s="105" t="s">
        <v>70</v>
      </c>
      <c r="G9" s="105" t="s">
        <v>736</v>
      </c>
      <c r="H9" s="175" t="s">
        <v>14</v>
      </c>
      <c r="I9" s="105" t="s">
        <v>36</v>
      </c>
      <c r="J9" s="149" t="s">
        <v>39</v>
      </c>
      <c r="K9" s="148">
        <v>23</v>
      </c>
      <c r="L9" s="175" t="s">
        <v>795</v>
      </c>
      <c r="M9" s="175" t="s">
        <v>791</v>
      </c>
      <c r="N9" s="108"/>
      <c r="O9" s="108"/>
      <c r="P9" s="105"/>
      <c r="Q9" s="214" t="str">
        <f t="shared" si="3"/>
        <v>Equipements de travail</v>
      </c>
      <c r="R9" s="214" t="str">
        <f t="shared" si="4"/>
        <v>Utilisation d'équipements avec parties mobiles ou brûlantes</v>
      </c>
      <c r="S9" s="214" t="e">
        <f>VLOOKUP(L9,'Précisions-Moy Prév'!$C$2:$D$261,2,FALSE)</f>
        <v>#N/A</v>
      </c>
      <c r="T9" s="214">
        <f>VLOOKUP(F9,'Précisions-Moy Prév'!$G$2:$H$122,2,FALSE)</f>
        <v>53</v>
      </c>
    </row>
    <row r="10" spans="1:20" ht="56.25" x14ac:dyDescent="0.2">
      <c r="A10" s="149">
        <f t="shared" si="2"/>
        <v>7</v>
      </c>
      <c r="B10" s="108">
        <v>42879</v>
      </c>
      <c r="C10" s="108"/>
      <c r="D10" s="105" t="s">
        <v>845</v>
      </c>
      <c r="E10" s="105" t="s">
        <v>120</v>
      </c>
      <c r="F10" s="105" t="s">
        <v>190</v>
      </c>
      <c r="G10" s="105" t="s">
        <v>725</v>
      </c>
      <c r="H10" s="175" t="s">
        <v>14</v>
      </c>
      <c r="I10" s="105" t="s">
        <v>36</v>
      </c>
      <c r="J10" s="149" t="s">
        <v>39</v>
      </c>
      <c r="K10" s="148">
        <v>23</v>
      </c>
      <c r="L10" s="175" t="s">
        <v>800</v>
      </c>
      <c r="M10" s="105" t="s">
        <v>792</v>
      </c>
      <c r="N10" s="108"/>
      <c r="O10" s="108"/>
      <c r="P10" s="105"/>
      <c r="Q10" s="214" t="str">
        <f t="shared" si="3"/>
        <v>Produits Emissions Déchets</v>
      </c>
      <c r="R10" s="214" t="str">
        <f t="shared" si="4"/>
        <v>Projection, aspersion de produits dangereux sur le visage, la peau, les yeux</v>
      </c>
      <c r="S10" s="214" t="e">
        <f>VLOOKUP(L10,'Précisions-Moy Prév'!$C$2:$D$261,2,FALSE)</f>
        <v>#N/A</v>
      </c>
      <c r="T10" s="214">
        <f>VLOOKUP(F10,'Précisions-Moy Prév'!$G$2:$H$122,2,FALSE)</f>
        <v>91</v>
      </c>
    </row>
    <row r="11" spans="1:20" ht="56.25" x14ac:dyDescent="0.2">
      <c r="A11" s="149">
        <f t="shared" si="2"/>
        <v>8</v>
      </c>
      <c r="B11" s="108">
        <v>42879</v>
      </c>
      <c r="C11" s="108"/>
      <c r="D11" s="105" t="s">
        <v>845</v>
      </c>
      <c r="E11" s="105" t="s">
        <v>116</v>
      </c>
      <c r="F11" s="105" t="s">
        <v>21</v>
      </c>
      <c r="G11" s="105" t="s">
        <v>719</v>
      </c>
      <c r="H11" s="175" t="s">
        <v>14</v>
      </c>
      <c r="I11" s="105" t="s">
        <v>36</v>
      </c>
      <c r="J11" s="149" t="s">
        <v>39</v>
      </c>
      <c r="K11" s="148">
        <v>23</v>
      </c>
      <c r="L11" s="175" t="s">
        <v>799</v>
      </c>
      <c r="M11" s="175" t="s">
        <v>791</v>
      </c>
      <c r="N11" s="108"/>
      <c r="O11" s="108"/>
      <c r="P11" s="105"/>
      <c r="Q11" s="214" t="str">
        <f t="shared" si="3"/>
        <v>Equipements de travail</v>
      </c>
      <c r="R11" s="214" t="str">
        <f t="shared" si="4"/>
        <v>Utilisation d'outils tranchants (ciseaux, cutter…)</v>
      </c>
      <c r="S11" s="214" t="e">
        <f>VLOOKUP(L11,'Précisions-Moy Prév'!$C$2:$D$261,2,FALSE)</f>
        <v>#N/A</v>
      </c>
      <c r="T11" s="214">
        <f>VLOOKUP(F11,'Précisions-Moy Prév'!$G$2:$H$122,2,FALSE)</f>
        <v>55</v>
      </c>
    </row>
    <row r="12" spans="1:20" ht="56.25" x14ac:dyDescent="0.2">
      <c r="A12" s="149">
        <f t="shared" si="2"/>
        <v>9</v>
      </c>
      <c r="B12" s="108">
        <v>42879</v>
      </c>
      <c r="C12" s="108"/>
      <c r="D12" s="105" t="s">
        <v>845</v>
      </c>
      <c r="E12" s="105" t="s">
        <v>116</v>
      </c>
      <c r="F12" s="105" t="s">
        <v>21</v>
      </c>
      <c r="G12" s="105" t="s">
        <v>762</v>
      </c>
      <c r="H12" s="175" t="s">
        <v>14</v>
      </c>
      <c r="I12" s="105" t="s">
        <v>15</v>
      </c>
      <c r="J12" s="149" t="s">
        <v>16</v>
      </c>
      <c r="K12" s="148">
        <v>31</v>
      </c>
      <c r="L12" s="105" t="s">
        <v>801</v>
      </c>
      <c r="M12" s="105" t="s">
        <v>794</v>
      </c>
      <c r="N12" s="108"/>
      <c r="O12" s="108"/>
      <c r="P12" s="105"/>
      <c r="Q12" s="214" t="str">
        <f t="shared" si="3"/>
        <v>Equipements de travail</v>
      </c>
      <c r="R12" s="214" t="str">
        <f t="shared" si="4"/>
        <v>Utilisation d'outils tranchants (ciseaux, cutter…)</v>
      </c>
      <c r="S12" s="214" t="e">
        <f>VLOOKUP(L12,'Précisions-Moy Prév'!$C$2:$D$261,2,FALSE)</f>
        <v>#N/A</v>
      </c>
      <c r="T12" s="214">
        <f>VLOOKUP(F12,'Précisions-Moy Prév'!$G$2:$H$122,2,FALSE)</f>
        <v>55</v>
      </c>
    </row>
    <row r="13" spans="1:20" ht="56.25" x14ac:dyDescent="0.2">
      <c r="A13" s="149">
        <f t="shared" si="2"/>
        <v>10</v>
      </c>
      <c r="B13" s="174">
        <v>42879</v>
      </c>
      <c r="C13" s="174"/>
      <c r="D13" s="175" t="s">
        <v>845</v>
      </c>
      <c r="E13" s="175" t="s">
        <v>120</v>
      </c>
      <c r="F13" s="175" t="s">
        <v>183</v>
      </c>
      <c r="G13" s="175" t="s">
        <v>733</v>
      </c>
      <c r="H13" s="175" t="s">
        <v>14</v>
      </c>
      <c r="I13" s="175" t="s">
        <v>36</v>
      </c>
      <c r="J13" s="149" t="s">
        <v>39</v>
      </c>
      <c r="K13" s="148">
        <v>23</v>
      </c>
      <c r="L13" s="175" t="s">
        <v>802</v>
      </c>
      <c r="M13" s="175" t="s">
        <v>794</v>
      </c>
      <c r="N13" s="108"/>
      <c r="O13" s="108"/>
      <c r="P13" s="105"/>
      <c r="Q13" s="214" t="str">
        <f t="shared" si="3"/>
        <v>Produits Emissions Déchets</v>
      </c>
      <c r="R13" s="214" t="str">
        <f t="shared" si="4"/>
        <v xml:space="preserve">Mauvais conditionnement de produits et déchets </v>
      </c>
      <c r="S13" s="214" t="e">
        <f>VLOOKUP(L13,'Précisions-Moy Prév'!$C$2:$D$261,2,FALSE)</f>
        <v>#N/A</v>
      </c>
      <c r="T13" s="214">
        <f>VLOOKUP(F13,'Précisions-Moy Prév'!$G$2:$H$122,2,FALSE)</f>
        <v>83</v>
      </c>
    </row>
    <row r="14" spans="1:20" ht="45" x14ac:dyDescent="0.2">
      <c r="A14" s="149">
        <f t="shared" si="2"/>
        <v>11</v>
      </c>
      <c r="B14" s="108">
        <v>42879</v>
      </c>
      <c r="C14" s="108"/>
      <c r="D14" s="105" t="s">
        <v>854</v>
      </c>
      <c r="E14" s="105" t="s">
        <v>116</v>
      </c>
      <c r="F14" s="105" t="s">
        <v>70</v>
      </c>
      <c r="G14" s="105" t="s">
        <v>736</v>
      </c>
      <c r="H14" s="175" t="s">
        <v>14</v>
      </c>
      <c r="I14" s="105" t="s">
        <v>36</v>
      </c>
      <c r="J14" s="149" t="s">
        <v>39</v>
      </c>
      <c r="K14" s="148">
        <v>23</v>
      </c>
      <c r="L14" s="105" t="s">
        <v>803</v>
      </c>
      <c r="M14" s="105" t="s">
        <v>791</v>
      </c>
      <c r="N14" s="108"/>
      <c r="O14" s="108"/>
      <c r="P14" s="105"/>
      <c r="Q14" s="214" t="str">
        <f t="shared" si="3"/>
        <v>Equipements de travail</v>
      </c>
      <c r="R14" s="214" t="str">
        <f t="shared" si="4"/>
        <v>Utilisation d'équipements avec parties mobiles ou brûlantes</v>
      </c>
      <c r="S14" s="214" t="e">
        <f>VLOOKUP(L14,'Précisions-Moy Prév'!$C$2:$D$261,2,FALSE)</f>
        <v>#N/A</v>
      </c>
      <c r="T14" s="214">
        <f>VLOOKUP(F14,'Précisions-Moy Prév'!$G$2:$H$122,2,FALSE)</f>
        <v>53</v>
      </c>
    </row>
    <row r="15" spans="1:20" ht="45" x14ac:dyDescent="0.2">
      <c r="A15" s="149">
        <f t="shared" si="2"/>
        <v>12</v>
      </c>
      <c r="B15" s="174">
        <v>42879</v>
      </c>
      <c r="C15" s="174"/>
      <c r="D15" s="175" t="s">
        <v>854</v>
      </c>
      <c r="E15" s="105" t="s">
        <v>120</v>
      </c>
      <c r="F15" s="105" t="s">
        <v>190</v>
      </c>
      <c r="G15" s="105" t="s">
        <v>733</v>
      </c>
      <c r="H15" s="175" t="s">
        <v>14</v>
      </c>
      <c r="I15" s="105" t="s">
        <v>36</v>
      </c>
      <c r="J15" s="149" t="s">
        <v>39</v>
      </c>
      <c r="K15" s="148">
        <v>23</v>
      </c>
      <c r="L15" s="175" t="s">
        <v>804</v>
      </c>
      <c r="M15" s="175" t="s">
        <v>792</v>
      </c>
      <c r="N15" s="108"/>
      <c r="O15" s="108"/>
      <c r="P15" s="105"/>
      <c r="Q15" s="214" t="str">
        <f t="shared" si="3"/>
        <v>Produits Emissions Déchets</v>
      </c>
      <c r="R15" s="214" t="str">
        <f t="shared" si="4"/>
        <v>Projection, aspersion de produits dangereux sur le visage, la peau, les yeux</v>
      </c>
      <c r="S15" s="214" t="e">
        <f>VLOOKUP(L15,'Précisions-Moy Prév'!$C$2:$D$261,2,FALSE)</f>
        <v>#N/A</v>
      </c>
      <c r="T15" s="214">
        <f>VLOOKUP(F15,'Précisions-Moy Prév'!$G$2:$H$122,2,FALSE)</f>
        <v>91</v>
      </c>
    </row>
    <row r="16" spans="1:20" ht="45" x14ac:dyDescent="0.2">
      <c r="A16" s="149">
        <f t="shared" si="2"/>
        <v>13</v>
      </c>
      <c r="B16" s="174">
        <v>42879</v>
      </c>
      <c r="C16" s="174"/>
      <c r="D16" s="175" t="s">
        <v>854</v>
      </c>
      <c r="E16" s="105" t="s">
        <v>116</v>
      </c>
      <c r="F16" s="105" t="s">
        <v>70</v>
      </c>
      <c r="G16" s="105" t="s">
        <v>762</v>
      </c>
      <c r="H16" s="175" t="s">
        <v>14</v>
      </c>
      <c r="I16" s="105" t="s">
        <v>15</v>
      </c>
      <c r="J16" s="149" t="s">
        <v>16</v>
      </c>
      <c r="K16" s="148">
        <v>31</v>
      </c>
      <c r="L16" s="175" t="s">
        <v>805</v>
      </c>
      <c r="M16" s="175" t="s">
        <v>794</v>
      </c>
      <c r="N16" s="108"/>
      <c r="O16" s="108"/>
      <c r="P16" s="105"/>
      <c r="Q16" s="214" t="str">
        <f t="shared" si="3"/>
        <v>Equipements de travail</v>
      </c>
      <c r="R16" s="214" t="str">
        <f t="shared" si="4"/>
        <v>Utilisation d'équipements avec parties mobiles ou brûlantes</v>
      </c>
      <c r="S16" s="214" t="e">
        <f>VLOOKUP(L16,'Précisions-Moy Prév'!$C$2:$D$261,2,FALSE)</f>
        <v>#N/A</v>
      </c>
      <c r="T16" s="214">
        <f>VLOOKUP(F16,'Précisions-Moy Prév'!$G$2:$H$122,2,FALSE)</f>
        <v>53</v>
      </c>
    </row>
    <row r="17" spans="1:20" ht="45" x14ac:dyDescent="0.2">
      <c r="A17" s="149">
        <f t="shared" si="2"/>
        <v>14</v>
      </c>
      <c r="B17" s="174">
        <v>42879</v>
      </c>
      <c r="C17" s="174"/>
      <c r="D17" s="175" t="s">
        <v>854</v>
      </c>
      <c r="E17" s="105" t="s">
        <v>116</v>
      </c>
      <c r="F17" s="105" t="s">
        <v>21</v>
      </c>
      <c r="G17" s="105" t="s">
        <v>719</v>
      </c>
      <c r="H17" s="175" t="s">
        <v>14</v>
      </c>
      <c r="I17" s="105" t="s">
        <v>36</v>
      </c>
      <c r="J17" s="149" t="s">
        <v>39</v>
      </c>
      <c r="K17" s="148">
        <v>23</v>
      </c>
      <c r="L17" s="175" t="s">
        <v>806</v>
      </c>
      <c r="M17" s="105" t="s">
        <v>791</v>
      </c>
      <c r="N17" s="108"/>
      <c r="O17" s="108"/>
      <c r="P17" s="105"/>
      <c r="Q17" s="214" t="str">
        <f t="shared" si="3"/>
        <v>Equipements de travail</v>
      </c>
      <c r="R17" s="214" t="str">
        <f t="shared" si="4"/>
        <v>Utilisation d'outils tranchants (ciseaux, cutter…)</v>
      </c>
      <c r="S17" s="214" t="e">
        <f>VLOOKUP(L17,'Précisions-Moy Prév'!$C$2:$D$261,2,FALSE)</f>
        <v>#N/A</v>
      </c>
      <c r="T17" s="214">
        <f>VLOOKUP(F17,'Précisions-Moy Prév'!$G$2:$H$122,2,FALSE)</f>
        <v>55</v>
      </c>
    </row>
    <row r="18" spans="1:20" ht="45" x14ac:dyDescent="0.2">
      <c r="A18" s="149">
        <f t="shared" si="2"/>
        <v>15</v>
      </c>
      <c r="B18" s="174">
        <v>42879</v>
      </c>
      <c r="C18" s="174"/>
      <c r="D18" s="175" t="s">
        <v>854</v>
      </c>
      <c r="E18" s="105" t="s">
        <v>120</v>
      </c>
      <c r="F18" s="105" t="s">
        <v>190</v>
      </c>
      <c r="G18" s="105" t="s">
        <v>733</v>
      </c>
      <c r="H18" s="175" t="s">
        <v>14</v>
      </c>
      <c r="I18" s="105" t="s">
        <v>36</v>
      </c>
      <c r="J18" s="149" t="s">
        <v>39</v>
      </c>
      <c r="K18" s="148">
        <v>23</v>
      </c>
      <c r="L18" s="175" t="s">
        <v>807</v>
      </c>
      <c r="M18" s="175" t="s">
        <v>794</v>
      </c>
      <c r="N18" s="108"/>
      <c r="O18" s="108"/>
      <c r="P18" s="105"/>
      <c r="Q18" s="214" t="str">
        <f t="shared" si="3"/>
        <v>Produits Emissions Déchets</v>
      </c>
      <c r="R18" s="214" t="str">
        <f t="shared" si="4"/>
        <v>Projection, aspersion de produits dangereux sur le visage, la peau, les yeux</v>
      </c>
      <c r="S18" s="214" t="e">
        <f>VLOOKUP(L18,'Précisions-Moy Prév'!$C$2:$D$261,2,FALSE)</f>
        <v>#N/A</v>
      </c>
      <c r="T18" s="214">
        <f>VLOOKUP(F18,'Précisions-Moy Prév'!$G$2:$H$122,2,FALSE)</f>
        <v>91</v>
      </c>
    </row>
    <row r="19" spans="1:20" ht="67.5" x14ac:dyDescent="0.2">
      <c r="A19" s="149">
        <f t="shared" si="2"/>
        <v>16</v>
      </c>
      <c r="B19" s="108">
        <v>42879</v>
      </c>
      <c r="C19" s="108"/>
      <c r="D19" s="175" t="s">
        <v>849</v>
      </c>
      <c r="E19" s="105" t="s">
        <v>116</v>
      </c>
      <c r="F19" s="105" t="s">
        <v>70</v>
      </c>
      <c r="G19" s="105" t="s">
        <v>736</v>
      </c>
      <c r="H19" s="105" t="s">
        <v>14</v>
      </c>
      <c r="I19" s="105" t="s">
        <v>36</v>
      </c>
      <c r="J19" s="149" t="s">
        <v>39</v>
      </c>
      <c r="K19" s="148">
        <v>23</v>
      </c>
      <c r="L19" s="105" t="s">
        <v>808</v>
      </c>
      <c r="M19" s="105" t="s">
        <v>791</v>
      </c>
      <c r="N19" s="108"/>
      <c r="O19" s="108"/>
      <c r="P19" s="105"/>
      <c r="Q19" s="214" t="str">
        <f t="shared" si="3"/>
        <v>Equipements de travail</v>
      </c>
      <c r="R19" s="214" t="str">
        <f t="shared" si="4"/>
        <v>Utilisation d'équipements avec parties mobiles ou brûlantes</v>
      </c>
      <c r="S19" s="214" t="e">
        <f>VLOOKUP(L19,'Précisions-Moy Prév'!$C$2:$D$261,2,FALSE)</f>
        <v>#N/A</v>
      </c>
      <c r="T19" s="214">
        <f>VLOOKUP(F19,'Précisions-Moy Prév'!$G$2:$H$122,2,FALSE)</f>
        <v>53</v>
      </c>
    </row>
    <row r="20" spans="1:20" ht="67.5" x14ac:dyDescent="0.2">
      <c r="A20" s="149">
        <f t="shared" si="2"/>
        <v>17</v>
      </c>
      <c r="B20" s="174">
        <v>42879</v>
      </c>
      <c r="C20" s="174"/>
      <c r="D20" s="175" t="s">
        <v>849</v>
      </c>
      <c r="E20" s="175" t="s">
        <v>116</v>
      </c>
      <c r="F20" s="175" t="s">
        <v>21</v>
      </c>
      <c r="G20" s="175" t="s">
        <v>719</v>
      </c>
      <c r="H20" s="175" t="s">
        <v>14</v>
      </c>
      <c r="I20" s="175" t="s">
        <v>36</v>
      </c>
      <c r="J20" s="149" t="s">
        <v>39</v>
      </c>
      <c r="K20" s="148">
        <v>23</v>
      </c>
      <c r="L20" s="175" t="s">
        <v>809</v>
      </c>
      <c r="M20" s="105" t="s">
        <v>791</v>
      </c>
      <c r="N20" s="108"/>
      <c r="O20" s="108"/>
      <c r="P20" s="105"/>
      <c r="Q20" s="214" t="str">
        <f t="shared" si="3"/>
        <v>Equipements de travail</v>
      </c>
      <c r="R20" s="214" t="str">
        <f t="shared" si="4"/>
        <v>Utilisation d'outils tranchants (ciseaux, cutter…)</v>
      </c>
      <c r="S20" s="214" t="e">
        <f>VLOOKUP(L20,'Précisions-Moy Prév'!$C$2:$D$261,2,FALSE)</f>
        <v>#N/A</v>
      </c>
      <c r="T20" s="214">
        <f>VLOOKUP(F20,'Précisions-Moy Prév'!$G$2:$H$122,2,FALSE)</f>
        <v>55</v>
      </c>
    </row>
    <row r="21" spans="1:20" ht="67.5" x14ac:dyDescent="0.2">
      <c r="A21" s="149">
        <f t="shared" si="2"/>
        <v>18</v>
      </c>
      <c r="B21" s="174">
        <v>42879</v>
      </c>
      <c r="C21" s="174"/>
      <c r="D21" s="175" t="s">
        <v>849</v>
      </c>
      <c r="E21" s="175" t="s">
        <v>116</v>
      </c>
      <c r="F21" s="175" t="s">
        <v>18</v>
      </c>
      <c r="G21" s="175" t="s">
        <v>719</v>
      </c>
      <c r="H21" s="175" t="s">
        <v>14</v>
      </c>
      <c r="I21" s="175" t="s">
        <v>36</v>
      </c>
      <c r="J21" s="149" t="s">
        <v>39</v>
      </c>
      <c r="K21" s="148">
        <v>23</v>
      </c>
      <c r="L21" s="175" t="s">
        <v>810</v>
      </c>
      <c r="M21" s="105" t="s">
        <v>791</v>
      </c>
      <c r="N21" s="108"/>
      <c r="O21" s="108"/>
      <c r="P21" s="105"/>
      <c r="Q21" s="214" t="str">
        <f t="shared" si="3"/>
        <v>Equipements de travail</v>
      </c>
      <c r="R21" s="214" t="str">
        <f t="shared" si="4"/>
        <v>Autres dangers</v>
      </c>
      <c r="S21" s="214" t="e">
        <f>VLOOKUP(L21,'Précisions-Moy Prév'!$C$2:$D$261,2,FALSE)</f>
        <v>#N/A</v>
      </c>
      <c r="T21" s="214" t="e">
        <f>VLOOKUP(F21,'Précisions-Moy Prév'!$G$2:$H$122,2,FALSE)</f>
        <v>#N/A</v>
      </c>
    </row>
    <row r="22" spans="1:20" ht="67.5" x14ac:dyDescent="0.2">
      <c r="A22" s="149">
        <f t="shared" si="2"/>
        <v>19</v>
      </c>
      <c r="B22" s="174">
        <v>42879</v>
      </c>
      <c r="C22" s="174"/>
      <c r="D22" s="175" t="s">
        <v>849</v>
      </c>
      <c r="E22" s="175" t="s">
        <v>120</v>
      </c>
      <c r="F22" s="175" t="s">
        <v>190</v>
      </c>
      <c r="G22" s="175" t="s">
        <v>733</v>
      </c>
      <c r="H22" s="175" t="s">
        <v>14</v>
      </c>
      <c r="I22" s="175" t="s">
        <v>36</v>
      </c>
      <c r="J22" s="149" t="s">
        <v>39</v>
      </c>
      <c r="K22" s="148">
        <v>23</v>
      </c>
      <c r="L22" s="175" t="s">
        <v>811</v>
      </c>
      <c r="M22" s="175" t="s">
        <v>794</v>
      </c>
      <c r="N22" s="108"/>
      <c r="O22" s="108"/>
      <c r="P22" s="105"/>
      <c r="Q22" s="214" t="str">
        <f t="shared" si="3"/>
        <v>Produits Emissions Déchets</v>
      </c>
      <c r="R22" s="214" t="str">
        <f t="shared" si="4"/>
        <v>Projection, aspersion de produits dangereux sur le visage, la peau, les yeux</v>
      </c>
      <c r="S22" s="214" t="e">
        <f>VLOOKUP(L22,'Précisions-Moy Prév'!$C$2:$D$261,2,FALSE)</f>
        <v>#N/A</v>
      </c>
      <c r="T22" s="214">
        <f>VLOOKUP(F22,'Précisions-Moy Prév'!$G$2:$H$122,2,FALSE)</f>
        <v>91</v>
      </c>
    </row>
    <row r="23" spans="1:20" ht="45" x14ac:dyDescent="0.2">
      <c r="A23" s="149">
        <f t="shared" si="2"/>
        <v>20</v>
      </c>
      <c r="B23" s="174">
        <v>42879</v>
      </c>
      <c r="C23" s="174"/>
      <c r="D23" s="175" t="s">
        <v>853</v>
      </c>
      <c r="E23" s="175" t="s">
        <v>116</v>
      </c>
      <c r="F23" s="175" t="s">
        <v>70</v>
      </c>
      <c r="G23" s="175" t="s">
        <v>736</v>
      </c>
      <c r="H23" s="175" t="s">
        <v>14</v>
      </c>
      <c r="I23" s="175" t="s">
        <v>36</v>
      </c>
      <c r="J23" s="149" t="s">
        <v>39</v>
      </c>
      <c r="K23" s="148">
        <v>23</v>
      </c>
      <c r="L23" s="105" t="s">
        <v>812</v>
      </c>
      <c r="M23" s="105" t="s">
        <v>791</v>
      </c>
      <c r="N23" s="108"/>
      <c r="O23" s="108"/>
      <c r="P23" s="105"/>
      <c r="Q23" s="214" t="str">
        <f t="shared" si="3"/>
        <v>Equipements de travail</v>
      </c>
      <c r="R23" s="214" t="str">
        <f t="shared" si="4"/>
        <v>Utilisation d'équipements avec parties mobiles ou brûlantes</v>
      </c>
      <c r="S23" s="214" t="e">
        <f>VLOOKUP(L23,'Précisions-Moy Prév'!$C$2:$D$261,2,FALSE)</f>
        <v>#N/A</v>
      </c>
      <c r="T23" s="214">
        <f>VLOOKUP(F23,'Précisions-Moy Prév'!$G$2:$H$122,2,FALSE)</f>
        <v>53</v>
      </c>
    </row>
    <row r="24" spans="1:20" ht="45" x14ac:dyDescent="0.2">
      <c r="A24" s="149">
        <f t="shared" si="2"/>
        <v>21</v>
      </c>
      <c r="B24" s="108">
        <v>42886</v>
      </c>
      <c r="C24" s="108"/>
      <c r="D24" s="105" t="s">
        <v>853</v>
      </c>
      <c r="E24" s="175" t="s">
        <v>116</v>
      </c>
      <c r="F24" s="105" t="s">
        <v>21</v>
      </c>
      <c r="G24" s="105" t="s">
        <v>719</v>
      </c>
      <c r="H24" s="175" t="s">
        <v>14</v>
      </c>
      <c r="I24" s="175" t="s">
        <v>36</v>
      </c>
      <c r="J24" s="149" t="s">
        <v>39</v>
      </c>
      <c r="K24" s="148">
        <v>23</v>
      </c>
      <c r="L24" s="105" t="s">
        <v>814</v>
      </c>
      <c r="M24" s="175" t="s">
        <v>791</v>
      </c>
      <c r="N24" s="108"/>
      <c r="O24" s="108"/>
      <c r="P24" s="105"/>
      <c r="Q24" s="214" t="str">
        <f t="shared" si="3"/>
        <v>Equipements de travail</v>
      </c>
      <c r="R24" s="214" t="str">
        <f t="shared" si="4"/>
        <v>Utilisation d'outils tranchants (ciseaux, cutter…)</v>
      </c>
      <c r="S24" s="214" t="e">
        <f>VLOOKUP(L24,'Précisions-Moy Prév'!$C$2:$D$261,2,FALSE)</f>
        <v>#N/A</v>
      </c>
      <c r="T24" s="214">
        <f>VLOOKUP(F24,'Précisions-Moy Prév'!$G$2:$H$122,2,FALSE)</f>
        <v>55</v>
      </c>
    </row>
    <row r="25" spans="1:20" ht="45" x14ac:dyDescent="0.2">
      <c r="A25" s="149">
        <f t="shared" si="2"/>
        <v>22</v>
      </c>
      <c r="B25" s="174">
        <v>42886</v>
      </c>
      <c r="C25" s="174"/>
      <c r="D25" s="175" t="s">
        <v>853</v>
      </c>
      <c r="E25" s="175" t="s">
        <v>116</v>
      </c>
      <c r="F25" s="105" t="s">
        <v>815</v>
      </c>
      <c r="G25" s="105" t="s">
        <v>719</v>
      </c>
      <c r="H25" s="175" t="s">
        <v>14</v>
      </c>
      <c r="I25" s="175" t="s">
        <v>36</v>
      </c>
      <c r="J25" s="149" t="s">
        <v>39</v>
      </c>
      <c r="K25" s="148">
        <v>23</v>
      </c>
      <c r="L25" s="105" t="s">
        <v>816</v>
      </c>
      <c r="M25" s="105" t="s">
        <v>817</v>
      </c>
      <c r="N25" s="108"/>
      <c r="O25" s="108"/>
      <c r="P25" s="105"/>
      <c r="Q25" s="214" t="str">
        <f t="shared" si="3"/>
        <v>Equipements de travail</v>
      </c>
      <c r="R25" s="214" t="str">
        <f t="shared" si="4"/>
        <v>Manipuler les copeaux</v>
      </c>
      <c r="S25" s="214" t="e">
        <f>VLOOKUP(L25,'Précisions-Moy Prév'!$C$2:$D$261,2,FALSE)</f>
        <v>#N/A</v>
      </c>
      <c r="T25" s="214" t="e">
        <f>VLOOKUP(F25,'Précisions-Moy Prév'!$G$2:$H$122,2,FALSE)</f>
        <v>#N/A</v>
      </c>
    </row>
    <row r="26" spans="1:20" ht="67.5" x14ac:dyDescent="0.2">
      <c r="A26" s="149">
        <f t="shared" si="2"/>
        <v>23</v>
      </c>
      <c r="B26" s="174">
        <v>42886</v>
      </c>
      <c r="C26" s="174"/>
      <c r="D26" s="175" t="s">
        <v>849</v>
      </c>
      <c r="E26" s="105" t="s">
        <v>120</v>
      </c>
      <c r="F26" s="105" t="s">
        <v>818</v>
      </c>
      <c r="G26" s="105" t="s">
        <v>733</v>
      </c>
      <c r="H26" s="175" t="s">
        <v>14</v>
      </c>
      <c r="I26" s="175" t="s">
        <v>36</v>
      </c>
      <c r="J26" s="149" t="s">
        <v>39</v>
      </c>
      <c r="K26" s="148">
        <v>23</v>
      </c>
      <c r="L26" s="105" t="s">
        <v>819</v>
      </c>
      <c r="M26" s="175" t="s">
        <v>794</v>
      </c>
      <c r="N26" s="108"/>
      <c r="O26" s="108"/>
      <c r="P26" s="105"/>
      <c r="Q26" s="214" t="str">
        <f t="shared" si="3"/>
        <v>Produits Emissions Déchets</v>
      </c>
      <c r="R26" s="214" t="str">
        <f t="shared" si="4"/>
        <v>Toucher un élément (outil, pièce) couvert de lubrifiant ou d'huile de coupe</v>
      </c>
      <c r="S26" s="214" t="e">
        <f>VLOOKUP(L26,'Précisions-Moy Prév'!$C$2:$D$261,2,FALSE)</f>
        <v>#N/A</v>
      </c>
      <c r="T26" s="214" t="e">
        <f>VLOOKUP(F26,'Précisions-Moy Prév'!$G$2:$H$122,2,FALSE)</f>
        <v>#N/A</v>
      </c>
    </row>
    <row r="27" spans="1:20" ht="45" x14ac:dyDescent="0.2">
      <c r="A27" s="149">
        <f t="shared" si="2"/>
        <v>24</v>
      </c>
      <c r="B27" s="174">
        <v>42886</v>
      </c>
      <c r="C27" s="174"/>
      <c r="D27" s="175" t="s">
        <v>859</v>
      </c>
      <c r="E27" s="105" t="s">
        <v>120</v>
      </c>
      <c r="F27" s="105" t="s">
        <v>820</v>
      </c>
      <c r="G27" s="105" t="s">
        <v>725</v>
      </c>
      <c r="H27" s="105" t="s">
        <v>47</v>
      </c>
      <c r="I27" s="175" t="s">
        <v>36</v>
      </c>
      <c r="J27" s="149" t="s">
        <v>39</v>
      </c>
      <c r="K27" s="148">
        <v>22</v>
      </c>
      <c r="L27" s="105" t="s">
        <v>821</v>
      </c>
      <c r="M27" s="105" t="s">
        <v>792</v>
      </c>
      <c r="N27" s="108"/>
      <c r="O27" s="108"/>
      <c r="P27" s="105"/>
      <c r="Q27" s="214" t="str">
        <f t="shared" si="3"/>
        <v>Produits Emissions Déchets</v>
      </c>
      <c r="R27" s="214" t="str">
        <f t="shared" si="4"/>
        <v>L'opérateur (professeur uniquement) affute un outil sur le touret</v>
      </c>
      <c r="S27" s="214" t="e">
        <f>VLOOKUP(L27,'Précisions-Moy Prév'!$C$2:$D$261,2,FALSE)</f>
        <v>#N/A</v>
      </c>
      <c r="T27" s="214" t="e">
        <f>VLOOKUP(F27,'Précisions-Moy Prév'!$G$2:$H$122,2,FALSE)</f>
        <v>#N/A</v>
      </c>
    </row>
    <row r="28" spans="1:20" ht="33.75" x14ac:dyDescent="0.2">
      <c r="A28" s="149">
        <f t="shared" si="2"/>
        <v>25</v>
      </c>
      <c r="B28" s="174">
        <v>42886</v>
      </c>
      <c r="C28" s="174"/>
      <c r="D28" s="175" t="s">
        <v>859</v>
      </c>
      <c r="E28" s="105" t="s">
        <v>116</v>
      </c>
      <c r="F28" s="105" t="s">
        <v>822</v>
      </c>
      <c r="G28" s="105" t="s">
        <v>719</v>
      </c>
      <c r="H28" s="105" t="s">
        <v>47</v>
      </c>
      <c r="I28" s="175" t="s">
        <v>36</v>
      </c>
      <c r="J28" s="149" t="s">
        <v>39</v>
      </c>
      <c r="K28" s="148">
        <v>22</v>
      </c>
      <c r="L28" s="105" t="s">
        <v>823</v>
      </c>
      <c r="M28" s="175" t="s">
        <v>792</v>
      </c>
      <c r="N28" s="108"/>
      <c r="O28" s="108"/>
      <c r="P28" s="105"/>
      <c r="Q28" s="214" t="str">
        <f t="shared" si="3"/>
        <v>Equipements de travail</v>
      </c>
      <c r="R28" s="214" t="str">
        <f t="shared" si="4"/>
        <v>Eclatement de la meule</v>
      </c>
      <c r="S28" s="214" t="e">
        <f>VLOOKUP(L28,'Précisions-Moy Prév'!$C$2:$D$261,2,FALSE)</f>
        <v>#N/A</v>
      </c>
      <c r="T28" s="214" t="e">
        <f>VLOOKUP(F28,'Précisions-Moy Prév'!$G$2:$H$122,2,FALSE)</f>
        <v>#N/A</v>
      </c>
    </row>
    <row r="29" spans="1:20" ht="45" x14ac:dyDescent="0.2">
      <c r="A29" s="149">
        <f t="shared" si="2"/>
        <v>26</v>
      </c>
      <c r="B29" s="174">
        <v>42886</v>
      </c>
      <c r="C29" s="174"/>
      <c r="D29" s="175" t="s">
        <v>853</v>
      </c>
      <c r="E29" s="105" t="s">
        <v>120</v>
      </c>
      <c r="F29" s="105" t="s">
        <v>824</v>
      </c>
      <c r="G29" s="105" t="s">
        <v>733</v>
      </c>
      <c r="H29" s="105" t="s">
        <v>14</v>
      </c>
      <c r="I29" s="105" t="s">
        <v>36</v>
      </c>
      <c r="J29" s="149" t="s">
        <v>39</v>
      </c>
      <c r="K29" s="148">
        <v>23</v>
      </c>
      <c r="L29" s="105" t="s">
        <v>825</v>
      </c>
      <c r="M29" s="105" t="s">
        <v>826</v>
      </c>
      <c r="N29" s="108"/>
      <c r="O29" s="108"/>
      <c r="P29" s="105"/>
      <c r="Q29" s="214" t="str">
        <f t="shared" si="3"/>
        <v>Produits Emissions Déchets</v>
      </c>
      <c r="R29" s="214" t="str">
        <f t="shared" si="4"/>
        <v>Manipulation ou projection de produit lors d'une vidange ou approvisionnement</v>
      </c>
      <c r="S29" s="214" t="e">
        <f>VLOOKUP(L29,'Précisions-Moy Prév'!$C$2:$D$261,2,FALSE)</f>
        <v>#N/A</v>
      </c>
      <c r="T29" s="214" t="e">
        <f>VLOOKUP(F29,'Précisions-Moy Prév'!$G$2:$H$122,2,FALSE)</f>
        <v>#N/A</v>
      </c>
    </row>
    <row r="30" spans="1:20" ht="33.75" x14ac:dyDescent="0.2">
      <c r="A30" s="149">
        <f t="shared" si="2"/>
        <v>27</v>
      </c>
      <c r="B30" s="174">
        <v>42886</v>
      </c>
      <c r="C30" s="174"/>
      <c r="D30" s="175" t="s">
        <v>858</v>
      </c>
      <c r="E30" s="105" t="s">
        <v>120</v>
      </c>
      <c r="F30" s="105" t="s">
        <v>830</v>
      </c>
      <c r="G30" s="105" t="s">
        <v>733</v>
      </c>
      <c r="H30" s="105" t="s">
        <v>47</v>
      </c>
      <c r="I30" s="105" t="s">
        <v>36</v>
      </c>
      <c r="J30" s="149" t="s">
        <v>39</v>
      </c>
      <c r="K30" s="148">
        <v>22</v>
      </c>
      <c r="L30" s="105" t="s">
        <v>827</v>
      </c>
      <c r="M30" s="175" t="s">
        <v>792</v>
      </c>
      <c r="N30" s="108"/>
      <c r="O30" s="108"/>
      <c r="P30" s="105"/>
      <c r="Q30" s="214" t="str">
        <f t="shared" si="3"/>
        <v>Produits Emissions Déchets</v>
      </c>
      <c r="R30" s="214" t="str">
        <f t="shared" si="4"/>
        <v>Opération de parachèvement par sablage (poussière)</v>
      </c>
      <c r="S30" s="214" t="e">
        <f>VLOOKUP(L30,'Précisions-Moy Prév'!$C$2:$D$261,2,FALSE)</f>
        <v>#N/A</v>
      </c>
      <c r="T30" s="214" t="e">
        <f>VLOOKUP(F30,'Précisions-Moy Prév'!$G$2:$H$122,2,FALSE)</f>
        <v>#N/A</v>
      </c>
    </row>
    <row r="31" spans="1:20" ht="45" x14ac:dyDescent="0.2">
      <c r="A31" s="149">
        <f t="shared" si="2"/>
        <v>28</v>
      </c>
      <c r="B31" s="108">
        <v>42886</v>
      </c>
      <c r="C31" s="108"/>
      <c r="D31" s="105" t="s">
        <v>852</v>
      </c>
      <c r="E31" s="175" t="s">
        <v>120</v>
      </c>
      <c r="F31" s="105" t="s">
        <v>831</v>
      </c>
      <c r="G31" s="105" t="s">
        <v>733</v>
      </c>
      <c r="H31" s="105" t="s">
        <v>47</v>
      </c>
      <c r="I31" s="105" t="s">
        <v>36</v>
      </c>
      <c r="J31" s="149" t="s">
        <v>39</v>
      </c>
      <c r="K31" s="148">
        <v>22</v>
      </c>
      <c r="L31" s="105" t="s">
        <v>828</v>
      </c>
      <c r="M31" s="105" t="s">
        <v>829</v>
      </c>
      <c r="N31" s="108"/>
      <c r="O31" s="108"/>
      <c r="P31" s="105"/>
      <c r="Q31" s="214" t="str">
        <f t="shared" si="3"/>
        <v>Produits Emissions Déchets</v>
      </c>
      <c r="R31" s="214" t="str">
        <f t="shared" si="4"/>
        <v>Rectification de pièce (poussière)</v>
      </c>
      <c r="S31" s="214" t="e">
        <f>VLOOKUP(L31,'Précisions-Moy Prév'!$C$2:$D$261,2,FALSE)</f>
        <v>#N/A</v>
      </c>
      <c r="T31" s="214" t="e">
        <f>VLOOKUP(F31,'Précisions-Moy Prév'!$G$2:$H$122,2,FALSE)</f>
        <v>#N/A</v>
      </c>
    </row>
    <row r="32" spans="1:20" ht="56.25" x14ac:dyDescent="0.2">
      <c r="A32" s="149">
        <f t="shared" si="2"/>
        <v>29</v>
      </c>
      <c r="B32" s="108">
        <v>43025</v>
      </c>
      <c r="C32" s="108"/>
      <c r="D32" s="105" t="s">
        <v>846</v>
      </c>
      <c r="E32" s="175" t="s">
        <v>116</v>
      </c>
      <c r="F32" s="105" t="s">
        <v>70</v>
      </c>
      <c r="G32" s="105" t="s">
        <v>736</v>
      </c>
      <c r="H32" s="105" t="s">
        <v>14</v>
      </c>
      <c r="I32" s="105" t="s">
        <v>36</v>
      </c>
      <c r="J32" s="149" t="s">
        <v>39</v>
      </c>
      <c r="K32" s="148">
        <v>23</v>
      </c>
      <c r="L32" s="105" t="s">
        <v>795</v>
      </c>
      <c r="M32" s="105" t="s">
        <v>791</v>
      </c>
      <c r="N32" s="108"/>
      <c r="O32" s="108"/>
      <c r="P32" s="105"/>
      <c r="Q32" s="214" t="e">
        <f>IF(#REF!&lt;&gt;0,IF(#REF!=0,#REF!,""),"")</f>
        <v>#REF!</v>
      </c>
      <c r="R32" s="214" t="e">
        <f>IF(#REF!&lt;&gt;0,IF(#REF!=0,#REF!,""),"")</f>
        <v>#REF!</v>
      </c>
      <c r="S32" s="214" t="e">
        <f>VLOOKUP(#REF!,'Précisions-Moy Prév'!$C$2:$D$261,2,FALSE)</f>
        <v>#REF!</v>
      </c>
      <c r="T32" s="214" t="e">
        <f>VLOOKUP(#REF!,'Précisions-Moy Prév'!$G$2:$H$122,2,FALSE)</f>
        <v>#REF!</v>
      </c>
    </row>
    <row r="33" spans="1:20" ht="56.25" x14ac:dyDescent="0.2">
      <c r="A33" s="149">
        <f t="shared" si="2"/>
        <v>30</v>
      </c>
      <c r="B33" s="108">
        <v>43025</v>
      </c>
      <c r="C33" s="108"/>
      <c r="D33" s="105" t="s">
        <v>846</v>
      </c>
      <c r="E33" s="105" t="s">
        <v>120</v>
      </c>
      <c r="F33" s="105" t="s">
        <v>190</v>
      </c>
      <c r="G33" s="105" t="s">
        <v>725</v>
      </c>
      <c r="H33" s="105" t="s">
        <v>14</v>
      </c>
      <c r="I33" s="105" t="s">
        <v>36</v>
      </c>
      <c r="J33" s="149" t="s">
        <v>39</v>
      </c>
      <c r="K33" s="148">
        <v>23</v>
      </c>
      <c r="L33" s="105" t="s">
        <v>800</v>
      </c>
      <c r="M33" s="105" t="s">
        <v>792</v>
      </c>
      <c r="N33" s="108"/>
      <c r="O33" s="108"/>
      <c r="P33" s="105"/>
      <c r="Q33" s="214" t="str">
        <f t="shared" ref="Q33:Q63" si="5">IF(E32&lt;&gt;0,IF(O32=0,E32,""),"")</f>
        <v>Equipements de travail</v>
      </c>
      <c r="R33" s="214" t="str">
        <f t="shared" ref="R33:R63" si="6">IF(F32&lt;&gt;0,IF(O32=0,F32,""),"")</f>
        <v>Utilisation d'équipements avec parties mobiles ou brûlantes</v>
      </c>
      <c r="S33" s="214" t="e">
        <f>VLOOKUP(L32,'Précisions-Moy Prév'!$C$2:$D$261,2,FALSE)</f>
        <v>#N/A</v>
      </c>
      <c r="T33" s="214">
        <f>VLOOKUP(F32,'Précisions-Moy Prév'!$G$2:$H$122,2,FALSE)</f>
        <v>53</v>
      </c>
    </row>
    <row r="34" spans="1:20" ht="56.25" x14ac:dyDescent="0.2">
      <c r="A34" s="149">
        <f t="shared" si="2"/>
        <v>31</v>
      </c>
      <c r="B34" s="108">
        <v>43025</v>
      </c>
      <c r="C34" s="108"/>
      <c r="D34" s="105" t="s">
        <v>846</v>
      </c>
      <c r="E34" s="175" t="s">
        <v>116</v>
      </c>
      <c r="F34" s="175" t="s">
        <v>21</v>
      </c>
      <c r="G34" s="175" t="s">
        <v>719</v>
      </c>
      <c r="H34" s="175" t="s">
        <v>14</v>
      </c>
      <c r="I34" s="175" t="s">
        <v>36</v>
      </c>
      <c r="J34" s="149" t="s">
        <v>39</v>
      </c>
      <c r="K34" s="148">
        <v>23</v>
      </c>
      <c r="L34" s="175" t="s">
        <v>799</v>
      </c>
      <c r="M34" s="105" t="s">
        <v>791</v>
      </c>
      <c r="N34" s="108"/>
      <c r="O34" s="108"/>
      <c r="P34" s="105"/>
      <c r="Q34" s="214" t="str">
        <f t="shared" si="5"/>
        <v>Produits Emissions Déchets</v>
      </c>
      <c r="R34" s="214" t="str">
        <f t="shared" si="6"/>
        <v>Projection, aspersion de produits dangereux sur le visage, la peau, les yeux</v>
      </c>
      <c r="S34" s="214" t="e">
        <f>VLOOKUP(L33,'Précisions-Moy Prév'!$C$2:$D$261,2,FALSE)</f>
        <v>#N/A</v>
      </c>
      <c r="T34" s="214">
        <f>VLOOKUP(F33,'Précisions-Moy Prév'!$G$2:$H$122,2,FALSE)</f>
        <v>91</v>
      </c>
    </row>
    <row r="35" spans="1:20" ht="56.25" x14ac:dyDescent="0.2">
      <c r="A35" s="149">
        <f t="shared" si="2"/>
        <v>32</v>
      </c>
      <c r="B35" s="108">
        <v>43025</v>
      </c>
      <c r="C35" s="108"/>
      <c r="D35" s="105" t="s">
        <v>846</v>
      </c>
      <c r="E35" s="175" t="s">
        <v>116</v>
      </c>
      <c r="F35" s="175" t="s">
        <v>21</v>
      </c>
      <c r="G35" s="175" t="s">
        <v>762</v>
      </c>
      <c r="H35" s="175" t="s">
        <v>14</v>
      </c>
      <c r="I35" s="175" t="s">
        <v>15</v>
      </c>
      <c r="J35" s="149" t="s">
        <v>16</v>
      </c>
      <c r="K35" s="148">
        <v>31</v>
      </c>
      <c r="L35" s="175" t="s">
        <v>801</v>
      </c>
      <c r="M35" s="105" t="s">
        <v>794</v>
      </c>
      <c r="N35" s="108"/>
      <c r="O35" s="108"/>
      <c r="P35" s="105"/>
      <c r="Q35" s="214" t="str">
        <f t="shared" si="5"/>
        <v>Equipements de travail</v>
      </c>
      <c r="R35" s="214" t="str">
        <f t="shared" si="6"/>
        <v>Utilisation d'outils tranchants (ciseaux, cutter…)</v>
      </c>
      <c r="S35" s="214" t="e">
        <f>VLOOKUP(L34,'Précisions-Moy Prév'!$C$2:$D$261,2,FALSE)</f>
        <v>#N/A</v>
      </c>
      <c r="T35" s="214">
        <f>VLOOKUP(F34,'Précisions-Moy Prév'!$G$2:$H$122,2,FALSE)</f>
        <v>55</v>
      </c>
    </row>
    <row r="36" spans="1:20" ht="56.25" x14ac:dyDescent="0.2">
      <c r="A36" s="149">
        <f t="shared" si="2"/>
        <v>33</v>
      </c>
      <c r="B36" s="108">
        <v>43025</v>
      </c>
      <c r="C36" s="108"/>
      <c r="D36" s="105" t="s">
        <v>846</v>
      </c>
      <c r="E36" s="175" t="s">
        <v>120</v>
      </c>
      <c r="F36" s="175" t="s">
        <v>183</v>
      </c>
      <c r="G36" s="175" t="s">
        <v>733</v>
      </c>
      <c r="H36" s="175" t="s">
        <v>14</v>
      </c>
      <c r="I36" s="175" t="s">
        <v>36</v>
      </c>
      <c r="J36" s="149" t="s">
        <v>39</v>
      </c>
      <c r="K36" s="148">
        <v>23</v>
      </c>
      <c r="L36" s="175" t="s">
        <v>802</v>
      </c>
      <c r="M36" s="175" t="s">
        <v>794</v>
      </c>
      <c r="N36" s="108"/>
      <c r="O36" s="108"/>
      <c r="P36" s="105"/>
      <c r="Q36" s="214" t="str">
        <f t="shared" si="5"/>
        <v>Equipements de travail</v>
      </c>
      <c r="R36" s="214" t="str">
        <f t="shared" si="6"/>
        <v>Utilisation d'outils tranchants (ciseaux, cutter…)</v>
      </c>
      <c r="S36" s="214" t="e">
        <f>VLOOKUP(L35,'Précisions-Moy Prév'!$C$2:$D$261,2,FALSE)</f>
        <v>#N/A</v>
      </c>
      <c r="T36" s="214">
        <f>VLOOKUP(F35,'Précisions-Moy Prév'!$G$2:$H$122,2,FALSE)</f>
        <v>55</v>
      </c>
    </row>
    <row r="37" spans="1:20" ht="56.25" x14ac:dyDescent="0.2">
      <c r="A37" s="149">
        <f t="shared" ref="A37:A100" si="7">A36+1</f>
        <v>34</v>
      </c>
      <c r="B37" s="108">
        <v>43025</v>
      </c>
      <c r="C37" s="108"/>
      <c r="D37" s="105" t="s">
        <v>847</v>
      </c>
      <c r="E37" s="175" t="s">
        <v>116</v>
      </c>
      <c r="F37" s="105" t="s">
        <v>70</v>
      </c>
      <c r="G37" s="105" t="s">
        <v>736</v>
      </c>
      <c r="H37" s="105" t="s">
        <v>14</v>
      </c>
      <c r="I37" s="105" t="s">
        <v>36</v>
      </c>
      <c r="J37" s="149" t="s">
        <v>39</v>
      </c>
      <c r="K37" s="148">
        <v>23</v>
      </c>
      <c r="L37" s="105" t="s">
        <v>795</v>
      </c>
      <c r="M37" s="105" t="s">
        <v>791</v>
      </c>
      <c r="N37" s="108"/>
      <c r="O37" s="108"/>
      <c r="P37" s="105"/>
      <c r="Q37" s="214" t="str">
        <f t="shared" si="5"/>
        <v>Produits Emissions Déchets</v>
      </c>
      <c r="R37" s="214" t="str">
        <f t="shared" si="6"/>
        <v xml:space="preserve">Mauvais conditionnement de produits et déchets </v>
      </c>
      <c r="S37" s="214" t="e">
        <f>VLOOKUP(L36,'Précisions-Moy Prév'!$C$2:$D$261,2,FALSE)</f>
        <v>#N/A</v>
      </c>
      <c r="T37" s="214">
        <f>VLOOKUP(F36,'Précisions-Moy Prév'!$G$2:$H$122,2,FALSE)</f>
        <v>83</v>
      </c>
    </row>
    <row r="38" spans="1:20" ht="56.25" x14ac:dyDescent="0.2">
      <c r="A38" s="149">
        <f t="shared" si="7"/>
        <v>35</v>
      </c>
      <c r="B38" s="108">
        <v>43025</v>
      </c>
      <c r="C38" s="108"/>
      <c r="D38" s="105" t="s">
        <v>847</v>
      </c>
      <c r="E38" s="105" t="s">
        <v>120</v>
      </c>
      <c r="F38" s="105" t="s">
        <v>190</v>
      </c>
      <c r="G38" s="105" t="s">
        <v>725</v>
      </c>
      <c r="H38" s="105" t="s">
        <v>14</v>
      </c>
      <c r="I38" s="105" t="s">
        <v>36</v>
      </c>
      <c r="J38" s="149" t="s">
        <v>39</v>
      </c>
      <c r="K38" s="148">
        <v>23</v>
      </c>
      <c r="L38" s="105" t="s">
        <v>800</v>
      </c>
      <c r="M38" s="105" t="s">
        <v>792</v>
      </c>
      <c r="N38" s="108"/>
      <c r="O38" s="108"/>
      <c r="P38" s="105"/>
      <c r="Q38" s="214" t="str">
        <f t="shared" si="5"/>
        <v>Equipements de travail</v>
      </c>
      <c r="R38" s="214" t="str">
        <f t="shared" si="6"/>
        <v>Utilisation d'équipements avec parties mobiles ou brûlantes</v>
      </c>
      <c r="S38" s="214" t="e">
        <f>VLOOKUP(L37,'Précisions-Moy Prév'!$C$2:$D$261,2,FALSE)</f>
        <v>#N/A</v>
      </c>
      <c r="T38" s="214">
        <f>VLOOKUP(F37,'Précisions-Moy Prév'!$G$2:$H$122,2,FALSE)</f>
        <v>53</v>
      </c>
    </row>
    <row r="39" spans="1:20" ht="56.25" x14ac:dyDescent="0.2">
      <c r="A39" s="149">
        <f t="shared" si="7"/>
        <v>36</v>
      </c>
      <c r="B39" s="108">
        <v>43025</v>
      </c>
      <c r="C39" s="108"/>
      <c r="D39" s="105" t="s">
        <v>847</v>
      </c>
      <c r="E39" s="175" t="s">
        <v>116</v>
      </c>
      <c r="F39" s="175" t="s">
        <v>21</v>
      </c>
      <c r="G39" s="175" t="s">
        <v>719</v>
      </c>
      <c r="H39" s="175" t="s">
        <v>14</v>
      </c>
      <c r="I39" s="175" t="s">
        <v>36</v>
      </c>
      <c r="J39" s="149" t="s">
        <v>39</v>
      </c>
      <c r="K39" s="148">
        <v>23</v>
      </c>
      <c r="L39" s="175" t="s">
        <v>799</v>
      </c>
      <c r="M39" s="105" t="s">
        <v>791</v>
      </c>
      <c r="N39" s="108"/>
      <c r="O39" s="108"/>
      <c r="P39" s="105"/>
      <c r="Q39" s="214" t="str">
        <f t="shared" si="5"/>
        <v>Produits Emissions Déchets</v>
      </c>
      <c r="R39" s="214" t="str">
        <f t="shared" si="6"/>
        <v>Projection, aspersion de produits dangereux sur le visage, la peau, les yeux</v>
      </c>
      <c r="S39" s="214" t="e">
        <f>VLOOKUP(L38,'Précisions-Moy Prév'!$C$2:$D$261,2,FALSE)</f>
        <v>#N/A</v>
      </c>
      <c r="T39" s="214">
        <f>VLOOKUP(F38,'Précisions-Moy Prév'!$G$2:$H$122,2,FALSE)</f>
        <v>91</v>
      </c>
    </row>
    <row r="40" spans="1:20" ht="56.25" x14ac:dyDescent="0.2">
      <c r="A40" s="149">
        <f t="shared" si="7"/>
        <v>37</v>
      </c>
      <c r="B40" s="108">
        <v>43025</v>
      </c>
      <c r="C40" s="108"/>
      <c r="D40" s="105" t="s">
        <v>847</v>
      </c>
      <c r="E40" s="175" t="s">
        <v>116</v>
      </c>
      <c r="F40" s="175" t="s">
        <v>21</v>
      </c>
      <c r="G40" s="175" t="s">
        <v>762</v>
      </c>
      <c r="H40" s="175" t="s">
        <v>14</v>
      </c>
      <c r="I40" s="175" t="s">
        <v>15</v>
      </c>
      <c r="J40" s="149" t="s">
        <v>16</v>
      </c>
      <c r="K40" s="148">
        <v>31</v>
      </c>
      <c r="L40" s="175" t="s">
        <v>801</v>
      </c>
      <c r="M40" s="105" t="s">
        <v>794</v>
      </c>
      <c r="N40" s="108"/>
      <c r="O40" s="108"/>
      <c r="P40" s="105"/>
      <c r="Q40" s="214" t="str">
        <f t="shared" si="5"/>
        <v>Equipements de travail</v>
      </c>
      <c r="R40" s="214" t="str">
        <f t="shared" si="6"/>
        <v>Utilisation d'outils tranchants (ciseaux, cutter…)</v>
      </c>
      <c r="S40" s="214" t="e">
        <f>VLOOKUP(L39,'Précisions-Moy Prév'!$C$2:$D$261,2,FALSE)</f>
        <v>#N/A</v>
      </c>
      <c r="T40" s="214">
        <f>VLOOKUP(F39,'Précisions-Moy Prév'!$G$2:$H$122,2,FALSE)</f>
        <v>55</v>
      </c>
    </row>
    <row r="41" spans="1:20" ht="56.25" x14ac:dyDescent="0.2">
      <c r="A41" s="149">
        <f t="shared" si="7"/>
        <v>38</v>
      </c>
      <c r="B41" s="108">
        <v>43025</v>
      </c>
      <c r="C41" s="108"/>
      <c r="D41" s="105" t="s">
        <v>847</v>
      </c>
      <c r="E41" s="175" t="s">
        <v>120</v>
      </c>
      <c r="F41" s="175" t="s">
        <v>183</v>
      </c>
      <c r="G41" s="175" t="s">
        <v>733</v>
      </c>
      <c r="H41" s="175" t="s">
        <v>14</v>
      </c>
      <c r="I41" s="175" t="s">
        <v>36</v>
      </c>
      <c r="J41" s="149" t="s">
        <v>39</v>
      </c>
      <c r="K41" s="148">
        <v>23</v>
      </c>
      <c r="L41" s="175" t="s">
        <v>802</v>
      </c>
      <c r="M41" s="175" t="s">
        <v>794</v>
      </c>
      <c r="N41" s="108"/>
      <c r="O41" s="108"/>
      <c r="P41" s="105"/>
      <c r="Q41" s="214" t="str">
        <f t="shared" si="5"/>
        <v>Equipements de travail</v>
      </c>
      <c r="R41" s="214" t="str">
        <f t="shared" si="6"/>
        <v>Utilisation d'outils tranchants (ciseaux, cutter…)</v>
      </c>
      <c r="S41" s="214" t="e">
        <f>VLOOKUP(L40,'Précisions-Moy Prév'!$C$2:$D$261,2,FALSE)</f>
        <v>#N/A</v>
      </c>
      <c r="T41" s="214">
        <f>VLOOKUP(F40,'Précisions-Moy Prév'!$G$2:$H$122,2,FALSE)</f>
        <v>55</v>
      </c>
    </row>
    <row r="42" spans="1:20" ht="56.25" x14ac:dyDescent="0.2">
      <c r="A42" s="149">
        <f t="shared" si="7"/>
        <v>39</v>
      </c>
      <c r="B42" s="108">
        <v>43025</v>
      </c>
      <c r="C42" s="108"/>
      <c r="D42" s="105" t="s">
        <v>848</v>
      </c>
      <c r="E42" s="175" t="s">
        <v>116</v>
      </c>
      <c r="F42" s="105" t="s">
        <v>70</v>
      </c>
      <c r="G42" s="105" t="s">
        <v>736</v>
      </c>
      <c r="H42" s="105" t="s">
        <v>14</v>
      </c>
      <c r="I42" s="105" t="s">
        <v>36</v>
      </c>
      <c r="J42" s="149" t="s">
        <v>39</v>
      </c>
      <c r="K42" s="148">
        <v>23</v>
      </c>
      <c r="L42" s="105" t="s">
        <v>795</v>
      </c>
      <c r="M42" s="105" t="s">
        <v>791</v>
      </c>
      <c r="N42" s="108"/>
      <c r="O42" s="108"/>
      <c r="P42" s="105"/>
      <c r="Q42" s="214" t="str">
        <f t="shared" si="5"/>
        <v>Produits Emissions Déchets</v>
      </c>
      <c r="R42" s="214" t="str">
        <f t="shared" si="6"/>
        <v xml:space="preserve">Mauvais conditionnement de produits et déchets </v>
      </c>
      <c r="S42" s="214" t="e">
        <f>VLOOKUP(L41,'Précisions-Moy Prév'!$C$2:$D$261,2,FALSE)</f>
        <v>#N/A</v>
      </c>
      <c r="T42" s="214">
        <f>VLOOKUP(F41,'Précisions-Moy Prév'!$G$2:$H$122,2,FALSE)</f>
        <v>83</v>
      </c>
    </row>
    <row r="43" spans="1:20" ht="56.25" x14ac:dyDescent="0.2">
      <c r="A43" s="149">
        <f t="shared" si="7"/>
        <v>40</v>
      </c>
      <c r="B43" s="108">
        <v>43025</v>
      </c>
      <c r="C43" s="108"/>
      <c r="D43" s="105" t="s">
        <v>848</v>
      </c>
      <c r="E43" s="105" t="s">
        <v>120</v>
      </c>
      <c r="F43" s="105" t="s">
        <v>190</v>
      </c>
      <c r="G43" s="105" t="s">
        <v>725</v>
      </c>
      <c r="H43" s="105" t="s">
        <v>14</v>
      </c>
      <c r="I43" s="105" t="s">
        <v>36</v>
      </c>
      <c r="J43" s="149" t="s">
        <v>39</v>
      </c>
      <c r="K43" s="148">
        <v>23</v>
      </c>
      <c r="L43" s="105" t="s">
        <v>800</v>
      </c>
      <c r="M43" s="105" t="s">
        <v>792</v>
      </c>
      <c r="N43" s="108"/>
      <c r="O43" s="108"/>
      <c r="P43" s="105"/>
      <c r="Q43" s="214" t="str">
        <f t="shared" si="5"/>
        <v>Equipements de travail</v>
      </c>
      <c r="R43" s="214" t="str">
        <f t="shared" si="6"/>
        <v>Utilisation d'équipements avec parties mobiles ou brûlantes</v>
      </c>
      <c r="S43" s="214" t="e">
        <f>VLOOKUP(L42,'Précisions-Moy Prév'!$C$2:$D$261,2,FALSE)</f>
        <v>#N/A</v>
      </c>
      <c r="T43" s="214">
        <f>VLOOKUP(F42,'Précisions-Moy Prév'!$G$2:$H$122,2,FALSE)</f>
        <v>53</v>
      </c>
    </row>
    <row r="44" spans="1:20" ht="56.25" x14ac:dyDescent="0.2">
      <c r="A44" s="149">
        <f t="shared" si="7"/>
        <v>41</v>
      </c>
      <c r="B44" s="108">
        <v>43025</v>
      </c>
      <c r="C44" s="108"/>
      <c r="D44" s="105" t="s">
        <v>848</v>
      </c>
      <c r="E44" s="175" t="s">
        <v>116</v>
      </c>
      <c r="F44" s="175" t="s">
        <v>21</v>
      </c>
      <c r="G44" s="175" t="s">
        <v>719</v>
      </c>
      <c r="H44" s="175" t="s">
        <v>14</v>
      </c>
      <c r="I44" s="175" t="s">
        <v>36</v>
      </c>
      <c r="J44" s="149" t="s">
        <v>39</v>
      </c>
      <c r="K44" s="148">
        <v>23</v>
      </c>
      <c r="L44" s="175" t="s">
        <v>799</v>
      </c>
      <c r="M44" s="105" t="s">
        <v>791</v>
      </c>
      <c r="N44" s="108"/>
      <c r="O44" s="108"/>
      <c r="P44" s="105"/>
      <c r="Q44" s="214" t="str">
        <f t="shared" si="5"/>
        <v>Produits Emissions Déchets</v>
      </c>
      <c r="R44" s="214" t="str">
        <f t="shared" si="6"/>
        <v>Projection, aspersion de produits dangereux sur le visage, la peau, les yeux</v>
      </c>
      <c r="S44" s="214" t="e">
        <f>VLOOKUP(L43,'Précisions-Moy Prév'!$C$2:$D$261,2,FALSE)</f>
        <v>#N/A</v>
      </c>
      <c r="T44" s="214">
        <f>VLOOKUP(F43,'Précisions-Moy Prév'!$G$2:$H$122,2,FALSE)</f>
        <v>91</v>
      </c>
    </row>
    <row r="45" spans="1:20" ht="56.25" x14ac:dyDescent="0.2">
      <c r="A45" s="149">
        <f t="shared" si="7"/>
        <v>42</v>
      </c>
      <c r="B45" s="108">
        <v>43025</v>
      </c>
      <c r="C45" s="108"/>
      <c r="D45" s="105" t="s">
        <v>848</v>
      </c>
      <c r="E45" s="175" t="s">
        <v>116</v>
      </c>
      <c r="F45" s="175" t="s">
        <v>21</v>
      </c>
      <c r="G45" s="175" t="s">
        <v>762</v>
      </c>
      <c r="H45" s="175" t="s">
        <v>14</v>
      </c>
      <c r="I45" s="175" t="s">
        <v>15</v>
      </c>
      <c r="J45" s="149" t="s">
        <v>16</v>
      </c>
      <c r="K45" s="148">
        <v>31</v>
      </c>
      <c r="L45" s="175" t="s">
        <v>801</v>
      </c>
      <c r="M45" s="105" t="s">
        <v>794</v>
      </c>
      <c r="N45" s="108"/>
      <c r="O45" s="108"/>
      <c r="P45" s="105"/>
      <c r="Q45" s="214" t="str">
        <f t="shared" si="5"/>
        <v>Equipements de travail</v>
      </c>
      <c r="R45" s="214" t="str">
        <f t="shared" si="6"/>
        <v>Utilisation d'outils tranchants (ciseaux, cutter…)</v>
      </c>
      <c r="S45" s="214" t="e">
        <f>VLOOKUP(L44,'Précisions-Moy Prév'!$C$2:$D$261,2,FALSE)</f>
        <v>#N/A</v>
      </c>
      <c r="T45" s="214">
        <f>VLOOKUP(F44,'Précisions-Moy Prév'!$G$2:$H$122,2,FALSE)</f>
        <v>55</v>
      </c>
    </row>
    <row r="46" spans="1:20" ht="56.25" x14ac:dyDescent="0.2">
      <c r="A46" s="149">
        <f t="shared" si="7"/>
        <v>43</v>
      </c>
      <c r="B46" s="108">
        <v>43025</v>
      </c>
      <c r="C46" s="108"/>
      <c r="D46" s="105" t="s">
        <v>848</v>
      </c>
      <c r="E46" s="175" t="s">
        <v>120</v>
      </c>
      <c r="F46" s="175" t="s">
        <v>183</v>
      </c>
      <c r="G46" s="175" t="s">
        <v>733</v>
      </c>
      <c r="H46" s="175" t="s">
        <v>14</v>
      </c>
      <c r="I46" s="175" t="s">
        <v>36</v>
      </c>
      <c r="J46" s="149" t="s">
        <v>39</v>
      </c>
      <c r="K46" s="148">
        <v>23</v>
      </c>
      <c r="L46" s="175" t="s">
        <v>802</v>
      </c>
      <c r="M46" s="175" t="s">
        <v>794</v>
      </c>
      <c r="N46" s="108"/>
      <c r="O46" s="108"/>
      <c r="P46" s="105"/>
      <c r="Q46" s="214" t="str">
        <f t="shared" si="5"/>
        <v>Equipements de travail</v>
      </c>
      <c r="R46" s="214" t="str">
        <f t="shared" si="6"/>
        <v>Utilisation d'outils tranchants (ciseaux, cutter…)</v>
      </c>
      <c r="S46" s="214" t="e">
        <f>VLOOKUP(L45,'Précisions-Moy Prév'!$C$2:$D$261,2,FALSE)</f>
        <v>#N/A</v>
      </c>
      <c r="T46" s="214">
        <f>VLOOKUP(F45,'Précisions-Moy Prév'!$G$2:$H$122,2,FALSE)</f>
        <v>55</v>
      </c>
    </row>
    <row r="47" spans="1:20" ht="45" x14ac:dyDescent="0.2">
      <c r="A47" s="149">
        <f t="shared" si="7"/>
        <v>44</v>
      </c>
      <c r="B47" s="108">
        <v>43025</v>
      </c>
      <c r="C47" s="108"/>
      <c r="D47" s="105" t="s">
        <v>850</v>
      </c>
      <c r="E47" s="175" t="s">
        <v>116</v>
      </c>
      <c r="F47" s="105" t="s">
        <v>70</v>
      </c>
      <c r="G47" s="105" t="s">
        <v>736</v>
      </c>
      <c r="H47" s="105" t="s">
        <v>14</v>
      </c>
      <c r="I47" s="105" t="s">
        <v>36</v>
      </c>
      <c r="J47" s="149" t="s">
        <v>39</v>
      </c>
      <c r="K47" s="148">
        <v>23</v>
      </c>
      <c r="L47" s="105" t="s">
        <v>795</v>
      </c>
      <c r="M47" s="105" t="s">
        <v>791</v>
      </c>
      <c r="N47" s="108"/>
      <c r="O47" s="108"/>
      <c r="P47" s="105"/>
      <c r="Q47" s="214" t="str">
        <f t="shared" si="5"/>
        <v>Produits Emissions Déchets</v>
      </c>
      <c r="R47" s="214" t="str">
        <f t="shared" si="6"/>
        <v xml:space="preserve">Mauvais conditionnement de produits et déchets </v>
      </c>
      <c r="S47" s="214" t="e">
        <f>VLOOKUP(L46,'Précisions-Moy Prév'!$C$2:$D$261,2,FALSE)</f>
        <v>#N/A</v>
      </c>
      <c r="T47" s="214">
        <f>VLOOKUP(F46,'Précisions-Moy Prév'!$G$2:$H$122,2,FALSE)</f>
        <v>83</v>
      </c>
    </row>
    <row r="48" spans="1:20" ht="45" x14ac:dyDescent="0.2">
      <c r="A48" s="149">
        <f t="shared" si="7"/>
        <v>45</v>
      </c>
      <c r="B48" s="108">
        <v>43025</v>
      </c>
      <c r="C48" s="108"/>
      <c r="D48" s="105" t="s">
        <v>850</v>
      </c>
      <c r="E48" s="105" t="s">
        <v>120</v>
      </c>
      <c r="F48" s="105" t="s">
        <v>190</v>
      </c>
      <c r="G48" s="105" t="s">
        <v>725</v>
      </c>
      <c r="H48" s="105" t="s">
        <v>14</v>
      </c>
      <c r="I48" s="105" t="s">
        <v>36</v>
      </c>
      <c r="J48" s="149" t="s">
        <v>39</v>
      </c>
      <c r="K48" s="148">
        <v>23</v>
      </c>
      <c r="L48" s="105" t="s">
        <v>800</v>
      </c>
      <c r="M48" s="105" t="s">
        <v>792</v>
      </c>
      <c r="N48" s="108"/>
      <c r="O48" s="108"/>
      <c r="P48" s="105"/>
      <c r="Q48" s="214" t="str">
        <f t="shared" si="5"/>
        <v>Equipements de travail</v>
      </c>
      <c r="R48" s="214" t="str">
        <f t="shared" si="6"/>
        <v>Utilisation d'équipements avec parties mobiles ou brûlantes</v>
      </c>
      <c r="S48" s="214" t="e">
        <f>VLOOKUP(L47,'Précisions-Moy Prév'!$C$2:$D$261,2,FALSE)</f>
        <v>#N/A</v>
      </c>
      <c r="T48" s="214">
        <f>VLOOKUP(F47,'Précisions-Moy Prév'!$G$2:$H$122,2,FALSE)</f>
        <v>53</v>
      </c>
    </row>
    <row r="49" spans="1:20" ht="45" x14ac:dyDescent="0.2">
      <c r="A49" s="149">
        <f t="shared" si="7"/>
        <v>46</v>
      </c>
      <c r="B49" s="108">
        <v>43025</v>
      </c>
      <c r="C49" s="108"/>
      <c r="D49" s="105" t="s">
        <v>850</v>
      </c>
      <c r="E49" s="175" t="s">
        <v>116</v>
      </c>
      <c r="F49" s="175" t="s">
        <v>21</v>
      </c>
      <c r="G49" s="175" t="s">
        <v>719</v>
      </c>
      <c r="H49" s="175" t="s">
        <v>14</v>
      </c>
      <c r="I49" s="175" t="s">
        <v>36</v>
      </c>
      <c r="J49" s="149" t="s">
        <v>39</v>
      </c>
      <c r="K49" s="148">
        <v>23</v>
      </c>
      <c r="L49" s="175" t="s">
        <v>799</v>
      </c>
      <c r="M49" s="105" t="s">
        <v>791</v>
      </c>
      <c r="N49" s="108"/>
      <c r="O49" s="108"/>
      <c r="P49" s="105"/>
      <c r="Q49" s="214" t="str">
        <f t="shared" si="5"/>
        <v>Produits Emissions Déchets</v>
      </c>
      <c r="R49" s="214" t="str">
        <f t="shared" si="6"/>
        <v>Projection, aspersion de produits dangereux sur le visage, la peau, les yeux</v>
      </c>
      <c r="S49" s="214" t="e">
        <f>VLOOKUP(L48,'Précisions-Moy Prév'!$C$2:$D$261,2,FALSE)</f>
        <v>#N/A</v>
      </c>
      <c r="T49" s="214">
        <f>VLOOKUP(F48,'Précisions-Moy Prév'!$G$2:$H$122,2,FALSE)</f>
        <v>91</v>
      </c>
    </row>
    <row r="50" spans="1:20" ht="45" x14ac:dyDescent="0.2">
      <c r="A50" s="149">
        <f t="shared" si="7"/>
        <v>47</v>
      </c>
      <c r="B50" s="108">
        <v>43025</v>
      </c>
      <c r="C50" s="108"/>
      <c r="D50" s="105" t="s">
        <v>850</v>
      </c>
      <c r="E50" s="175" t="s">
        <v>116</v>
      </c>
      <c r="F50" s="175" t="s">
        <v>21</v>
      </c>
      <c r="G50" s="175" t="s">
        <v>762</v>
      </c>
      <c r="H50" s="175" t="s">
        <v>14</v>
      </c>
      <c r="I50" s="175" t="s">
        <v>15</v>
      </c>
      <c r="J50" s="149" t="s">
        <v>16</v>
      </c>
      <c r="K50" s="148">
        <v>31</v>
      </c>
      <c r="L50" s="175" t="s">
        <v>801</v>
      </c>
      <c r="M50" s="105" t="s">
        <v>794</v>
      </c>
      <c r="N50" s="108"/>
      <c r="O50" s="108"/>
      <c r="P50" s="105"/>
      <c r="Q50" s="214" t="str">
        <f t="shared" si="5"/>
        <v>Equipements de travail</v>
      </c>
      <c r="R50" s="214" t="str">
        <f t="shared" si="6"/>
        <v>Utilisation d'outils tranchants (ciseaux, cutter…)</v>
      </c>
      <c r="S50" s="214" t="e">
        <f>VLOOKUP(L49,'Précisions-Moy Prév'!$C$2:$D$261,2,FALSE)</f>
        <v>#N/A</v>
      </c>
      <c r="T50" s="214">
        <f>VLOOKUP(F49,'Précisions-Moy Prév'!$G$2:$H$122,2,FALSE)</f>
        <v>55</v>
      </c>
    </row>
    <row r="51" spans="1:20" ht="45" x14ac:dyDescent="0.2">
      <c r="A51" s="149">
        <f t="shared" si="7"/>
        <v>48</v>
      </c>
      <c r="B51" s="108">
        <v>43025</v>
      </c>
      <c r="C51" s="108"/>
      <c r="D51" s="105" t="s">
        <v>850</v>
      </c>
      <c r="E51" s="175" t="s">
        <v>120</v>
      </c>
      <c r="F51" s="175" t="s">
        <v>183</v>
      </c>
      <c r="G51" s="175" t="s">
        <v>733</v>
      </c>
      <c r="H51" s="175" t="s">
        <v>14</v>
      </c>
      <c r="I51" s="175" t="s">
        <v>36</v>
      </c>
      <c r="J51" s="149" t="s">
        <v>39</v>
      </c>
      <c r="K51" s="148">
        <v>23</v>
      </c>
      <c r="L51" s="175" t="s">
        <v>802</v>
      </c>
      <c r="M51" s="175" t="s">
        <v>794</v>
      </c>
      <c r="N51" s="108"/>
      <c r="O51" s="108"/>
      <c r="P51" s="105"/>
      <c r="Q51" s="214" t="str">
        <f t="shared" si="5"/>
        <v>Equipements de travail</v>
      </c>
      <c r="R51" s="214" t="str">
        <f t="shared" si="6"/>
        <v>Utilisation d'outils tranchants (ciseaux, cutter…)</v>
      </c>
      <c r="S51" s="214" t="e">
        <f>VLOOKUP(L50,'Précisions-Moy Prév'!$C$2:$D$261,2,FALSE)</f>
        <v>#N/A</v>
      </c>
      <c r="T51" s="214">
        <f>VLOOKUP(F50,'Précisions-Moy Prév'!$G$2:$H$122,2,FALSE)</f>
        <v>55</v>
      </c>
    </row>
    <row r="52" spans="1:20" ht="45" x14ac:dyDescent="0.2">
      <c r="A52" s="149">
        <f t="shared" si="7"/>
        <v>49</v>
      </c>
      <c r="B52" s="108">
        <v>43025</v>
      </c>
      <c r="C52" s="108"/>
      <c r="D52" s="105" t="s">
        <v>855</v>
      </c>
      <c r="E52" s="105" t="s">
        <v>116</v>
      </c>
      <c r="F52" s="105" t="s">
        <v>70</v>
      </c>
      <c r="G52" s="105" t="s">
        <v>736</v>
      </c>
      <c r="H52" s="175" t="s">
        <v>14</v>
      </c>
      <c r="I52" s="105" t="s">
        <v>36</v>
      </c>
      <c r="J52" s="149" t="s">
        <v>39</v>
      </c>
      <c r="K52" s="148">
        <v>23</v>
      </c>
      <c r="L52" s="105" t="s">
        <v>803</v>
      </c>
      <c r="M52" s="105" t="s">
        <v>791</v>
      </c>
      <c r="N52" s="108"/>
      <c r="O52" s="108"/>
      <c r="P52" s="105"/>
      <c r="Q52" s="214" t="str">
        <f t="shared" si="5"/>
        <v>Produits Emissions Déchets</v>
      </c>
      <c r="R52" s="214" t="str">
        <f t="shared" si="6"/>
        <v xml:space="preserve">Mauvais conditionnement de produits et déchets </v>
      </c>
      <c r="S52" s="214" t="e">
        <f>VLOOKUP(L51,'Précisions-Moy Prév'!$C$2:$D$261,2,FALSE)</f>
        <v>#N/A</v>
      </c>
      <c r="T52" s="214">
        <f>VLOOKUP(F51,'Précisions-Moy Prév'!$G$2:$H$122,2,FALSE)</f>
        <v>83</v>
      </c>
    </row>
    <row r="53" spans="1:20" ht="45" x14ac:dyDescent="0.2">
      <c r="A53" s="149">
        <f t="shared" si="7"/>
        <v>50</v>
      </c>
      <c r="B53" s="108">
        <v>43025</v>
      </c>
      <c r="C53" s="108"/>
      <c r="D53" s="105" t="s">
        <v>855</v>
      </c>
      <c r="E53" s="105" t="s">
        <v>120</v>
      </c>
      <c r="F53" s="105" t="s">
        <v>190</v>
      </c>
      <c r="G53" s="105" t="s">
        <v>733</v>
      </c>
      <c r="H53" s="175" t="s">
        <v>14</v>
      </c>
      <c r="I53" s="105" t="s">
        <v>36</v>
      </c>
      <c r="J53" s="149" t="s">
        <v>39</v>
      </c>
      <c r="K53" s="148">
        <v>23</v>
      </c>
      <c r="L53" s="175" t="s">
        <v>804</v>
      </c>
      <c r="M53" s="175" t="s">
        <v>792</v>
      </c>
      <c r="N53" s="108"/>
      <c r="O53" s="108"/>
      <c r="P53" s="105"/>
      <c r="Q53" s="214" t="str">
        <f t="shared" si="5"/>
        <v>Equipements de travail</v>
      </c>
      <c r="R53" s="214" t="str">
        <f t="shared" si="6"/>
        <v>Utilisation d'équipements avec parties mobiles ou brûlantes</v>
      </c>
      <c r="S53" s="214" t="e">
        <f>VLOOKUP(L52,'Précisions-Moy Prév'!$C$2:$D$261,2,FALSE)</f>
        <v>#N/A</v>
      </c>
      <c r="T53" s="214">
        <f>VLOOKUP(F52,'Précisions-Moy Prév'!$G$2:$H$122,2,FALSE)</f>
        <v>53</v>
      </c>
    </row>
    <row r="54" spans="1:20" ht="45" x14ac:dyDescent="0.2">
      <c r="A54" s="149">
        <f t="shared" si="7"/>
        <v>51</v>
      </c>
      <c r="B54" s="108">
        <v>43025</v>
      </c>
      <c r="C54" s="108"/>
      <c r="D54" s="105" t="s">
        <v>855</v>
      </c>
      <c r="E54" s="105" t="s">
        <v>116</v>
      </c>
      <c r="F54" s="105" t="s">
        <v>70</v>
      </c>
      <c r="G54" s="105" t="s">
        <v>762</v>
      </c>
      <c r="H54" s="175" t="s">
        <v>14</v>
      </c>
      <c r="I54" s="105" t="s">
        <v>15</v>
      </c>
      <c r="J54" s="149" t="s">
        <v>16</v>
      </c>
      <c r="K54" s="148">
        <v>31</v>
      </c>
      <c r="L54" s="175" t="s">
        <v>805</v>
      </c>
      <c r="M54" s="175" t="s">
        <v>794</v>
      </c>
      <c r="N54" s="108"/>
      <c r="O54" s="108"/>
      <c r="P54" s="105"/>
      <c r="Q54" s="214" t="str">
        <f t="shared" si="5"/>
        <v>Produits Emissions Déchets</v>
      </c>
      <c r="R54" s="214" t="str">
        <f t="shared" si="6"/>
        <v>Projection, aspersion de produits dangereux sur le visage, la peau, les yeux</v>
      </c>
      <c r="S54" s="214" t="e">
        <f>VLOOKUP(L53,'Précisions-Moy Prév'!$C$2:$D$261,2,FALSE)</f>
        <v>#N/A</v>
      </c>
      <c r="T54" s="214">
        <f>VLOOKUP(F53,'Précisions-Moy Prév'!$G$2:$H$122,2,FALSE)</f>
        <v>91</v>
      </c>
    </row>
    <row r="55" spans="1:20" ht="45" x14ac:dyDescent="0.2">
      <c r="A55" s="149">
        <f t="shared" si="7"/>
        <v>52</v>
      </c>
      <c r="B55" s="108">
        <v>43025</v>
      </c>
      <c r="C55" s="108"/>
      <c r="D55" s="105" t="s">
        <v>855</v>
      </c>
      <c r="E55" s="105" t="s">
        <v>116</v>
      </c>
      <c r="F55" s="105" t="s">
        <v>21</v>
      </c>
      <c r="G55" s="105" t="s">
        <v>719</v>
      </c>
      <c r="H55" s="175" t="s">
        <v>14</v>
      </c>
      <c r="I55" s="105" t="s">
        <v>36</v>
      </c>
      <c r="J55" s="149" t="s">
        <v>39</v>
      </c>
      <c r="K55" s="148">
        <v>23</v>
      </c>
      <c r="L55" s="175" t="s">
        <v>806</v>
      </c>
      <c r="M55" s="105" t="s">
        <v>791</v>
      </c>
      <c r="N55" s="108"/>
      <c r="O55" s="108"/>
      <c r="P55" s="105"/>
      <c r="Q55" s="214" t="str">
        <f t="shared" si="5"/>
        <v>Equipements de travail</v>
      </c>
      <c r="R55" s="214" t="str">
        <f t="shared" si="6"/>
        <v>Utilisation d'équipements avec parties mobiles ou brûlantes</v>
      </c>
      <c r="S55" s="214" t="e">
        <f>VLOOKUP(L54,'Précisions-Moy Prév'!$C$2:$D$261,2,FALSE)</f>
        <v>#N/A</v>
      </c>
      <c r="T55" s="214">
        <f>VLOOKUP(F54,'Précisions-Moy Prév'!$G$2:$H$122,2,FALSE)</f>
        <v>53</v>
      </c>
    </row>
    <row r="56" spans="1:20" ht="45" x14ac:dyDescent="0.2">
      <c r="A56" s="149">
        <f t="shared" si="7"/>
        <v>53</v>
      </c>
      <c r="B56" s="108">
        <v>43025</v>
      </c>
      <c r="C56" s="108"/>
      <c r="D56" s="105" t="s">
        <v>855</v>
      </c>
      <c r="E56" s="105" t="s">
        <v>120</v>
      </c>
      <c r="F56" s="105" t="s">
        <v>190</v>
      </c>
      <c r="G56" s="105" t="s">
        <v>733</v>
      </c>
      <c r="H56" s="175" t="s">
        <v>14</v>
      </c>
      <c r="I56" s="105" t="s">
        <v>36</v>
      </c>
      <c r="J56" s="149" t="s">
        <v>39</v>
      </c>
      <c r="K56" s="148">
        <v>23</v>
      </c>
      <c r="L56" s="175" t="s">
        <v>807</v>
      </c>
      <c r="M56" s="175" t="s">
        <v>794</v>
      </c>
      <c r="N56" s="108"/>
      <c r="O56" s="108"/>
      <c r="P56" s="105"/>
      <c r="Q56" s="214" t="str">
        <f t="shared" si="5"/>
        <v>Equipements de travail</v>
      </c>
      <c r="R56" s="214" t="str">
        <f t="shared" si="6"/>
        <v>Utilisation d'outils tranchants (ciseaux, cutter…)</v>
      </c>
      <c r="S56" s="214" t="e">
        <f>VLOOKUP(L55,'Précisions-Moy Prév'!$C$2:$D$261,2,FALSE)</f>
        <v>#N/A</v>
      </c>
      <c r="T56" s="214">
        <f>VLOOKUP(F55,'Précisions-Moy Prév'!$G$2:$H$122,2,FALSE)</f>
        <v>55</v>
      </c>
    </row>
    <row r="57" spans="1:20" ht="33.75" x14ac:dyDescent="0.2">
      <c r="A57" s="149">
        <f t="shared" si="7"/>
        <v>54</v>
      </c>
      <c r="B57" s="108">
        <v>43025</v>
      </c>
      <c r="C57" s="108"/>
      <c r="D57" s="105" t="s">
        <v>856</v>
      </c>
      <c r="E57" s="105" t="s">
        <v>116</v>
      </c>
      <c r="F57" s="105" t="s">
        <v>70</v>
      </c>
      <c r="G57" s="105" t="s">
        <v>736</v>
      </c>
      <c r="H57" s="175" t="s">
        <v>14</v>
      </c>
      <c r="I57" s="105" t="s">
        <v>36</v>
      </c>
      <c r="J57" s="149" t="s">
        <v>39</v>
      </c>
      <c r="K57" s="148">
        <v>23</v>
      </c>
      <c r="L57" s="105" t="s">
        <v>803</v>
      </c>
      <c r="M57" s="105" t="s">
        <v>791</v>
      </c>
      <c r="N57" s="108"/>
      <c r="O57" s="108"/>
      <c r="P57" s="105"/>
      <c r="Q57" s="214" t="str">
        <f t="shared" si="5"/>
        <v>Produits Emissions Déchets</v>
      </c>
      <c r="R57" s="214" t="str">
        <f t="shared" si="6"/>
        <v>Projection, aspersion de produits dangereux sur le visage, la peau, les yeux</v>
      </c>
      <c r="S57" s="214" t="e">
        <f>VLOOKUP(L56,'Précisions-Moy Prév'!$C$2:$D$261,2,FALSE)</f>
        <v>#N/A</v>
      </c>
      <c r="T57" s="214">
        <f>VLOOKUP(F56,'Précisions-Moy Prév'!$G$2:$H$122,2,FALSE)</f>
        <v>91</v>
      </c>
    </row>
    <row r="58" spans="1:20" ht="33.75" x14ac:dyDescent="0.2">
      <c r="A58" s="149">
        <f t="shared" si="7"/>
        <v>55</v>
      </c>
      <c r="B58" s="108">
        <v>43025</v>
      </c>
      <c r="C58" s="108"/>
      <c r="D58" s="105" t="s">
        <v>856</v>
      </c>
      <c r="E58" s="105" t="s">
        <v>120</v>
      </c>
      <c r="F58" s="105" t="s">
        <v>190</v>
      </c>
      <c r="G58" s="105" t="s">
        <v>733</v>
      </c>
      <c r="H58" s="175" t="s">
        <v>14</v>
      </c>
      <c r="I58" s="105" t="s">
        <v>36</v>
      </c>
      <c r="J58" s="149" t="s">
        <v>39</v>
      </c>
      <c r="K58" s="148">
        <v>23</v>
      </c>
      <c r="L58" s="175" t="s">
        <v>804</v>
      </c>
      <c r="M58" s="175" t="s">
        <v>792</v>
      </c>
      <c r="N58" s="108"/>
      <c r="O58" s="108"/>
      <c r="P58" s="105"/>
      <c r="Q58" s="214" t="str">
        <f t="shared" si="5"/>
        <v>Equipements de travail</v>
      </c>
      <c r="R58" s="214" t="str">
        <f t="shared" si="6"/>
        <v>Utilisation d'équipements avec parties mobiles ou brûlantes</v>
      </c>
      <c r="S58" s="214" t="e">
        <f>VLOOKUP(L57,'Précisions-Moy Prév'!$C$2:$D$261,2,FALSE)</f>
        <v>#N/A</v>
      </c>
      <c r="T58" s="214">
        <f>VLOOKUP(F57,'Précisions-Moy Prév'!$G$2:$H$122,2,FALSE)</f>
        <v>53</v>
      </c>
    </row>
    <row r="59" spans="1:20" ht="33.75" x14ac:dyDescent="0.2">
      <c r="A59" s="149">
        <f t="shared" si="7"/>
        <v>56</v>
      </c>
      <c r="B59" s="108">
        <v>43025</v>
      </c>
      <c r="C59" s="108"/>
      <c r="D59" s="105" t="s">
        <v>856</v>
      </c>
      <c r="E59" s="105" t="s">
        <v>116</v>
      </c>
      <c r="F59" s="105" t="s">
        <v>70</v>
      </c>
      <c r="G59" s="105" t="s">
        <v>762</v>
      </c>
      <c r="H59" s="175" t="s">
        <v>14</v>
      </c>
      <c r="I59" s="105" t="s">
        <v>15</v>
      </c>
      <c r="J59" s="149" t="s">
        <v>16</v>
      </c>
      <c r="K59" s="148">
        <v>31</v>
      </c>
      <c r="L59" s="175" t="s">
        <v>805</v>
      </c>
      <c r="M59" s="175" t="s">
        <v>794</v>
      </c>
      <c r="N59" s="108"/>
      <c r="O59" s="108"/>
      <c r="P59" s="105"/>
      <c r="Q59" s="214" t="str">
        <f t="shared" si="5"/>
        <v>Produits Emissions Déchets</v>
      </c>
      <c r="R59" s="214" t="str">
        <f t="shared" si="6"/>
        <v>Projection, aspersion de produits dangereux sur le visage, la peau, les yeux</v>
      </c>
      <c r="S59" s="214" t="e">
        <f>VLOOKUP(L58,'Précisions-Moy Prév'!$C$2:$D$261,2,FALSE)</f>
        <v>#N/A</v>
      </c>
      <c r="T59" s="214">
        <f>VLOOKUP(F58,'Précisions-Moy Prév'!$G$2:$H$122,2,FALSE)</f>
        <v>91</v>
      </c>
    </row>
    <row r="60" spans="1:20" ht="45" x14ac:dyDescent="0.2">
      <c r="A60" s="149">
        <f t="shared" si="7"/>
        <v>57</v>
      </c>
      <c r="B60" s="108">
        <v>43025</v>
      </c>
      <c r="C60" s="108"/>
      <c r="D60" s="105" t="s">
        <v>857</v>
      </c>
      <c r="E60" s="105" t="s">
        <v>116</v>
      </c>
      <c r="F60" s="105" t="s">
        <v>21</v>
      </c>
      <c r="G60" s="105" t="s">
        <v>719</v>
      </c>
      <c r="H60" s="175" t="s">
        <v>14</v>
      </c>
      <c r="I60" s="105" t="s">
        <v>36</v>
      </c>
      <c r="J60" s="149" t="s">
        <v>39</v>
      </c>
      <c r="K60" s="148">
        <v>23</v>
      </c>
      <c r="L60" s="175" t="s">
        <v>806</v>
      </c>
      <c r="M60" s="105" t="s">
        <v>791</v>
      </c>
      <c r="N60" s="108"/>
      <c r="O60" s="108"/>
      <c r="P60" s="105"/>
      <c r="Q60" s="214" t="str">
        <f t="shared" si="5"/>
        <v>Equipements de travail</v>
      </c>
      <c r="R60" s="214" t="str">
        <f t="shared" si="6"/>
        <v>Utilisation d'équipements avec parties mobiles ou brûlantes</v>
      </c>
      <c r="S60" s="214" t="e">
        <f>VLOOKUP(L59,'Précisions-Moy Prév'!$C$2:$D$261,2,FALSE)</f>
        <v>#N/A</v>
      </c>
      <c r="T60" s="214">
        <f>VLOOKUP(F59,'Précisions-Moy Prév'!$G$2:$H$122,2,FALSE)</f>
        <v>53</v>
      </c>
    </row>
    <row r="61" spans="1:20" ht="33.75" x14ac:dyDescent="0.2">
      <c r="A61" s="149">
        <f t="shared" si="7"/>
        <v>58</v>
      </c>
      <c r="B61" s="108">
        <v>43025</v>
      </c>
      <c r="C61" s="108"/>
      <c r="D61" s="105" t="s">
        <v>856</v>
      </c>
      <c r="E61" s="105" t="s">
        <v>120</v>
      </c>
      <c r="F61" s="105" t="s">
        <v>190</v>
      </c>
      <c r="G61" s="105" t="s">
        <v>733</v>
      </c>
      <c r="H61" s="175" t="s">
        <v>14</v>
      </c>
      <c r="I61" s="105" t="s">
        <v>36</v>
      </c>
      <c r="J61" s="149" t="s">
        <v>39</v>
      </c>
      <c r="K61" s="148">
        <v>23</v>
      </c>
      <c r="L61" s="175" t="s">
        <v>807</v>
      </c>
      <c r="M61" s="175" t="s">
        <v>794</v>
      </c>
      <c r="N61" s="108"/>
      <c r="O61" s="108"/>
      <c r="P61" s="105"/>
      <c r="Q61" s="214" t="str">
        <f t="shared" si="5"/>
        <v>Equipements de travail</v>
      </c>
      <c r="R61" s="214" t="str">
        <f t="shared" si="6"/>
        <v>Utilisation d'outils tranchants (ciseaux, cutter…)</v>
      </c>
      <c r="S61" s="214" t="e">
        <f>VLOOKUP(L60,'Précisions-Moy Prév'!$C$2:$D$261,2,FALSE)</f>
        <v>#N/A</v>
      </c>
      <c r="T61" s="214">
        <f>VLOOKUP(F60,'Précisions-Moy Prév'!$G$2:$H$122,2,FALSE)</f>
        <v>55</v>
      </c>
    </row>
    <row r="62" spans="1:20" ht="45" x14ac:dyDescent="0.2">
      <c r="A62" s="149">
        <f t="shared" si="7"/>
        <v>59</v>
      </c>
      <c r="B62" s="108">
        <v>43025</v>
      </c>
      <c r="C62" s="108"/>
      <c r="D62" s="105" t="s">
        <v>857</v>
      </c>
      <c r="E62" s="105" t="s">
        <v>116</v>
      </c>
      <c r="F62" s="105" t="s">
        <v>70</v>
      </c>
      <c r="G62" s="105" t="s">
        <v>736</v>
      </c>
      <c r="H62" s="175" t="s">
        <v>14</v>
      </c>
      <c r="I62" s="105" t="s">
        <v>36</v>
      </c>
      <c r="J62" s="149" t="s">
        <v>39</v>
      </c>
      <c r="K62" s="148">
        <v>23</v>
      </c>
      <c r="L62" s="105" t="s">
        <v>803</v>
      </c>
      <c r="M62" s="105" t="s">
        <v>791</v>
      </c>
      <c r="N62" s="108"/>
      <c r="O62" s="108"/>
      <c r="P62" s="105"/>
      <c r="Q62" s="214" t="str">
        <f t="shared" si="5"/>
        <v>Produits Emissions Déchets</v>
      </c>
      <c r="R62" s="214" t="str">
        <f t="shared" si="6"/>
        <v>Projection, aspersion de produits dangereux sur le visage, la peau, les yeux</v>
      </c>
      <c r="S62" s="214" t="e">
        <f>VLOOKUP(L61,'Précisions-Moy Prév'!$C$2:$D$261,2,FALSE)</f>
        <v>#N/A</v>
      </c>
      <c r="T62" s="214">
        <f>VLOOKUP(F61,'Précisions-Moy Prév'!$G$2:$H$122,2,FALSE)</f>
        <v>91</v>
      </c>
    </row>
    <row r="63" spans="1:20" ht="45" x14ac:dyDescent="0.2">
      <c r="A63" s="149">
        <f t="shared" si="7"/>
        <v>60</v>
      </c>
      <c r="B63" s="108">
        <v>43025</v>
      </c>
      <c r="C63" s="108"/>
      <c r="D63" s="105" t="s">
        <v>857</v>
      </c>
      <c r="E63" s="105" t="s">
        <v>120</v>
      </c>
      <c r="F63" s="105" t="s">
        <v>190</v>
      </c>
      <c r="G63" s="105" t="s">
        <v>733</v>
      </c>
      <c r="H63" s="175" t="s">
        <v>14</v>
      </c>
      <c r="I63" s="105" t="s">
        <v>36</v>
      </c>
      <c r="J63" s="149" t="s">
        <v>39</v>
      </c>
      <c r="K63" s="148">
        <v>23</v>
      </c>
      <c r="L63" s="105" t="s">
        <v>804</v>
      </c>
      <c r="M63" s="175" t="s">
        <v>792</v>
      </c>
      <c r="N63" s="108"/>
      <c r="O63" s="108"/>
      <c r="P63" s="105"/>
      <c r="Q63" s="214" t="str">
        <f t="shared" si="5"/>
        <v>Equipements de travail</v>
      </c>
      <c r="R63" s="214" t="str">
        <f t="shared" si="6"/>
        <v>Utilisation d'équipements avec parties mobiles ou brûlantes</v>
      </c>
      <c r="S63" s="214" t="e">
        <f>VLOOKUP(L62,'Précisions-Moy Prév'!$C$2:$D$261,2,FALSE)</f>
        <v>#N/A</v>
      </c>
      <c r="T63" s="214">
        <f>VLOOKUP(F62,'Précisions-Moy Prév'!$G$2:$H$122,2,FALSE)</f>
        <v>53</v>
      </c>
    </row>
    <row r="64" spans="1:20" ht="45" x14ac:dyDescent="0.2">
      <c r="A64" s="149">
        <f t="shared" si="7"/>
        <v>61</v>
      </c>
      <c r="B64" s="108">
        <v>43025</v>
      </c>
      <c r="C64" s="108"/>
      <c r="D64" s="105" t="s">
        <v>857</v>
      </c>
      <c r="E64" s="105" t="s">
        <v>116</v>
      </c>
      <c r="F64" s="105" t="s">
        <v>70</v>
      </c>
      <c r="G64" s="105" t="s">
        <v>736</v>
      </c>
      <c r="H64" s="175" t="s">
        <v>14</v>
      </c>
      <c r="I64" s="105" t="s">
        <v>36</v>
      </c>
      <c r="J64" s="149" t="s">
        <v>39</v>
      </c>
      <c r="K64" s="148">
        <v>23</v>
      </c>
      <c r="L64" s="105" t="s">
        <v>803</v>
      </c>
      <c r="M64" s="105" t="s">
        <v>791</v>
      </c>
      <c r="N64" s="108"/>
      <c r="O64" s="108"/>
      <c r="P64" s="105"/>
      <c r="Q64" s="214" t="str">
        <f t="shared" ref="Q64:Q127" si="8">IF(E63&lt;&gt;0,IF(O63=0,E63,""),"")</f>
        <v>Produits Emissions Déchets</v>
      </c>
      <c r="R64" s="214" t="str">
        <f t="shared" ref="R64:R127" si="9">IF(F63&lt;&gt;0,IF(O63=0,F63,""),"")</f>
        <v>Projection, aspersion de produits dangereux sur le visage, la peau, les yeux</v>
      </c>
      <c r="S64" s="214" t="e">
        <f>VLOOKUP(L63,'Précisions-Moy Prév'!$C$2:$D$261,2,FALSE)</f>
        <v>#N/A</v>
      </c>
      <c r="T64" s="214">
        <f>VLOOKUP(F63,'Précisions-Moy Prév'!$G$2:$H$122,2,FALSE)</f>
        <v>91</v>
      </c>
    </row>
    <row r="65" spans="1:20" ht="45" x14ac:dyDescent="0.2">
      <c r="A65" s="149">
        <f t="shared" si="7"/>
        <v>62</v>
      </c>
      <c r="B65" s="108">
        <v>43025</v>
      </c>
      <c r="C65" s="108"/>
      <c r="D65" s="105" t="s">
        <v>857</v>
      </c>
      <c r="E65" s="105" t="s">
        <v>120</v>
      </c>
      <c r="F65" s="105" t="s">
        <v>190</v>
      </c>
      <c r="G65" s="105" t="s">
        <v>733</v>
      </c>
      <c r="H65" s="175" t="s">
        <v>14</v>
      </c>
      <c r="I65" s="105" t="s">
        <v>36</v>
      </c>
      <c r="J65" s="149" t="s">
        <v>39</v>
      </c>
      <c r="K65" s="148">
        <v>23</v>
      </c>
      <c r="L65" s="105" t="s">
        <v>804</v>
      </c>
      <c r="M65" s="175" t="s">
        <v>792</v>
      </c>
      <c r="N65" s="108"/>
      <c r="O65" s="108"/>
      <c r="P65" s="105"/>
      <c r="Q65" s="214" t="str">
        <f t="shared" si="8"/>
        <v>Equipements de travail</v>
      </c>
      <c r="R65" s="214" t="str">
        <f t="shared" si="9"/>
        <v>Utilisation d'équipements avec parties mobiles ou brûlantes</v>
      </c>
      <c r="S65" s="214" t="e">
        <f>VLOOKUP(L64,'Précisions-Moy Prév'!$C$2:$D$261,2,FALSE)</f>
        <v>#N/A</v>
      </c>
      <c r="T65" s="214">
        <f>VLOOKUP(F64,'Précisions-Moy Prév'!$G$2:$H$122,2,FALSE)</f>
        <v>53</v>
      </c>
    </row>
    <row r="66" spans="1:20" ht="45" x14ac:dyDescent="0.2">
      <c r="A66" s="149">
        <f t="shared" si="7"/>
        <v>63</v>
      </c>
      <c r="B66" s="108">
        <v>43025</v>
      </c>
      <c r="C66" s="108"/>
      <c r="D66" s="105" t="s">
        <v>857</v>
      </c>
      <c r="E66" s="105" t="s">
        <v>116</v>
      </c>
      <c r="F66" s="105" t="s">
        <v>70</v>
      </c>
      <c r="G66" s="105" t="s">
        <v>736</v>
      </c>
      <c r="H66" s="175" t="s">
        <v>14</v>
      </c>
      <c r="I66" s="105" t="s">
        <v>36</v>
      </c>
      <c r="J66" s="149" t="s">
        <v>39</v>
      </c>
      <c r="K66" s="148">
        <v>23</v>
      </c>
      <c r="L66" s="105" t="s">
        <v>803</v>
      </c>
      <c r="M66" s="105" t="s">
        <v>791</v>
      </c>
      <c r="N66" s="108"/>
      <c r="O66" s="108"/>
      <c r="P66" s="105"/>
      <c r="Q66" s="214" t="str">
        <f t="shared" si="8"/>
        <v>Produits Emissions Déchets</v>
      </c>
      <c r="R66" s="214" t="str">
        <f t="shared" si="9"/>
        <v>Projection, aspersion de produits dangereux sur le visage, la peau, les yeux</v>
      </c>
      <c r="S66" s="214" t="e">
        <f>VLOOKUP(L65,'Précisions-Moy Prév'!$C$2:$D$261,2,FALSE)</f>
        <v>#N/A</v>
      </c>
      <c r="T66" s="214">
        <f>VLOOKUP(F65,'Précisions-Moy Prév'!$G$2:$H$122,2,FALSE)</f>
        <v>91</v>
      </c>
    </row>
    <row r="67" spans="1:20" ht="45" x14ac:dyDescent="0.2">
      <c r="A67" s="149">
        <f t="shared" si="7"/>
        <v>64</v>
      </c>
      <c r="B67" s="108">
        <v>43025</v>
      </c>
      <c r="C67" s="108"/>
      <c r="D67" s="105" t="s">
        <v>857</v>
      </c>
      <c r="E67" s="105" t="s">
        <v>120</v>
      </c>
      <c r="F67" s="105" t="s">
        <v>190</v>
      </c>
      <c r="G67" s="105" t="s">
        <v>733</v>
      </c>
      <c r="H67" s="175" t="s">
        <v>14</v>
      </c>
      <c r="I67" s="105" t="s">
        <v>36</v>
      </c>
      <c r="J67" s="149" t="s">
        <v>39</v>
      </c>
      <c r="K67" s="148">
        <v>23</v>
      </c>
      <c r="L67" s="105" t="s">
        <v>804</v>
      </c>
      <c r="M67" s="175" t="s">
        <v>792</v>
      </c>
      <c r="N67" s="108"/>
      <c r="O67" s="108"/>
      <c r="P67" s="105"/>
      <c r="Q67" s="214" t="str">
        <f t="shared" si="8"/>
        <v>Equipements de travail</v>
      </c>
      <c r="R67" s="214" t="str">
        <f t="shared" si="9"/>
        <v>Utilisation d'équipements avec parties mobiles ou brûlantes</v>
      </c>
      <c r="S67" s="214" t="e">
        <f>VLOOKUP(L66,'Précisions-Moy Prév'!$C$2:$D$261,2,FALSE)</f>
        <v>#N/A</v>
      </c>
      <c r="T67" s="214">
        <f>VLOOKUP(F66,'Précisions-Moy Prév'!$G$2:$H$122,2,FALSE)</f>
        <v>53</v>
      </c>
    </row>
    <row r="68" spans="1:20" ht="45" x14ac:dyDescent="0.2">
      <c r="A68" s="149">
        <f t="shared" si="7"/>
        <v>65</v>
      </c>
      <c r="B68" s="108">
        <v>43025</v>
      </c>
      <c r="C68" s="108"/>
      <c r="D68" s="105" t="s">
        <v>857</v>
      </c>
      <c r="E68" s="105" t="s">
        <v>116</v>
      </c>
      <c r="F68" s="105" t="s">
        <v>70</v>
      </c>
      <c r="G68" s="105" t="s">
        <v>736</v>
      </c>
      <c r="H68" s="175" t="s">
        <v>14</v>
      </c>
      <c r="I68" s="105" t="s">
        <v>36</v>
      </c>
      <c r="J68" s="149" t="s">
        <v>39</v>
      </c>
      <c r="K68" s="148">
        <v>23</v>
      </c>
      <c r="L68" s="105" t="s">
        <v>803</v>
      </c>
      <c r="M68" s="105" t="s">
        <v>791</v>
      </c>
      <c r="N68" s="108"/>
      <c r="O68" s="108"/>
      <c r="P68" s="105"/>
      <c r="Q68" s="214" t="str">
        <f t="shared" si="8"/>
        <v>Produits Emissions Déchets</v>
      </c>
      <c r="R68" s="214" t="str">
        <f t="shared" si="9"/>
        <v>Projection, aspersion de produits dangereux sur le visage, la peau, les yeux</v>
      </c>
      <c r="S68" s="214" t="e">
        <f>VLOOKUP(L67,'Précisions-Moy Prév'!$C$2:$D$261,2,FALSE)</f>
        <v>#N/A</v>
      </c>
      <c r="T68" s="214">
        <f>VLOOKUP(F67,'Précisions-Moy Prév'!$G$2:$H$122,2,FALSE)</f>
        <v>91</v>
      </c>
    </row>
    <row r="69" spans="1:20" ht="45" x14ac:dyDescent="0.2">
      <c r="A69" s="149">
        <f t="shared" si="7"/>
        <v>66</v>
      </c>
      <c r="B69" s="108">
        <v>43025</v>
      </c>
      <c r="C69" s="108"/>
      <c r="D69" s="105" t="s">
        <v>857</v>
      </c>
      <c r="E69" s="105" t="s">
        <v>120</v>
      </c>
      <c r="F69" s="105" t="s">
        <v>190</v>
      </c>
      <c r="G69" s="105" t="s">
        <v>733</v>
      </c>
      <c r="H69" s="175" t="s">
        <v>14</v>
      </c>
      <c r="I69" s="105" t="s">
        <v>36</v>
      </c>
      <c r="J69" s="149" t="s">
        <v>39</v>
      </c>
      <c r="K69" s="148">
        <v>23</v>
      </c>
      <c r="L69" s="105" t="s">
        <v>804</v>
      </c>
      <c r="M69" s="175" t="s">
        <v>792</v>
      </c>
      <c r="N69" s="108"/>
      <c r="O69" s="108"/>
      <c r="P69" s="105"/>
      <c r="Q69" s="214" t="str">
        <f t="shared" si="8"/>
        <v>Equipements de travail</v>
      </c>
      <c r="R69" s="214" t="str">
        <f t="shared" si="9"/>
        <v>Utilisation d'équipements avec parties mobiles ou brûlantes</v>
      </c>
      <c r="S69" s="214" t="e">
        <f>VLOOKUP(L68,'Précisions-Moy Prév'!$C$2:$D$261,2,FALSE)</f>
        <v>#N/A</v>
      </c>
      <c r="T69" s="214">
        <f>VLOOKUP(F68,'Précisions-Moy Prév'!$G$2:$H$122,2,FALSE)</f>
        <v>53</v>
      </c>
    </row>
    <row r="70" spans="1:20" ht="45" x14ac:dyDescent="0.2">
      <c r="A70" s="149">
        <f t="shared" si="7"/>
        <v>67</v>
      </c>
      <c r="B70" s="108">
        <v>43025</v>
      </c>
      <c r="C70" s="108"/>
      <c r="D70" s="105" t="s">
        <v>857</v>
      </c>
      <c r="E70" s="105" t="s">
        <v>116</v>
      </c>
      <c r="F70" s="105" t="s">
        <v>70</v>
      </c>
      <c r="G70" s="105" t="s">
        <v>736</v>
      </c>
      <c r="H70" s="175" t="s">
        <v>14</v>
      </c>
      <c r="I70" s="105" t="s">
        <v>36</v>
      </c>
      <c r="J70" s="149" t="s">
        <v>39</v>
      </c>
      <c r="K70" s="148">
        <v>23</v>
      </c>
      <c r="L70" s="105" t="s">
        <v>803</v>
      </c>
      <c r="M70" s="105" t="s">
        <v>791</v>
      </c>
      <c r="N70" s="108"/>
      <c r="O70" s="108"/>
      <c r="P70" s="105"/>
      <c r="Q70" s="214" t="str">
        <f t="shared" si="8"/>
        <v>Produits Emissions Déchets</v>
      </c>
      <c r="R70" s="214" t="str">
        <f t="shared" si="9"/>
        <v>Projection, aspersion de produits dangereux sur le visage, la peau, les yeux</v>
      </c>
      <c r="S70" s="214" t="e">
        <f>VLOOKUP(L69,'Précisions-Moy Prév'!$C$2:$D$261,2,FALSE)</f>
        <v>#N/A</v>
      </c>
      <c r="T70" s="214">
        <f>VLOOKUP(F69,'Précisions-Moy Prév'!$G$2:$H$122,2,FALSE)</f>
        <v>91</v>
      </c>
    </row>
    <row r="71" spans="1:20" ht="45" x14ac:dyDescent="0.2">
      <c r="A71" s="149">
        <f t="shared" si="7"/>
        <v>68</v>
      </c>
      <c r="B71" s="108">
        <v>43025</v>
      </c>
      <c r="C71" s="108"/>
      <c r="D71" s="105" t="s">
        <v>857</v>
      </c>
      <c r="E71" s="105" t="s">
        <v>120</v>
      </c>
      <c r="F71" s="105" t="s">
        <v>190</v>
      </c>
      <c r="G71" s="105" t="s">
        <v>733</v>
      </c>
      <c r="H71" s="175" t="s">
        <v>14</v>
      </c>
      <c r="I71" s="105" t="s">
        <v>36</v>
      </c>
      <c r="J71" s="149" t="s">
        <v>39</v>
      </c>
      <c r="K71" s="148">
        <v>23</v>
      </c>
      <c r="L71" s="105" t="s">
        <v>804</v>
      </c>
      <c r="M71" s="175" t="s">
        <v>792</v>
      </c>
      <c r="N71" s="108"/>
      <c r="O71" s="108"/>
      <c r="P71" s="105"/>
      <c r="Q71" s="214" t="str">
        <f t="shared" si="8"/>
        <v>Equipements de travail</v>
      </c>
      <c r="R71" s="214" t="str">
        <f t="shared" si="9"/>
        <v>Utilisation d'équipements avec parties mobiles ou brûlantes</v>
      </c>
      <c r="S71" s="214" t="e">
        <f>VLOOKUP(L70,'Précisions-Moy Prév'!$C$2:$D$261,2,FALSE)</f>
        <v>#N/A</v>
      </c>
      <c r="T71" s="214">
        <f>VLOOKUP(F70,'Précisions-Moy Prév'!$G$2:$H$122,2,FALSE)</f>
        <v>53</v>
      </c>
    </row>
    <row r="72" spans="1:20" ht="45" x14ac:dyDescent="0.2">
      <c r="A72" s="149">
        <f t="shared" si="7"/>
        <v>69</v>
      </c>
      <c r="B72" s="108">
        <v>43025</v>
      </c>
      <c r="C72" s="108"/>
      <c r="D72" s="105" t="s">
        <v>857</v>
      </c>
      <c r="E72" s="105" t="s">
        <v>116</v>
      </c>
      <c r="F72" s="105" t="s">
        <v>70</v>
      </c>
      <c r="G72" s="105" t="s">
        <v>736</v>
      </c>
      <c r="H72" s="175" t="s">
        <v>14</v>
      </c>
      <c r="I72" s="105" t="s">
        <v>36</v>
      </c>
      <c r="J72" s="149" t="s">
        <v>39</v>
      </c>
      <c r="K72" s="148">
        <v>23</v>
      </c>
      <c r="L72" s="105" t="s">
        <v>803</v>
      </c>
      <c r="M72" s="105" t="s">
        <v>791</v>
      </c>
      <c r="N72" s="108"/>
      <c r="O72" s="108"/>
      <c r="P72" s="105"/>
      <c r="Q72" s="214" t="str">
        <f t="shared" si="8"/>
        <v>Produits Emissions Déchets</v>
      </c>
      <c r="R72" s="214" t="str">
        <f t="shared" si="9"/>
        <v>Projection, aspersion de produits dangereux sur le visage, la peau, les yeux</v>
      </c>
      <c r="S72" s="214" t="e">
        <f>VLOOKUP(L71,'Précisions-Moy Prév'!$C$2:$D$261,2,FALSE)</f>
        <v>#N/A</v>
      </c>
      <c r="T72" s="214">
        <f>VLOOKUP(F71,'Précisions-Moy Prév'!$G$2:$H$122,2,FALSE)</f>
        <v>91</v>
      </c>
    </row>
    <row r="73" spans="1:20" ht="45" x14ac:dyDescent="0.2">
      <c r="A73" s="149">
        <f t="shared" si="7"/>
        <v>70</v>
      </c>
      <c r="B73" s="108">
        <v>43025</v>
      </c>
      <c r="C73" s="108"/>
      <c r="D73" s="105" t="s">
        <v>857</v>
      </c>
      <c r="E73" s="105" t="s">
        <v>120</v>
      </c>
      <c r="F73" s="105" t="s">
        <v>190</v>
      </c>
      <c r="G73" s="105" t="s">
        <v>733</v>
      </c>
      <c r="H73" s="175" t="s">
        <v>14</v>
      </c>
      <c r="I73" s="105" t="s">
        <v>36</v>
      </c>
      <c r="J73" s="149" t="s">
        <v>39</v>
      </c>
      <c r="K73" s="148">
        <v>23</v>
      </c>
      <c r="L73" s="105" t="s">
        <v>804</v>
      </c>
      <c r="M73" s="175" t="s">
        <v>792</v>
      </c>
      <c r="N73" s="108"/>
      <c r="O73" s="108"/>
      <c r="P73" s="105"/>
      <c r="Q73" s="214" t="str">
        <f t="shared" si="8"/>
        <v>Equipements de travail</v>
      </c>
      <c r="R73" s="214" t="str">
        <f t="shared" si="9"/>
        <v>Utilisation d'équipements avec parties mobiles ou brûlantes</v>
      </c>
      <c r="S73" s="214" t="e">
        <f>VLOOKUP(L72,'Précisions-Moy Prév'!$C$2:$D$261,2,FALSE)</f>
        <v>#N/A</v>
      </c>
      <c r="T73" s="214">
        <f>VLOOKUP(F72,'Précisions-Moy Prév'!$G$2:$H$122,2,FALSE)</f>
        <v>53</v>
      </c>
    </row>
    <row r="74" spans="1:20" ht="45" x14ac:dyDescent="0.2">
      <c r="A74" s="149">
        <f t="shared" si="7"/>
        <v>71</v>
      </c>
      <c r="B74" s="108">
        <v>43025</v>
      </c>
      <c r="C74" s="108"/>
      <c r="D74" s="105" t="s">
        <v>857</v>
      </c>
      <c r="E74" s="105" t="s">
        <v>116</v>
      </c>
      <c r="F74" s="105" t="s">
        <v>70</v>
      </c>
      <c r="G74" s="105" t="s">
        <v>736</v>
      </c>
      <c r="H74" s="175" t="s">
        <v>14</v>
      </c>
      <c r="I74" s="105" t="s">
        <v>36</v>
      </c>
      <c r="J74" s="149" t="s">
        <v>39</v>
      </c>
      <c r="K74" s="148">
        <v>23</v>
      </c>
      <c r="L74" s="105" t="s">
        <v>803</v>
      </c>
      <c r="M74" s="105" t="s">
        <v>791</v>
      </c>
      <c r="N74" s="108"/>
      <c r="O74" s="108"/>
      <c r="P74" s="105"/>
      <c r="Q74" s="214" t="str">
        <f t="shared" si="8"/>
        <v>Produits Emissions Déchets</v>
      </c>
      <c r="R74" s="214" t="str">
        <f t="shared" si="9"/>
        <v>Projection, aspersion de produits dangereux sur le visage, la peau, les yeux</v>
      </c>
      <c r="S74" s="214" t="e">
        <f>VLOOKUP(L73,'Précisions-Moy Prév'!$C$2:$D$261,2,FALSE)</f>
        <v>#N/A</v>
      </c>
      <c r="T74" s="214">
        <f>VLOOKUP(F73,'Précisions-Moy Prév'!$G$2:$H$122,2,FALSE)</f>
        <v>91</v>
      </c>
    </row>
    <row r="75" spans="1:20" ht="45" x14ac:dyDescent="0.2">
      <c r="A75" s="149">
        <f t="shared" si="7"/>
        <v>72</v>
      </c>
      <c r="B75" s="108">
        <v>43025</v>
      </c>
      <c r="C75" s="108"/>
      <c r="D75" s="105" t="s">
        <v>857</v>
      </c>
      <c r="E75" s="105" t="s">
        <v>120</v>
      </c>
      <c r="F75" s="105" t="s">
        <v>190</v>
      </c>
      <c r="G75" s="105" t="s">
        <v>733</v>
      </c>
      <c r="H75" s="175" t="s">
        <v>14</v>
      </c>
      <c r="I75" s="105" t="s">
        <v>36</v>
      </c>
      <c r="J75" s="149" t="s">
        <v>39</v>
      </c>
      <c r="K75" s="148">
        <v>23</v>
      </c>
      <c r="L75" s="105" t="s">
        <v>804</v>
      </c>
      <c r="M75" s="175" t="s">
        <v>792</v>
      </c>
      <c r="N75" s="108"/>
      <c r="O75" s="108"/>
      <c r="P75" s="105"/>
      <c r="Q75" s="214" t="str">
        <f t="shared" si="8"/>
        <v>Equipements de travail</v>
      </c>
      <c r="R75" s="214" t="str">
        <f t="shared" si="9"/>
        <v>Utilisation d'équipements avec parties mobiles ou brûlantes</v>
      </c>
      <c r="S75" s="214" t="e">
        <f>VLOOKUP(L74,'Précisions-Moy Prév'!$C$2:$D$261,2,FALSE)</f>
        <v>#N/A</v>
      </c>
      <c r="T75" s="214">
        <f>VLOOKUP(F74,'Précisions-Moy Prév'!$G$2:$H$122,2,FALSE)</f>
        <v>53</v>
      </c>
    </row>
    <row r="76" spans="1:20" ht="45" x14ac:dyDescent="0.2">
      <c r="A76" s="149">
        <f t="shared" si="7"/>
        <v>73</v>
      </c>
      <c r="B76" s="108">
        <v>43025</v>
      </c>
      <c r="C76" s="108"/>
      <c r="D76" s="105" t="s">
        <v>857</v>
      </c>
      <c r="E76" s="105" t="s">
        <v>116</v>
      </c>
      <c r="F76" s="105" t="s">
        <v>70</v>
      </c>
      <c r="G76" s="105" t="s">
        <v>736</v>
      </c>
      <c r="H76" s="175" t="s">
        <v>14</v>
      </c>
      <c r="I76" s="105" t="s">
        <v>36</v>
      </c>
      <c r="J76" s="149" t="s">
        <v>39</v>
      </c>
      <c r="K76" s="148">
        <v>23</v>
      </c>
      <c r="L76" s="105" t="s">
        <v>803</v>
      </c>
      <c r="M76" s="105" t="s">
        <v>791</v>
      </c>
      <c r="N76" s="108"/>
      <c r="O76" s="108"/>
      <c r="P76" s="105"/>
      <c r="Q76" s="214" t="str">
        <f t="shared" si="8"/>
        <v>Produits Emissions Déchets</v>
      </c>
      <c r="R76" s="214" t="str">
        <f t="shared" si="9"/>
        <v>Projection, aspersion de produits dangereux sur le visage, la peau, les yeux</v>
      </c>
      <c r="S76" s="214" t="e">
        <f>VLOOKUP(L75,'Précisions-Moy Prév'!$C$2:$D$261,2,FALSE)</f>
        <v>#N/A</v>
      </c>
      <c r="T76" s="214">
        <f>VLOOKUP(F75,'Précisions-Moy Prév'!$G$2:$H$122,2,FALSE)</f>
        <v>91</v>
      </c>
    </row>
    <row r="77" spans="1:20" ht="45" x14ac:dyDescent="0.2">
      <c r="A77" s="149">
        <f t="shared" si="7"/>
        <v>74</v>
      </c>
      <c r="B77" s="108">
        <v>43025</v>
      </c>
      <c r="C77" s="108"/>
      <c r="D77" s="105" t="s">
        <v>857</v>
      </c>
      <c r="E77" s="105" t="s">
        <v>120</v>
      </c>
      <c r="F77" s="105" t="s">
        <v>190</v>
      </c>
      <c r="G77" s="105" t="s">
        <v>733</v>
      </c>
      <c r="H77" s="175" t="s">
        <v>14</v>
      </c>
      <c r="I77" s="105" t="s">
        <v>36</v>
      </c>
      <c r="J77" s="149" t="s">
        <v>39</v>
      </c>
      <c r="K77" s="148">
        <v>23</v>
      </c>
      <c r="L77" s="105" t="s">
        <v>804</v>
      </c>
      <c r="M77" s="175" t="s">
        <v>792</v>
      </c>
      <c r="N77" s="108"/>
      <c r="O77" s="108"/>
      <c r="P77" s="105"/>
      <c r="Q77" s="214" t="str">
        <f t="shared" si="8"/>
        <v>Equipements de travail</v>
      </c>
      <c r="R77" s="214" t="str">
        <f t="shared" si="9"/>
        <v>Utilisation d'équipements avec parties mobiles ou brûlantes</v>
      </c>
      <c r="S77" s="214" t="e">
        <f>VLOOKUP(L76,'Précisions-Moy Prév'!$C$2:$D$261,2,FALSE)</f>
        <v>#N/A</v>
      </c>
      <c r="T77" s="214">
        <f>VLOOKUP(F76,'Précisions-Moy Prév'!$G$2:$H$122,2,FALSE)</f>
        <v>53</v>
      </c>
    </row>
    <row r="78" spans="1:20" ht="45" x14ac:dyDescent="0.2">
      <c r="A78" s="149">
        <f t="shared" si="7"/>
        <v>75</v>
      </c>
      <c r="B78" s="108">
        <v>43025</v>
      </c>
      <c r="C78" s="108"/>
      <c r="D78" s="105" t="s">
        <v>857</v>
      </c>
      <c r="E78" s="105" t="s">
        <v>116</v>
      </c>
      <c r="F78" s="105" t="s">
        <v>70</v>
      </c>
      <c r="G78" s="105" t="s">
        <v>736</v>
      </c>
      <c r="H78" s="175" t="s">
        <v>14</v>
      </c>
      <c r="I78" s="105" t="s">
        <v>36</v>
      </c>
      <c r="J78" s="149" t="s">
        <v>39</v>
      </c>
      <c r="K78" s="148">
        <v>23</v>
      </c>
      <c r="L78" s="105" t="s">
        <v>803</v>
      </c>
      <c r="M78" s="105" t="s">
        <v>791</v>
      </c>
      <c r="N78" s="108"/>
      <c r="O78" s="108"/>
      <c r="P78" s="105"/>
      <c r="Q78" s="214" t="str">
        <f t="shared" si="8"/>
        <v>Produits Emissions Déchets</v>
      </c>
      <c r="R78" s="214" t="str">
        <f t="shared" si="9"/>
        <v>Projection, aspersion de produits dangereux sur le visage, la peau, les yeux</v>
      </c>
      <c r="S78" s="214" t="e">
        <f>VLOOKUP(L77,'Précisions-Moy Prév'!$C$2:$D$261,2,FALSE)</f>
        <v>#N/A</v>
      </c>
      <c r="T78" s="214">
        <f>VLOOKUP(F77,'Précisions-Moy Prév'!$G$2:$H$122,2,FALSE)</f>
        <v>91</v>
      </c>
    </row>
    <row r="79" spans="1:20" ht="45" x14ac:dyDescent="0.2">
      <c r="A79" s="149">
        <f t="shared" si="7"/>
        <v>76</v>
      </c>
      <c r="B79" s="108">
        <v>43025</v>
      </c>
      <c r="C79" s="108"/>
      <c r="D79" s="105" t="s">
        <v>857</v>
      </c>
      <c r="E79" s="105" t="s">
        <v>120</v>
      </c>
      <c r="F79" s="105" t="s">
        <v>190</v>
      </c>
      <c r="G79" s="105" t="s">
        <v>733</v>
      </c>
      <c r="H79" s="175" t="s">
        <v>14</v>
      </c>
      <c r="I79" s="105" t="s">
        <v>36</v>
      </c>
      <c r="J79" s="149" t="s">
        <v>39</v>
      </c>
      <c r="K79" s="148">
        <v>23</v>
      </c>
      <c r="L79" s="105" t="s">
        <v>804</v>
      </c>
      <c r="M79" s="175" t="s">
        <v>792</v>
      </c>
      <c r="N79" s="108"/>
      <c r="O79" s="108"/>
      <c r="P79" s="105"/>
      <c r="Q79" s="214" t="str">
        <f t="shared" si="8"/>
        <v>Equipements de travail</v>
      </c>
      <c r="R79" s="214" t="str">
        <f t="shared" si="9"/>
        <v>Utilisation d'équipements avec parties mobiles ou brûlantes</v>
      </c>
      <c r="S79" s="214" t="e">
        <f>VLOOKUP(L78,'Précisions-Moy Prév'!$C$2:$D$261,2,FALSE)</f>
        <v>#N/A</v>
      </c>
      <c r="T79" s="214">
        <f>VLOOKUP(F78,'Précisions-Moy Prév'!$G$2:$H$122,2,FALSE)</f>
        <v>53</v>
      </c>
    </row>
    <row r="80" spans="1:20" ht="45" x14ac:dyDescent="0.2">
      <c r="A80" s="149">
        <f t="shared" si="7"/>
        <v>77</v>
      </c>
      <c r="B80" s="108">
        <v>43025</v>
      </c>
      <c r="C80" s="108"/>
      <c r="D80" s="105" t="s">
        <v>857</v>
      </c>
      <c r="E80" s="105" t="s">
        <v>116</v>
      </c>
      <c r="F80" s="105" t="s">
        <v>70</v>
      </c>
      <c r="G80" s="105" t="s">
        <v>736</v>
      </c>
      <c r="H80" s="175" t="s">
        <v>14</v>
      </c>
      <c r="I80" s="105" t="s">
        <v>36</v>
      </c>
      <c r="J80" s="149" t="s">
        <v>39</v>
      </c>
      <c r="K80" s="148">
        <v>23</v>
      </c>
      <c r="L80" s="105" t="s">
        <v>803</v>
      </c>
      <c r="M80" s="105" t="s">
        <v>791</v>
      </c>
      <c r="N80" s="108"/>
      <c r="O80" s="108"/>
      <c r="P80" s="105"/>
      <c r="Q80" s="214" t="str">
        <f t="shared" si="8"/>
        <v>Produits Emissions Déchets</v>
      </c>
      <c r="R80" s="214" t="str">
        <f t="shared" si="9"/>
        <v>Projection, aspersion de produits dangereux sur le visage, la peau, les yeux</v>
      </c>
      <c r="S80" s="214" t="e">
        <f>VLOOKUP(L79,'Précisions-Moy Prév'!$C$2:$D$261,2,FALSE)</f>
        <v>#N/A</v>
      </c>
      <c r="T80" s="214">
        <f>VLOOKUP(F79,'Précisions-Moy Prév'!$G$2:$H$122,2,FALSE)</f>
        <v>91</v>
      </c>
    </row>
    <row r="81" spans="1:20" ht="45" x14ac:dyDescent="0.2">
      <c r="A81" s="149">
        <f t="shared" si="7"/>
        <v>78</v>
      </c>
      <c r="B81" s="108">
        <v>43025</v>
      </c>
      <c r="C81" s="108"/>
      <c r="D81" s="105" t="s">
        <v>857</v>
      </c>
      <c r="E81" s="105" t="s">
        <v>120</v>
      </c>
      <c r="F81" s="105" t="s">
        <v>190</v>
      </c>
      <c r="G81" s="105" t="s">
        <v>733</v>
      </c>
      <c r="H81" s="175" t="s">
        <v>14</v>
      </c>
      <c r="I81" s="105" t="s">
        <v>36</v>
      </c>
      <c r="J81" s="149" t="s">
        <v>39</v>
      </c>
      <c r="K81" s="148">
        <v>23</v>
      </c>
      <c r="L81" s="105" t="s">
        <v>804</v>
      </c>
      <c r="M81" s="175" t="s">
        <v>792</v>
      </c>
      <c r="N81" s="108"/>
      <c r="O81" s="108"/>
      <c r="P81" s="105"/>
      <c r="Q81" s="214" t="str">
        <f t="shared" si="8"/>
        <v>Equipements de travail</v>
      </c>
      <c r="R81" s="214" t="str">
        <f t="shared" si="9"/>
        <v>Utilisation d'équipements avec parties mobiles ou brûlantes</v>
      </c>
      <c r="S81" s="214" t="e">
        <f>VLOOKUP(L80,'Précisions-Moy Prév'!$C$2:$D$261,2,FALSE)</f>
        <v>#N/A</v>
      </c>
      <c r="T81" s="214">
        <f>VLOOKUP(F80,'Précisions-Moy Prév'!$G$2:$H$122,2,FALSE)</f>
        <v>53</v>
      </c>
    </row>
    <row r="82" spans="1:20" ht="45" x14ac:dyDescent="0.2">
      <c r="A82" s="149">
        <f t="shared" si="7"/>
        <v>79</v>
      </c>
      <c r="B82" s="108">
        <v>43025</v>
      </c>
      <c r="C82" s="108"/>
      <c r="D82" s="105" t="s">
        <v>857</v>
      </c>
      <c r="E82" s="105" t="s">
        <v>116</v>
      </c>
      <c r="F82" s="105" t="s">
        <v>70</v>
      </c>
      <c r="G82" s="105" t="s">
        <v>736</v>
      </c>
      <c r="H82" s="175" t="s">
        <v>14</v>
      </c>
      <c r="I82" s="105" t="s">
        <v>36</v>
      </c>
      <c r="J82" s="149" t="s">
        <v>39</v>
      </c>
      <c r="K82" s="148">
        <v>23</v>
      </c>
      <c r="L82" s="105" t="s">
        <v>803</v>
      </c>
      <c r="M82" s="105" t="s">
        <v>791</v>
      </c>
      <c r="N82" s="108"/>
      <c r="O82" s="108"/>
      <c r="P82" s="105"/>
      <c r="Q82" s="214" t="str">
        <f t="shared" si="8"/>
        <v>Produits Emissions Déchets</v>
      </c>
      <c r="R82" s="214" t="str">
        <f t="shared" si="9"/>
        <v>Projection, aspersion de produits dangereux sur le visage, la peau, les yeux</v>
      </c>
      <c r="S82" s="214" t="e">
        <f>VLOOKUP(L81,'Précisions-Moy Prév'!$C$2:$D$261,2,FALSE)</f>
        <v>#N/A</v>
      </c>
      <c r="T82" s="214">
        <f>VLOOKUP(F81,'Précisions-Moy Prév'!$G$2:$H$122,2,FALSE)</f>
        <v>91</v>
      </c>
    </row>
    <row r="83" spans="1:20" ht="45" x14ac:dyDescent="0.2">
      <c r="A83" s="149">
        <f t="shared" si="7"/>
        <v>80</v>
      </c>
      <c r="B83" s="108">
        <v>43025</v>
      </c>
      <c r="C83" s="108"/>
      <c r="D83" s="105" t="s">
        <v>857</v>
      </c>
      <c r="E83" s="105" t="s">
        <v>120</v>
      </c>
      <c r="F83" s="105" t="s">
        <v>190</v>
      </c>
      <c r="G83" s="105" t="s">
        <v>733</v>
      </c>
      <c r="H83" s="175" t="s">
        <v>14</v>
      </c>
      <c r="I83" s="105" t="s">
        <v>36</v>
      </c>
      <c r="J83" s="149" t="s">
        <v>39</v>
      </c>
      <c r="K83" s="148">
        <v>23</v>
      </c>
      <c r="L83" s="105" t="s">
        <v>804</v>
      </c>
      <c r="M83" s="175" t="s">
        <v>792</v>
      </c>
      <c r="N83" s="108"/>
      <c r="O83" s="108"/>
      <c r="P83" s="105"/>
      <c r="Q83" s="214" t="str">
        <f t="shared" si="8"/>
        <v>Equipements de travail</v>
      </c>
      <c r="R83" s="214" t="str">
        <f t="shared" si="9"/>
        <v>Utilisation d'équipements avec parties mobiles ou brûlantes</v>
      </c>
      <c r="S83" s="214" t="e">
        <f>VLOOKUP(L82,'Précisions-Moy Prév'!$C$2:$D$261,2,FALSE)</f>
        <v>#N/A</v>
      </c>
      <c r="T83" s="214">
        <f>VLOOKUP(F82,'Précisions-Moy Prév'!$G$2:$H$122,2,FALSE)</f>
        <v>53</v>
      </c>
    </row>
    <row r="84" spans="1:20" ht="45" x14ac:dyDescent="0.2">
      <c r="A84" s="149">
        <f t="shared" si="7"/>
        <v>81</v>
      </c>
      <c r="B84" s="108">
        <v>43025</v>
      </c>
      <c r="C84" s="108"/>
      <c r="D84" s="105" t="s">
        <v>857</v>
      </c>
      <c r="E84" s="105" t="s">
        <v>116</v>
      </c>
      <c r="F84" s="105" t="s">
        <v>70</v>
      </c>
      <c r="G84" s="105" t="s">
        <v>736</v>
      </c>
      <c r="H84" s="175" t="s">
        <v>14</v>
      </c>
      <c r="I84" s="105" t="s">
        <v>36</v>
      </c>
      <c r="J84" s="149" t="s">
        <v>39</v>
      </c>
      <c r="K84" s="148">
        <v>23</v>
      </c>
      <c r="L84" s="105" t="s">
        <v>803</v>
      </c>
      <c r="M84" s="105" t="s">
        <v>791</v>
      </c>
      <c r="N84" s="108"/>
      <c r="O84" s="108"/>
      <c r="P84" s="105"/>
      <c r="Q84" s="214" t="str">
        <f t="shared" si="8"/>
        <v>Produits Emissions Déchets</v>
      </c>
      <c r="R84" s="214" t="str">
        <f t="shared" si="9"/>
        <v>Projection, aspersion de produits dangereux sur le visage, la peau, les yeux</v>
      </c>
      <c r="S84" s="214" t="e">
        <f>VLOOKUP(L83,'Précisions-Moy Prév'!$C$2:$D$261,2,FALSE)</f>
        <v>#N/A</v>
      </c>
      <c r="T84" s="214">
        <f>VLOOKUP(F83,'Précisions-Moy Prév'!$G$2:$H$122,2,FALSE)</f>
        <v>91</v>
      </c>
    </row>
    <row r="85" spans="1:20" ht="45" x14ac:dyDescent="0.2">
      <c r="A85" s="149">
        <f t="shared" si="7"/>
        <v>82</v>
      </c>
      <c r="B85" s="108">
        <v>43025</v>
      </c>
      <c r="C85" s="108"/>
      <c r="D85" s="105" t="s">
        <v>857</v>
      </c>
      <c r="E85" s="105" t="s">
        <v>120</v>
      </c>
      <c r="F85" s="105" t="s">
        <v>190</v>
      </c>
      <c r="G85" s="105" t="s">
        <v>733</v>
      </c>
      <c r="H85" s="175" t="s">
        <v>14</v>
      </c>
      <c r="I85" s="105" t="s">
        <v>36</v>
      </c>
      <c r="J85" s="149" t="s">
        <v>39</v>
      </c>
      <c r="K85" s="148">
        <v>23</v>
      </c>
      <c r="L85" s="105" t="s">
        <v>804</v>
      </c>
      <c r="M85" s="175" t="s">
        <v>792</v>
      </c>
      <c r="N85" s="108"/>
      <c r="O85" s="108"/>
      <c r="P85" s="105"/>
      <c r="Q85" s="214" t="str">
        <f t="shared" si="8"/>
        <v>Equipements de travail</v>
      </c>
      <c r="R85" s="214" t="str">
        <f t="shared" si="9"/>
        <v>Utilisation d'équipements avec parties mobiles ou brûlantes</v>
      </c>
      <c r="S85" s="214" t="e">
        <f>VLOOKUP(L84,'Précisions-Moy Prév'!$C$2:$D$261,2,FALSE)</f>
        <v>#N/A</v>
      </c>
      <c r="T85" s="214">
        <f>VLOOKUP(F84,'Précisions-Moy Prév'!$G$2:$H$122,2,FALSE)</f>
        <v>53</v>
      </c>
    </row>
    <row r="86" spans="1:20" ht="45" x14ac:dyDescent="0.2">
      <c r="A86" s="149">
        <f t="shared" si="7"/>
        <v>83</v>
      </c>
      <c r="B86" s="108">
        <v>43025</v>
      </c>
      <c r="C86" s="108"/>
      <c r="D86" s="105" t="s">
        <v>857</v>
      </c>
      <c r="E86" s="105" t="s">
        <v>116</v>
      </c>
      <c r="F86" s="105" t="s">
        <v>70</v>
      </c>
      <c r="G86" s="105" t="s">
        <v>736</v>
      </c>
      <c r="H86" s="175" t="s">
        <v>14</v>
      </c>
      <c r="I86" s="105" t="s">
        <v>36</v>
      </c>
      <c r="J86" s="149" t="s">
        <v>39</v>
      </c>
      <c r="K86" s="148">
        <v>23</v>
      </c>
      <c r="L86" s="105" t="s">
        <v>803</v>
      </c>
      <c r="M86" s="105" t="s">
        <v>791</v>
      </c>
      <c r="N86" s="108"/>
      <c r="O86" s="108"/>
      <c r="P86" s="105"/>
      <c r="Q86" s="214" t="str">
        <f t="shared" si="8"/>
        <v>Produits Emissions Déchets</v>
      </c>
      <c r="R86" s="214" t="str">
        <f t="shared" si="9"/>
        <v>Projection, aspersion de produits dangereux sur le visage, la peau, les yeux</v>
      </c>
      <c r="S86" s="214" t="e">
        <f>VLOOKUP(L85,'Précisions-Moy Prév'!$C$2:$D$261,2,FALSE)</f>
        <v>#N/A</v>
      </c>
      <c r="T86" s="214">
        <f>VLOOKUP(F85,'Précisions-Moy Prév'!$G$2:$H$122,2,FALSE)</f>
        <v>91</v>
      </c>
    </row>
    <row r="87" spans="1:20" ht="45" x14ac:dyDescent="0.2">
      <c r="A87" s="149">
        <f t="shared" si="7"/>
        <v>84</v>
      </c>
      <c r="B87" s="108">
        <v>43025</v>
      </c>
      <c r="C87" s="108"/>
      <c r="D87" s="105" t="s">
        <v>857</v>
      </c>
      <c r="E87" s="105" t="s">
        <v>120</v>
      </c>
      <c r="F87" s="105" t="s">
        <v>190</v>
      </c>
      <c r="G87" s="105" t="s">
        <v>733</v>
      </c>
      <c r="H87" s="175" t="s">
        <v>14</v>
      </c>
      <c r="I87" s="105" t="s">
        <v>36</v>
      </c>
      <c r="J87" s="149" t="s">
        <v>39</v>
      </c>
      <c r="K87" s="148">
        <v>23</v>
      </c>
      <c r="L87" s="105" t="s">
        <v>804</v>
      </c>
      <c r="M87" s="175" t="s">
        <v>792</v>
      </c>
      <c r="N87" s="108"/>
      <c r="O87" s="108"/>
      <c r="P87" s="105"/>
      <c r="Q87" s="214" t="str">
        <f t="shared" si="8"/>
        <v>Equipements de travail</v>
      </c>
      <c r="R87" s="214" t="str">
        <f t="shared" si="9"/>
        <v>Utilisation d'équipements avec parties mobiles ou brûlantes</v>
      </c>
      <c r="S87" s="214" t="e">
        <f>VLOOKUP(L86,'Précisions-Moy Prév'!$C$2:$D$261,2,FALSE)</f>
        <v>#N/A</v>
      </c>
      <c r="T87" s="214">
        <f>VLOOKUP(F86,'Précisions-Moy Prév'!$G$2:$H$122,2,FALSE)</f>
        <v>53</v>
      </c>
    </row>
    <row r="88" spans="1:20" ht="45" x14ac:dyDescent="0.2">
      <c r="A88" s="149">
        <f t="shared" si="7"/>
        <v>85</v>
      </c>
      <c r="B88" s="108">
        <v>43025</v>
      </c>
      <c r="C88" s="108"/>
      <c r="D88" s="105" t="s">
        <v>857</v>
      </c>
      <c r="E88" s="105" t="s">
        <v>116</v>
      </c>
      <c r="F88" s="105" t="s">
        <v>70</v>
      </c>
      <c r="G88" s="105" t="s">
        <v>736</v>
      </c>
      <c r="H88" s="175" t="s">
        <v>14</v>
      </c>
      <c r="I88" s="105" t="s">
        <v>36</v>
      </c>
      <c r="J88" s="149" t="s">
        <v>39</v>
      </c>
      <c r="K88" s="148">
        <v>23</v>
      </c>
      <c r="L88" s="105" t="s">
        <v>803</v>
      </c>
      <c r="M88" s="105" t="s">
        <v>791</v>
      </c>
      <c r="N88" s="108"/>
      <c r="O88" s="108"/>
      <c r="P88" s="105"/>
      <c r="Q88" s="214" t="str">
        <f t="shared" si="8"/>
        <v>Produits Emissions Déchets</v>
      </c>
      <c r="R88" s="214" t="str">
        <f t="shared" si="9"/>
        <v>Projection, aspersion de produits dangereux sur le visage, la peau, les yeux</v>
      </c>
      <c r="S88" s="214" t="e">
        <f>VLOOKUP(L87,'Précisions-Moy Prév'!$C$2:$D$261,2,FALSE)</f>
        <v>#N/A</v>
      </c>
      <c r="T88" s="214">
        <f>VLOOKUP(F87,'Précisions-Moy Prév'!$G$2:$H$122,2,FALSE)</f>
        <v>91</v>
      </c>
    </row>
    <row r="89" spans="1:20" ht="45" x14ac:dyDescent="0.2">
      <c r="A89" s="149">
        <f t="shared" si="7"/>
        <v>86</v>
      </c>
      <c r="B89" s="108">
        <v>43025</v>
      </c>
      <c r="C89" s="108"/>
      <c r="D89" s="105" t="s">
        <v>857</v>
      </c>
      <c r="E89" s="105" t="s">
        <v>120</v>
      </c>
      <c r="F89" s="105" t="s">
        <v>190</v>
      </c>
      <c r="G89" s="105" t="s">
        <v>733</v>
      </c>
      <c r="H89" s="175" t="s">
        <v>14</v>
      </c>
      <c r="I89" s="105" t="s">
        <v>36</v>
      </c>
      <c r="J89" s="149" t="s">
        <v>39</v>
      </c>
      <c r="K89" s="148">
        <v>23</v>
      </c>
      <c r="L89" s="105" t="s">
        <v>804</v>
      </c>
      <c r="M89" s="175" t="s">
        <v>792</v>
      </c>
      <c r="N89" s="108"/>
      <c r="O89" s="108"/>
      <c r="P89" s="105"/>
      <c r="Q89" s="214" t="str">
        <f t="shared" si="8"/>
        <v>Equipements de travail</v>
      </c>
      <c r="R89" s="214" t="str">
        <f t="shared" si="9"/>
        <v>Utilisation d'équipements avec parties mobiles ou brûlantes</v>
      </c>
      <c r="S89" s="214" t="e">
        <f>VLOOKUP(L88,'Précisions-Moy Prév'!$C$2:$D$261,2,FALSE)</f>
        <v>#N/A</v>
      </c>
      <c r="T89" s="214">
        <f>VLOOKUP(F88,'Précisions-Moy Prév'!$G$2:$H$122,2,FALSE)</f>
        <v>53</v>
      </c>
    </row>
    <row r="90" spans="1:20" ht="45" x14ac:dyDescent="0.2">
      <c r="A90" s="149">
        <f t="shared" si="7"/>
        <v>87</v>
      </c>
      <c r="B90" s="108">
        <v>43025</v>
      </c>
      <c r="C90" s="108"/>
      <c r="D90" s="105" t="s">
        <v>857</v>
      </c>
      <c r="E90" s="105" t="s">
        <v>116</v>
      </c>
      <c r="F90" s="105" t="s">
        <v>70</v>
      </c>
      <c r="G90" s="105" t="s">
        <v>736</v>
      </c>
      <c r="H90" s="175" t="s">
        <v>14</v>
      </c>
      <c r="I90" s="105" t="s">
        <v>36</v>
      </c>
      <c r="J90" s="149" t="s">
        <v>39</v>
      </c>
      <c r="K90" s="148">
        <v>23</v>
      </c>
      <c r="L90" s="105" t="s">
        <v>803</v>
      </c>
      <c r="M90" s="105" t="s">
        <v>791</v>
      </c>
      <c r="N90" s="108"/>
      <c r="O90" s="108"/>
      <c r="P90" s="105"/>
      <c r="Q90" s="214" t="str">
        <f t="shared" si="8"/>
        <v>Produits Emissions Déchets</v>
      </c>
      <c r="R90" s="214" t="str">
        <f t="shared" si="9"/>
        <v>Projection, aspersion de produits dangereux sur le visage, la peau, les yeux</v>
      </c>
      <c r="S90" s="214" t="e">
        <f>VLOOKUP(L89,'Précisions-Moy Prév'!$C$2:$D$261,2,FALSE)</f>
        <v>#N/A</v>
      </c>
      <c r="T90" s="214">
        <f>VLOOKUP(F89,'Précisions-Moy Prév'!$G$2:$H$122,2,FALSE)</f>
        <v>91</v>
      </c>
    </row>
    <row r="91" spans="1:20" ht="45" x14ac:dyDescent="0.2">
      <c r="A91" s="149">
        <f t="shared" si="7"/>
        <v>88</v>
      </c>
      <c r="B91" s="108">
        <v>43025</v>
      </c>
      <c r="C91" s="108"/>
      <c r="D91" s="105" t="s">
        <v>857</v>
      </c>
      <c r="E91" s="105" t="s">
        <v>120</v>
      </c>
      <c r="F91" s="105" t="s">
        <v>190</v>
      </c>
      <c r="G91" s="105" t="s">
        <v>733</v>
      </c>
      <c r="H91" s="175" t="s">
        <v>14</v>
      </c>
      <c r="I91" s="105" t="s">
        <v>36</v>
      </c>
      <c r="J91" s="149" t="s">
        <v>39</v>
      </c>
      <c r="K91" s="148">
        <v>23</v>
      </c>
      <c r="L91" s="105" t="s">
        <v>804</v>
      </c>
      <c r="M91" s="175" t="s">
        <v>792</v>
      </c>
      <c r="N91" s="108"/>
      <c r="O91" s="108"/>
      <c r="P91" s="105"/>
      <c r="Q91" s="214" t="str">
        <f t="shared" si="8"/>
        <v>Equipements de travail</v>
      </c>
      <c r="R91" s="214" t="str">
        <f t="shared" si="9"/>
        <v>Utilisation d'équipements avec parties mobiles ou brûlantes</v>
      </c>
      <c r="S91" s="214" t="e">
        <f>VLOOKUP(L90,'Précisions-Moy Prév'!$C$2:$D$261,2,FALSE)</f>
        <v>#N/A</v>
      </c>
      <c r="T91" s="214">
        <f>VLOOKUP(F90,'Précisions-Moy Prév'!$G$2:$H$122,2,FALSE)</f>
        <v>53</v>
      </c>
    </row>
    <row r="92" spans="1:20" ht="45" x14ac:dyDescent="0.2">
      <c r="A92" s="149">
        <f t="shared" si="7"/>
        <v>89</v>
      </c>
      <c r="B92" s="108">
        <v>43025</v>
      </c>
      <c r="C92" s="108"/>
      <c r="D92" s="105" t="s">
        <v>857</v>
      </c>
      <c r="E92" s="105" t="s">
        <v>116</v>
      </c>
      <c r="F92" s="105" t="s">
        <v>70</v>
      </c>
      <c r="G92" s="105" t="s">
        <v>736</v>
      </c>
      <c r="H92" s="175" t="s">
        <v>14</v>
      </c>
      <c r="I92" s="105" t="s">
        <v>36</v>
      </c>
      <c r="J92" s="149" t="s">
        <v>39</v>
      </c>
      <c r="K92" s="148">
        <v>23</v>
      </c>
      <c r="L92" s="105" t="s">
        <v>803</v>
      </c>
      <c r="M92" s="105" t="s">
        <v>791</v>
      </c>
      <c r="N92" s="108"/>
      <c r="O92" s="108"/>
      <c r="P92" s="105"/>
      <c r="Q92" s="214" t="str">
        <f t="shared" si="8"/>
        <v>Produits Emissions Déchets</v>
      </c>
      <c r="R92" s="214" t="str">
        <f t="shared" si="9"/>
        <v>Projection, aspersion de produits dangereux sur le visage, la peau, les yeux</v>
      </c>
      <c r="S92" s="214" t="e">
        <f>VLOOKUP(L91,'Précisions-Moy Prév'!$C$2:$D$261,2,FALSE)</f>
        <v>#N/A</v>
      </c>
      <c r="T92" s="214">
        <f>VLOOKUP(F91,'Précisions-Moy Prév'!$G$2:$H$122,2,FALSE)</f>
        <v>91</v>
      </c>
    </row>
    <row r="93" spans="1:20" ht="45" x14ac:dyDescent="0.2">
      <c r="A93" s="149">
        <f t="shared" si="7"/>
        <v>90</v>
      </c>
      <c r="B93" s="108">
        <v>43025</v>
      </c>
      <c r="C93" s="108"/>
      <c r="D93" s="105" t="s">
        <v>857</v>
      </c>
      <c r="E93" s="105" t="s">
        <v>120</v>
      </c>
      <c r="F93" s="105" t="s">
        <v>190</v>
      </c>
      <c r="G93" s="105" t="s">
        <v>733</v>
      </c>
      <c r="H93" s="175" t="s">
        <v>14</v>
      </c>
      <c r="I93" s="105" t="s">
        <v>36</v>
      </c>
      <c r="J93" s="149" t="s">
        <v>39</v>
      </c>
      <c r="K93" s="148">
        <v>23</v>
      </c>
      <c r="L93" s="105" t="s">
        <v>804</v>
      </c>
      <c r="M93" s="175" t="s">
        <v>792</v>
      </c>
      <c r="N93" s="108"/>
      <c r="O93" s="108"/>
      <c r="P93" s="105"/>
      <c r="Q93" s="214" t="str">
        <f t="shared" si="8"/>
        <v>Equipements de travail</v>
      </c>
      <c r="R93" s="214" t="str">
        <f t="shared" si="9"/>
        <v>Utilisation d'équipements avec parties mobiles ou brûlantes</v>
      </c>
      <c r="S93" s="214" t="e">
        <f>VLOOKUP(L92,'Précisions-Moy Prév'!$C$2:$D$261,2,FALSE)</f>
        <v>#N/A</v>
      </c>
      <c r="T93" s="214">
        <f>VLOOKUP(F92,'Précisions-Moy Prév'!$G$2:$H$122,2,FALSE)</f>
        <v>53</v>
      </c>
    </row>
    <row r="94" spans="1:20" ht="45" x14ac:dyDescent="0.2">
      <c r="A94" s="149">
        <f t="shared" si="7"/>
        <v>91</v>
      </c>
      <c r="B94" s="108">
        <v>43025</v>
      </c>
      <c r="C94" s="108"/>
      <c r="D94" s="105" t="s">
        <v>857</v>
      </c>
      <c r="E94" s="105" t="s">
        <v>116</v>
      </c>
      <c r="F94" s="105" t="s">
        <v>70</v>
      </c>
      <c r="G94" s="105" t="s">
        <v>736</v>
      </c>
      <c r="H94" s="175" t="s">
        <v>14</v>
      </c>
      <c r="I94" s="105" t="s">
        <v>36</v>
      </c>
      <c r="J94" s="149" t="s">
        <v>39</v>
      </c>
      <c r="K94" s="148">
        <v>23</v>
      </c>
      <c r="L94" s="105" t="s">
        <v>803</v>
      </c>
      <c r="M94" s="105" t="s">
        <v>791</v>
      </c>
      <c r="N94" s="108"/>
      <c r="O94" s="108"/>
      <c r="P94" s="105"/>
      <c r="Q94" s="214" t="str">
        <f t="shared" si="8"/>
        <v>Produits Emissions Déchets</v>
      </c>
      <c r="R94" s="214" t="str">
        <f t="shared" si="9"/>
        <v>Projection, aspersion de produits dangereux sur le visage, la peau, les yeux</v>
      </c>
      <c r="S94" s="214" t="e">
        <f>VLOOKUP(L93,'Précisions-Moy Prév'!$C$2:$D$261,2,FALSE)</f>
        <v>#N/A</v>
      </c>
      <c r="T94" s="214">
        <f>VLOOKUP(F93,'Précisions-Moy Prév'!$G$2:$H$122,2,FALSE)</f>
        <v>91</v>
      </c>
    </row>
    <row r="95" spans="1:20" ht="45" x14ac:dyDescent="0.2">
      <c r="A95" s="149">
        <f t="shared" si="7"/>
        <v>92</v>
      </c>
      <c r="B95" s="108">
        <v>43025</v>
      </c>
      <c r="C95" s="108"/>
      <c r="D95" s="105" t="s">
        <v>857</v>
      </c>
      <c r="E95" s="105" t="s">
        <v>120</v>
      </c>
      <c r="F95" s="105" t="s">
        <v>190</v>
      </c>
      <c r="G95" s="105" t="s">
        <v>733</v>
      </c>
      <c r="H95" s="175" t="s">
        <v>14</v>
      </c>
      <c r="I95" s="105" t="s">
        <v>36</v>
      </c>
      <c r="J95" s="149" t="s">
        <v>39</v>
      </c>
      <c r="K95" s="148">
        <v>23</v>
      </c>
      <c r="L95" s="105" t="s">
        <v>804</v>
      </c>
      <c r="M95" s="175" t="s">
        <v>792</v>
      </c>
      <c r="N95" s="108"/>
      <c r="O95" s="108"/>
      <c r="P95" s="105"/>
      <c r="Q95" s="214" t="str">
        <f t="shared" si="8"/>
        <v>Equipements de travail</v>
      </c>
      <c r="R95" s="214" t="str">
        <f t="shared" si="9"/>
        <v>Utilisation d'équipements avec parties mobiles ou brûlantes</v>
      </c>
      <c r="S95" s="214" t="e">
        <f>VLOOKUP(L94,'Précisions-Moy Prév'!$C$2:$D$261,2,FALSE)</f>
        <v>#N/A</v>
      </c>
      <c r="T95" s="214">
        <f>VLOOKUP(F94,'Précisions-Moy Prév'!$G$2:$H$122,2,FALSE)</f>
        <v>53</v>
      </c>
    </row>
    <row r="96" spans="1:20" ht="45" x14ac:dyDescent="0.2">
      <c r="A96" s="149">
        <f t="shared" si="7"/>
        <v>93</v>
      </c>
      <c r="B96" s="108">
        <v>43025</v>
      </c>
      <c r="C96" s="108"/>
      <c r="D96" s="105" t="s">
        <v>857</v>
      </c>
      <c r="E96" s="105" t="s">
        <v>116</v>
      </c>
      <c r="F96" s="105" t="s">
        <v>70</v>
      </c>
      <c r="G96" s="105" t="s">
        <v>736</v>
      </c>
      <c r="H96" s="175" t="s">
        <v>14</v>
      </c>
      <c r="I96" s="105" t="s">
        <v>36</v>
      </c>
      <c r="J96" s="149" t="s">
        <v>39</v>
      </c>
      <c r="K96" s="148">
        <v>23</v>
      </c>
      <c r="L96" s="105" t="s">
        <v>803</v>
      </c>
      <c r="M96" s="105" t="s">
        <v>791</v>
      </c>
      <c r="N96" s="108"/>
      <c r="O96" s="108"/>
      <c r="P96" s="105"/>
      <c r="Q96" s="214" t="str">
        <f t="shared" si="8"/>
        <v>Produits Emissions Déchets</v>
      </c>
      <c r="R96" s="214" t="str">
        <f t="shared" si="9"/>
        <v>Projection, aspersion de produits dangereux sur le visage, la peau, les yeux</v>
      </c>
      <c r="S96" s="214" t="e">
        <f>VLOOKUP(L95,'Précisions-Moy Prév'!$C$2:$D$261,2,FALSE)</f>
        <v>#N/A</v>
      </c>
      <c r="T96" s="214">
        <f>VLOOKUP(F95,'Précisions-Moy Prév'!$G$2:$H$122,2,FALSE)</f>
        <v>91</v>
      </c>
    </row>
    <row r="97" spans="1:20" ht="45" x14ac:dyDescent="0.2">
      <c r="A97" s="149">
        <f t="shared" si="7"/>
        <v>94</v>
      </c>
      <c r="B97" s="108">
        <v>43025</v>
      </c>
      <c r="C97" s="108"/>
      <c r="D97" s="105" t="s">
        <v>857</v>
      </c>
      <c r="E97" s="105" t="s">
        <v>120</v>
      </c>
      <c r="F97" s="105" t="s">
        <v>190</v>
      </c>
      <c r="G97" s="105" t="s">
        <v>733</v>
      </c>
      <c r="H97" s="175" t="s">
        <v>14</v>
      </c>
      <c r="I97" s="105" t="s">
        <v>36</v>
      </c>
      <c r="J97" s="149" t="s">
        <v>39</v>
      </c>
      <c r="K97" s="148">
        <v>23</v>
      </c>
      <c r="L97" s="105" t="s">
        <v>804</v>
      </c>
      <c r="M97" s="175" t="s">
        <v>792</v>
      </c>
      <c r="N97" s="108"/>
      <c r="O97" s="108"/>
      <c r="P97" s="105"/>
      <c r="Q97" s="214" t="str">
        <f t="shared" si="8"/>
        <v>Equipements de travail</v>
      </c>
      <c r="R97" s="214" t="str">
        <f t="shared" si="9"/>
        <v>Utilisation d'équipements avec parties mobiles ou brûlantes</v>
      </c>
      <c r="S97" s="214" t="e">
        <f>VLOOKUP(L96,'Précisions-Moy Prév'!$C$2:$D$261,2,FALSE)</f>
        <v>#N/A</v>
      </c>
      <c r="T97" s="214">
        <f>VLOOKUP(F96,'Précisions-Moy Prév'!$G$2:$H$122,2,FALSE)</f>
        <v>53</v>
      </c>
    </row>
    <row r="98" spans="1:20" ht="45" x14ac:dyDescent="0.2">
      <c r="A98" s="149">
        <f t="shared" si="7"/>
        <v>95</v>
      </c>
      <c r="B98" s="108">
        <v>43025</v>
      </c>
      <c r="C98" s="108"/>
      <c r="D98" s="105" t="s">
        <v>857</v>
      </c>
      <c r="E98" s="105" t="s">
        <v>116</v>
      </c>
      <c r="F98" s="105" t="s">
        <v>70</v>
      </c>
      <c r="G98" s="105" t="s">
        <v>736</v>
      </c>
      <c r="H98" s="175" t="s">
        <v>14</v>
      </c>
      <c r="I98" s="105" t="s">
        <v>36</v>
      </c>
      <c r="J98" s="149" t="s">
        <v>39</v>
      </c>
      <c r="K98" s="148">
        <v>23</v>
      </c>
      <c r="L98" s="105" t="s">
        <v>803</v>
      </c>
      <c r="M98" s="105" t="s">
        <v>791</v>
      </c>
      <c r="N98" s="108"/>
      <c r="O98" s="108"/>
      <c r="P98" s="105"/>
      <c r="Q98" s="214" t="str">
        <f t="shared" si="8"/>
        <v>Produits Emissions Déchets</v>
      </c>
      <c r="R98" s="214" t="str">
        <f t="shared" si="9"/>
        <v>Projection, aspersion de produits dangereux sur le visage, la peau, les yeux</v>
      </c>
      <c r="S98" s="214" t="e">
        <f>VLOOKUP(L97,'Précisions-Moy Prév'!$C$2:$D$261,2,FALSE)</f>
        <v>#N/A</v>
      </c>
      <c r="T98" s="214">
        <f>VLOOKUP(F97,'Précisions-Moy Prév'!$G$2:$H$122,2,FALSE)</f>
        <v>91</v>
      </c>
    </row>
    <row r="99" spans="1:20" ht="45" x14ac:dyDescent="0.2">
      <c r="A99" s="149">
        <f t="shared" si="7"/>
        <v>96</v>
      </c>
      <c r="B99" s="108">
        <v>43025</v>
      </c>
      <c r="C99" s="108"/>
      <c r="D99" s="105" t="s">
        <v>857</v>
      </c>
      <c r="E99" s="105" t="s">
        <v>120</v>
      </c>
      <c r="F99" s="105" t="s">
        <v>190</v>
      </c>
      <c r="G99" s="105" t="s">
        <v>733</v>
      </c>
      <c r="H99" s="175" t="s">
        <v>14</v>
      </c>
      <c r="I99" s="105" t="s">
        <v>36</v>
      </c>
      <c r="J99" s="149" t="s">
        <v>39</v>
      </c>
      <c r="K99" s="148">
        <v>23</v>
      </c>
      <c r="L99" s="105" t="s">
        <v>804</v>
      </c>
      <c r="M99" s="175" t="s">
        <v>792</v>
      </c>
      <c r="N99" s="108"/>
      <c r="O99" s="108"/>
      <c r="P99" s="105"/>
      <c r="Q99" s="214" t="str">
        <f t="shared" si="8"/>
        <v>Equipements de travail</v>
      </c>
      <c r="R99" s="214" t="str">
        <f t="shared" si="9"/>
        <v>Utilisation d'équipements avec parties mobiles ou brûlantes</v>
      </c>
      <c r="S99" s="214" t="e">
        <f>VLOOKUP(L98,'Précisions-Moy Prév'!$C$2:$D$261,2,FALSE)</f>
        <v>#N/A</v>
      </c>
      <c r="T99" s="214">
        <f>VLOOKUP(F98,'Précisions-Moy Prév'!$G$2:$H$122,2,FALSE)</f>
        <v>53</v>
      </c>
    </row>
    <row r="100" spans="1:20" ht="45" x14ac:dyDescent="0.2">
      <c r="A100" s="149">
        <f t="shared" si="7"/>
        <v>97</v>
      </c>
      <c r="B100" s="108">
        <v>43025</v>
      </c>
      <c r="C100" s="108"/>
      <c r="D100" s="105" t="s">
        <v>857</v>
      </c>
      <c r="E100" s="105" t="s">
        <v>116</v>
      </c>
      <c r="F100" s="105" t="s">
        <v>70</v>
      </c>
      <c r="G100" s="105" t="s">
        <v>736</v>
      </c>
      <c r="H100" s="175" t="s">
        <v>14</v>
      </c>
      <c r="I100" s="105" t="s">
        <v>36</v>
      </c>
      <c r="J100" s="149" t="s">
        <v>39</v>
      </c>
      <c r="K100" s="148">
        <v>23</v>
      </c>
      <c r="L100" s="105" t="s">
        <v>803</v>
      </c>
      <c r="M100" s="105" t="s">
        <v>791</v>
      </c>
      <c r="N100" s="108"/>
      <c r="O100" s="108"/>
      <c r="P100" s="105"/>
      <c r="Q100" s="214" t="str">
        <f t="shared" si="8"/>
        <v>Produits Emissions Déchets</v>
      </c>
      <c r="R100" s="214" t="str">
        <f t="shared" si="9"/>
        <v>Projection, aspersion de produits dangereux sur le visage, la peau, les yeux</v>
      </c>
      <c r="S100" s="214" t="e">
        <f>VLOOKUP(L99,'Précisions-Moy Prév'!$C$2:$D$261,2,FALSE)</f>
        <v>#N/A</v>
      </c>
      <c r="T100" s="214">
        <f>VLOOKUP(F99,'Précisions-Moy Prév'!$G$2:$H$122,2,FALSE)</f>
        <v>91</v>
      </c>
    </row>
    <row r="101" spans="1:20" ht="45" x14ac:dyDescent="0.2">
      <c r="A101" s="149">
        <f t="shared" ref="A101:A164" si="10">A100+1</f>
        <v>98</v>
      </c>
      <c r="B101" s="108">
        <v>43025</v>
      </c>
      <c r="C101" s="108"/>
      <c r="D101" s="105" t="s">
        <v>857</v>
      </c>
      <c r="E101" s="105" t="s">
        <v>120</v>
      </c>
      <c r="F101" s="105" t="s">
        <v>190</v>
      </c>
      <c r="G101" s="105" t="s">
        <v>733</v>
      </c>
      <c r="H101" s="175" t="s">
        <v>14</v>
      </c>
      <c r="I101" s="105" t="s">
        <v>36</v>
      </c>
      <c r="J101" s="149" t="s">
        <v>39</v>
      </c>
      <c r="K101" s="148">
        <v>23</v>
      </c>
      <c r="L101" s="105" t="s">
        <v>804</v>
      </c>
      <c r="M101" s="175" t="s">
        <v>792</v>
      </c>
      <c r="N101" s="108"/>
      <c r="O101" s="108"/>
      <c r="P101" s="105"/>
      <c r="Q101" s="214" t="str">
        <f t="shared" si="8"/>
        <v>Equipements de travail</v>
      </c>
      <c r="R101" s="214" t="str">
        <f t="shared" si="9"/>
        <v>Utilisation d'équipements avec parties mobiles ou brûlantes</v>
      </c>
      <c r="S101" s="214" t="e">
        <f>VLOOKUP(L100,'Précisions-Moy Prév'!$C$2:$D$261,2,FALSE)</f>
        <v>#N/A</v>
      </c>
      <c r="T101" s="214">
        <f>VLOOKUP(F100,'Précisions-Moy Prév'!$G$2:$H$122,2,FALSE)</f>
        <v>53</v>
      </c>
    </row>
    <row r="102" spans="1:20" ht="45" x14ac:dyDescent="0.2">
      <c r="A102" s="149">
        <f t="shared" si="10"/>
        <v>99</v>
      </c>
      <c r="B102" s="108">
        <v>43025</v>
      </c>
      <c r="C102" s="108"/>
      <c r="D102" s="105" t="s">
        <v>857</v>
      </c>
      <c r="E102" s="105" t="s">
        <v>116</v>
      </c>
      <c r="F102" s="105" t="s">
        <v>70</v>
      </c>
      <c r="G102" s="105" t="s">
        <v>736</v>
      </c>
      <c r="H102" s="175" t="s">
        <v>14</v>
      </c>
      <c r="I102" s="105" t="s">
        <v>36</v>
      </c>
      <c r="J102" s="149" t="s">
        <v>39</v>
      </c>
      <c r="K102" s="148">
        <v>23</v>
      </c>
      <c r="L102" s="105" t="s">
        <v>803</v>
      </c>
      <c r="M102" s="105" t="s">
        <v>791</v>
      </c>
      <c r="N102" s="108"/>
      <c r="O102" s="108"/>
      <c r="P102" s="105"/>
      <c r="Q102" s="214" t="str">
        <f t="shared" si="8"/>
        <v>Produits Emissions Déchets</v>
      </c>
      <c r="R102" s="214" t="str">
        <f t="shared" si="9"/>
        <v>Projection, aspersion de produits dangereux sur le visage, la peau, les yeux</v>
      </c>
      <c r="S102" s="214" t="e">
        <f>VLOOKUP(L101,'Précisions-Moy Prév'!$C$2:$D$261,2,FALSE)</f>
        <v>#N/A</v>
      </c>
      <c r="T102" s="214">
        <f>VLOOKUP(F101,'Précisions-Moy Prév'!$G$2:$H$122,2,FALSE)</f>
        <v>91</v>
      </c>
    </row>
    <row r="103" spans="1:20" ht="45" x14ac:dyDescent="0.2">
      <c r="A103" s="149">
        <f t="shared" si="10"/>
        <v>100</v>
      </c>
      <c r="B103" s="108">
        <v>43025</v>
      </c>
      <c r="C103" s="108"/>
      <c r="D103" s="105" t="s">
        <v>857</v>
      </c>
      <c r="E103" s="105" t="s">
        <v>120</v>
      </c>
      <c r="F103" s="105" t="s">
        <v>190</v>
      </c>
      <c r="G103" s="105" t="s">
        <v>733</v>
      </c>
      <c r="H103" s="175" t="s">
        <v>14</v>
      </c>
      <c r="I103" s="105" t="s">
        <v>36</v>
      </c>
      <c r="J103" s="149" t="s">
        <v>39</v>
      </c>
      <c r="K103" s="148">
        <v>23</v>
      </c>
      <c r="L103" s="105" t="s">
        <v>804</v>
      </c>
      <c r="M103" s="175" t="s">
        <v>792</v>
      </c>
      <c r="N103" s="108"/>
      <c r="O103" s="108"/>
      <c r="P103" s="105"/>
      <c r="Q103" s="214" t="str">
        <f t="shared" si="8"/>
        <v>Equipements de travail</v>
      </c>
      <c r="R103" s="214" t="str">
        <f t="shared" si="9"/>
        <v>Utilisation d'équipements avec parties mobiles ou brûlantes</v>
      </c>
      <c r="S103" s="214" t="e">
        <f>VLOOKUP(L102,'Précisions-Moy Prév'!$C$2:$D$261,2,FALSE)</f>
        <v>#N/A</v>
      </c>
      <c r="T103" s="214">
        <f>VLOOKUP(F102,'Précisions-Moy Prév'!$G$2:$H$122,2,FALSE)</f>
        <v>53</v>
      </c>
    </row>
    <row r="104" spans="1:20" ht="45" x14ac:dyDescent="0.2">
      <c r="A104" s="149">
        <f t="shared" si="10"/>
        <v>101</v>
      </c>
      <c r="B104" s="108">
        <v>43025</v>
      </c>
      <c r="C104" s="108"/>
      <c r="D104" s="105" t="s">
        <v>857</v>
      </c>
      <c r="E104" s="105" t="s">
        <v>116</v>
      </c>
      <c r="F104" s="105" t="s">
        <v>70</v>
      </c>
      <c r="G104" s="105" t="s">
        <v>736</v>
      </c>
      <c r="H104" s="175" t="s">
        <v>14</v>
      </c>
      <c r="I104" s="105" t="s">
        <v>36</v>
      </c>
      <c r="J104" s="149" t="s">
        <v>39</v>
      </c>
      <c r="K104" s="148">
        <v>23</v>
      </c>
      <c r="L104" s="105" t="s">
        <v>803</v>
      </c>
      <c r="M104" s="105" t="s">
        <v>791</v>
      </c>
      <c r="N104" s="108"/>
      <c r="O104" s="108"/>
      <c r="P104" s="105"/>
      <c r="Q104" s="214" t="str">
        <f t="shared" si="8"/>
        <v>Produits Emissions Déchets</v>
      </c>
      <c r="R104" s="214" t="str">
        <f t="shared" si="9"/>
        <v>Projection, aspersion de produits dangereux sur le visage, la peau, les yeux</v>
      </c>
      <c r="S104" s="214" t="e">
        <f>VLOOKUP(L103,'Précisions-Moy Prév'!$C$2:$D$261,2,FALSE)</f>
        <v>#N/A</v>
      </c>
      <c r="T104" s="214">
        <f>VLOOKUP(F103,'Précisions-Moy Prév'!$G$2:$H$122,2,FALSE)</f>
        <v>91</v>
      </c>
    </row>
    <row r="105" spans="1:20" ht="45" x14ac:dyDescent="0.2">
      <c r="A105" s="149">
        <f t="shared" si="10"/>
        <v>102</v>
      </c>
      <c r="B105" s="108">
        <v>43025</v>
      </c>
      <c r="C105" s="108"/>
      <c r="D105" s="105" t="s">
        <v>857</v>
      </c>
      <c r="E105" s="105" t="s">
        <v>120</v>
      </c>
      <c r="F105" s="105" t="s">
        <v>190</v>
      </c>
      <c r="G105" s="105" t="s">
        <v>733</v>
      </c>
      <c r="H105" s="175" t="s">
        <v>14</v>
      </c>
      <c r="I105" s="105" t="s">
        <v>36</v>
      </c>
      <c r="J105" s="149" t="s">
        <v>39</v>
      </c>
      <c r="K105" s="148">
        <v>23</v>
      </c>
      <c r="L105" s="105" t="s">
        <v>804</v>
      </c>
      <c r="M105" s="175" t="s">
        <v>792</v>
      </c>
      <c r="N105" s="108"/>
      <c r="O105" s="108"/>
      <c r="P105" s="105"/>
      <c r="Q105" s="214" t="str">
        <f t="shared" si="8"/>
        <v>Equipements de travail</v>
      </c>
      <c r="R105" s="214" t="str">
        <f t="shared" si="9"/>
        <v>Utilisation d'équipements avec parties mobiles ou brûlantes</v>
      </c>
      <c r="S105" s="214" t="e">
        <f>VLOOKUP(L104,'Précisions-Moy Prév'!$C$2:$D$261,2,FALSE)</f>
        <v>#N/A</v>
      </c>
      <c r="T105" s="214">
        <f>VLOOKUP(F104,'Précisions-Moy Prév'!$G$2:$H$122,2,FALSE)</f>
        <v>53</v>
      </c>
    </row>
    <row r="106" spans="1:20" ht="45" x14ac:dyDescent="0.2">
      <c r="A106" s="149">
        <f t="shared" si="10"/>
        <v>103</v>
      </c>
      <c r="B106" s="108">
        <v>43025</v>
      </c>
      <c r="C106" s="108"/>
      <c r="D106" s="105" t="s">
        <v>857</v>
      </c>
      <c r="E106" s="105" t="s">
        <v>116</v>
      </c>
      <c r="F106" s="105" t="s">
        <v>70</v>
      </c>
      <c r="G106" s="105" t="s">
        <v>736</v>
      </c>
      <c r="H106" s="175" t="s">
        <v>14</v>
      </c>
      <c r="I106" s="105" t="s">
        <v>36</v>
      </c>
      <c r="J106" s="149" t="s">
        <v>39</v>
      </c>
      <c r="K106" s="148">
        <v>23</v>
      </c>
      <c r="L106" s="105" t="s">
        <v>803</v>
      </c>
      <c r="M106" s="105" t="s">
        <v>791</v>
      </c>
      <c r="N106" s="108"/>
      <c r="O106" s="108"/>
      <c r="P106" s="105"/>
      <c r="Q106" s="214" t="str">
        <f t="shared" si="8"/>
        <v>Produits Emissions Déchets</v>
      </c>
      <c r="R106" s="214" t="str">
        <f t="shared" si="9"/>
        <v>Projection, aspersion de produits dangereux sur le visage, la peau, les yeux</v>
      </c>
      <c r="S106" s="214" t="e">
        <f>VLOOKUP(L105,'Précisions-Moy Prév'!$C$2:$D$261,2,FALSE)</f>
        <v>#N/A</v>
      </c>
      <c r="T106" s="214">
        <f>VLOOKUP(F105,'Précisions-Moy Prév'!$G$2:$H$122,2,FALSE)</f>
        <v>91</v>
      </c>
    </row>
    <row r="107" spans="1:20" ht="45" x14ac:dyDescent="0.2">
      <c r="A107" s="149">
        <f t="shared" si="10"/>
        <v>104</v>
      </c>
      <c r="B107" s="108">
        <v>43025</v>
      </c>
      <c r="C107" s="108"/>
      <c r="D107" s="105" t="s">
        <v>857</v>
      </c>
      <c r="E107" s="105" t="s">
        <v>120</v>
      </c>
      <c r="F107" s="105" t="s">
        <v>190</v>
      </c>
      <c r="G107" s="105" t="s">
        <v>733</v>
      </c>
      <c r="H107" s="175" t="s">
        <v>14</v>
      </c>
      <c r="I107" s="105" t="s">
        <v>36</v>
      </c>
      <c r="J107" s="149" t="s">
        <v>39</v>
      </c>
      <c r="K107" s="148">
        <v>23</v>
      </c>
      <c r="L107" s="105" t="s">
        <v>804</v>
      </c>
      <c r="M107" s="175" t="s">
        <v>792</v>
      </c>
      <c r="N107" s="108"/>
      <c r="O107" s="108"/>
      <c r="P107" s="105"/>
      <c r="Q107" s="214" t="str">
        <f t="shared" si="8"/>
        <v>Equipements de travail</v>
      </c>
      <c r="R107" s="214" t="str">
        <f t="shared" si="9"/>
        <v>Utilisation d'équipements avec parties mobiles ou brûlantes</v>
      </c>
      <c r="S107" s="214" t="e">
        <f>VLOOKUP(L106,'Précisions-Moy Prév'!$C$2:$D$261,2,FALSE)</f>
        <v>#N/A</v>
      </c>
      <c r="T107" s="214">
        <f>VLOOKUP(F106,'Précisions-Moy Prév'!$G$2:$H$122,2,FALSE)</f>
        <v>53</v>
      </c>
    </row>
    <row r="108" spans="1:20" ht="45" x14ac:dyDescent="0.2">
      <c r="A108" s="149">
        <f t="shared" si="10"/>
        <v>105</v>
      </c>
      <c r="B108" s="108">
        <v>43025</v>
      </c>
      <c r="C108" s="108"/>
      <c r="D108" s="105" t="s">
        <v>857</v>
      </c>
      <c r="E108" s="105" t="s">
        <v>116</v>
      </c>
      <c r="F108" s="105" t="s">
        <v>70</v>
      </c>
      <c r="G108" s="105" t="s">
        <v>736</v>
      </c>
      <c r="H108" s="175" t="s">
        <v>14</v>
      </c>
      <c r="I108" s="105" t="s">
        <v>36</v>
      </c>
      <c r="J108" s="149" t="s">
        <v>39</v>
      </c>
      <c r="K108" s="148">
        <v>23</v>
      </c>
      <c r="L108" s="105" t="s">
        <v>803</v>
      </c>
      <c r="M108" s="105" t="s">
        <v>791</v>
      </c>
      <c r="N108" s="108"/>
      <c r="O108" s="108"/>
      <c r="P108" s="105"/>
      <c r="Q108" s="214" t="str">
        <f t="shared" si="8"/>
        <v>Produits Emissions Déchets</v>
      </c>
      <c r="R108" s="214" t="str">
        <f t="shared" si="9"/>
        <v>Projection, aspersion de produits dangereux sur le visage, la peau, les yeux</v>
      </c>
      <c r="S108" s="214" t="e">
        <f>VLOOKUP(L107,'Précisions-Moy Prév'!$C$2:$D$261,2,FALSE)</f>
        <v>#N/A</v>
      </c>
      <c r="T108" s="214">
        <f>VLOOKUP(F107,'Précisions-Moy Prév'!$G$2:$H$122,2,FALSE)</f>
        <v>91</v>
      </c>
    </row>
    <row r="109" spans="1:20" ht="45" x14ac:dyDescent="0.2">
      <c r="A109" s="149">
        <f t="shared" si="10"/>
        <v>106</v>
      </c>
      <c r="B109" s="108">
        <v>43025</v>
      </c>
      <c r="C109" s="108"/>
      <c r="D109" s="105" t="s">
        <v>857</v>
      </c>
      <c r="E109" s="105" t="s">
        <v>120</v>
      </c>
      <c r="F109" s="105" t="s">
        <v>190</v>
      </c>
      <c r="G109" s="105" t="s">
        <v>733</v>
      </c>
      <c r="H109" s="175" t="s">
        <v>14</v>
      </c>
      <c r="I109" s="105" t="s">
        <v>36</v>
      </c>
      <c r="J109" s="149" t="s">
        <v>39</v>
      </c>
      <c r="K109" s="148">
        <v>23</v>
      </c>
      <c r="L109" s="105" t="s">
        <v>804</v>
      </c>
      <c r="M109" s="175" t="s">
        <v>792</v>
      </c>
      <c r="N109" s="108"/>
      <c r="O109" s="108"/>
      <c r="P109" s="105"/>
      <c r="Q109" s="214" t="str">
        <f t="shared" si="8"/>
        <v>Equipements de travail</v>
      </c>
      <c r="R109" s="214" t="str">
        <f t="shared" si="9"/>
        <v>Utilisation d'équipements avec parties mobiles ou brûlantes</v>
      </c>
      <c r="S109" s="214" t="e">
        <f>VLOOKUP(L108,'Précisions-Moy Prév'!$C$2:$D$261,2,FALSE)</f>
        <v>#N/A</v>
      </c>
      <c r="T109" s="214">
        <f>VLOOKUP(F108,'Précisions-Moy Prév'!$G$2:$H$122,2,FALSE)</f>
        <v>53</v>
      </c>
    </row>
    <row r="110" spans="1:20" ht="45" x14ac:dyDescent="0.2">
      <c r="A110" s="149">
        <f t="shared" si="10"/>
        <v>107</v>
      </c>
      <c r="B110" s="108">
        <v>43025</v>
      </c>
      <c r="C110" s="108"/>
      <c r="D110" s="105" t="s">
        <v>857</v>
      </c>
      <c r="E110" s="105" t="s">
        <v>116</v>
      </c>
      <c r="F110" s="105" t="s">
        <v>70</v>
      </c>
      <c r="G110" s="105" t="s">
        <v>736</v>
      </c>
      <c r="H110" s="175" t="s">
        <v>14</v>
      </c>
      <c r="I110" s="105" t="s">
        <v>36</v>
      </c>
      <c r="J110" s="149" t="s">
        <v>39</v>
      </c>
      <c r="K110" s="148">
        <v>23</v>
      </c>
      <c r="L110" s="105" t="s">
        <v>803</v>
      </c>
      <c r="M110" s="105" t="s">
        <v>791</v>
      </c>
      <c r="N110" s="108"/>
      <c r="O110" s="108"/>
      <c r="P110" s="105"/>
      <c r="Q110" s="214" t="str">
        <f t="shared" si="8"/>
        <v>Produits Emissions Déchets</v>
      </c>
      <c r="R110" s="214" t="str">
        <f t="shared" si="9"/>
        <v>Projection, aspersion de produits dangereux sur le visage, la peau, les yeux</v>
      </c>
      <c r="S110" s="214" t="e">
        <f>VLOOKUP(L109,'Précisions-Moy Prév'!$C$2:$D$261,2,FALSE)</f>
        <v>#N/A</v>
      </c>
      <c r="T110" s="214">
        <f>VLOOKUP(F109,'Précisions-Moy Prév'!$G$2:$H$122,2,FALSE)</f>
        <v>91</v>
      </c>
    </row>
    <row r="111" spans="1:20" ht="45" x14ac:dyDescent="0.2">
      <c r="A111" s="149">
        <f t="shared" si="10"/>
        <v>108</v>
      </c>
      <c r="B111" s="108">
        <v>43025</v>
      </c>
      <c r="C111" s="108"/>
      <c r="D111" s="105" t="s">
        <v>857</v>
      </c>
      <c r="E111" s="105" t="s">
        <v>120</v>
      </c>
      <c r="F111" s="105" t="s">
        <v>190</v>
      </c>
      <c r="G111" s="105" t="s">
        <v>733</v>
      </c>
      <c r="H111" s="175" t="s">
        <v>14</v>
      </c>
      <c r="I111" s="105" t="s">
        <v>36</v>
      </c>
      <c r="J111" s="149" t="s">
        <v>39</v>
      </c>
      <c r="K111" s="148">
        <v>23</v>
      </c>
      <c r="L111" s="105" t="s">
        <v>804</v>
      </c>
      <c r="M111" s="175" t="s">
        <v>792</v>
      </c>
      <c r="N111" s="108"/>
      <c r="O111" s="108"/>
      <c r="P111" s="105"/>
      <c r="Q111" s="214" t="str">
        <f t="shared" si="8"/>
        <v>Equipements de travail</v>
      </c>
      <c r="R111" s="214" t="str">
        <f t="shared" si="9"/>
        <v>Utilisation d'équipements avec parties mobiles ou brûlantes</v>
      </c>
      <c r="S111" s="214" t="e">
        <f>VLOOKUP(L110,'Précisions-Moy Prév'!$C$2:$D$261,2,FALSE)</f>
        <v>#N/A</v>
      </c>
      <c r="T111" s="214">
        <f>VLOOKUP(F110,'Précisions-Moy Prév'!$G$2:$H$122,2,FALSE)</f>
        <v>53</v>
      </c>
    </row>
    <row r="112" spans="1:20" ht="45" x14ac:dyDescent="0.2">
      <c r="A112" s="149">
        <f t="shared" si="10"/>
        <v>109</v>
      </c>
      <c r="B112" s="108">
        <v>43025</v>
      </c>
      <c r="C112" s="108"/>
      <c r="D112" s="105" t="s">
        <v>857</v>
      </c>
      <c r="E112" s="105" t="s">
        <v>116</v>
      </c>
      <c r="F112" s="105" t="s">
        <v>70</v>
      </c>
      <c r="G112" s="105" t="s">
        <v>736</v>
      </c>
      <c r="H112" s="175" t="s">
        <v>14</v>
      </c>
      <c r="I112" s="105" t="s">
        <v>36</v>
      </c>
      <c r="J112" s="149" t="s">
        <v>39</v>
      </c>
      <c r="K112" s="148">
        <v>23</v>
      </c>
      <c r="L112" s="105" t="s">
        <v>803</v>
      </c>
      <c r="M112" s="105" t="s">
        <v>791</v>
      </c>
      <c r="N112" s="108"/>
      <c r="O112" s="108"/>
      <c r="P112" s="105"/>
      <c r="Q112" s="214" t="str">
        <f t="shared" si="8"/>
        <v>Produits Emissions Déchets</v>
      </c>
      <c r="R112" s="214" t="str">
        <f t="shared" si="9"/>
        <v>Projection, aspersion de produits dangereux sur le visage, la peau, les yeux</v>
      </c>
      <c r="S112" s="214" t="e">
        <f>VLOOKUP(L111,'Précisions-Moy Prév'!$C$2:$D$261,2,FALSE)</f>
        <v>#N/A</v>
      </c>
      <c r="T112" s="214">
        <f>VLOOKUP(F111,'Précisions-Moy Prév'!$G$2:$H$122,2,FALSE)</f>
        <v>91</v>
      </c>
    </row>
    <row r="113" spans="1:20" ht="45" x14ac:dyDescent="0.2">
      <c r="A113" s="149">
        <f t="shared" si="10"/>
        <v>110</v>
      </c>
      <c r="B113" s="108">
        <v>43025</v>
      </c>
      <c r="C113" s="108"/>
      <c r="D113" s="105" t="s">
        <v>857</v>
      </c>
      <c r="E113" s="105" t="s">
        <v>120</v>
      </c>
      <c r="F113" s="105" t="s">
        <v>190</v>
      </c>
      <c r="G113" s="105" t="s">
        <v>733</v>
      </c>
      <c r="H113" s="175" t="s">
        <v>14</v>
      </c>
      <c r="I113" s="105" t="s">
        <v>36</v>
      </c>
      <c r="J113" s="149" t="s">
        <v>39</v>
      </c>
      <c r="K113" s="148">
        <v>23</v>
      </c>
      <c r="L113" s="105" t="s">
        <v>804</v>
      </c>
      <c r="M113" s="175" t="s">
        <v>792</v>
      </c>
      <c r="N113" s="108"/>
      <c r="O113" s="108"/>
      <c r="P113" s="105"/>
      <c r="Q113" s="214" t="str">
        <f t="shared" si="8"/>
        <v>Equipements de travail</v>
      </c>
      <c r="R113" s="214" t="str">
        <f t="shared" si="9"/>
        <v>Utilisation d'équipements avec parties mobiles ou brûlantes</v>
      </c>
      <c r="S113" s="214" t="e">
        <f>VLOOKUP(L112,'Précisions-Moy Prév'!$C$2:$D$261,2,FALSE)</f>
        <v>#N/A</v>
      </c>
      <c r="T113" s="214">
        <f>VLOOKUP(F112,'Précisions-Moy Prév'!$G$2:$H$122,2,FALSE)</f>
        <v>53</v>
      </c>
    </row>
    <row r="114" spans="1:20" ht="45" x14ac:dyDescent="0.2">
      <c r="A114" s="149">
        <f t="shared" si="10"/>
        <v>111</v>
      </c>
      <c r="B114" s="108">
        <v>43025</v>
      </c>
      <c r="C114" s="108"/>
      <c r="D114" s="105" t="s">
        <v>857</v>
      </c>
      <c r="E114" s="105" t="s">
        <v>116</v>
      </c>
      <c r="F114" s="105" t="s">
        <v>70</v>
      </c>
      <c r="G114" s="105" t="s">
        <v>736</v>
      </c>
      <c r="H114" s="175" t="s">
        <v>14</v>
      </c>
      <c r="I114" s="105" t="s">
        <v>36</v>
      </c>
      <c r="J114" s="149" t="s">
        <v>39</v>
      </c>
      <c r="K114" s="148">
        <v>23</v>
      </c>
      <c r="L114" s="105" t="s">
        <v>803</v>
      </c>
      <c r="M114" s="105" t="s">
        <v>791</v>
      </c>
      <c r="N114" s="108"/>
      <c r="O114" s="108"/>
      <c r="P114" s="105"/>
      <c r="Q114" s="214" t="str">
        <f t="shared" si="8"/>
        <v>Produits Emissions Déchets</v>
      </c>
      <c r="R114" s="214" t="str">
        <f t="shared" si="9"/>
        <v>Projection, aspersion de produits dangereux sur le visage, la peau, les yeux</v>
      </c>
      <c r="S114" s="214" t="e">
        <f>VLOOKUP(L113,'Précisions-Moy Prév'!$C$2:$D$261,2,FALSE)</f>
        <v>#N/A</v>
      </c>
      <c r="T114" s="214">
        <f>VLOOKUP(F113,'Précisions-Moy Prév'!$G$2:$H$122,2,FALSE)</f>
        <v>91</v>
      </c>
    </row>
    <row r="115" spans="1:20" ht="45" x14ac:dyDescent="0.2">
      <c r="A115" s="149">
        <f t="shared" si="10"/>
        <v>112</v>
      </c>
      <c r="B115" s="108">
        <v>43025</v>
      </c>
      <c r="C115" s="108"/>
      <c r="D115" s="105" t="s">
        <v>857</v>
      </c>
      <c r="E115" s="105" t="s">
        <v>120</v>
      </c>
      <c r="F115" s="105" t="s">
        <v>190</v>
      </c>
      <c r="G115" s="105" t="s">
        <v>733</v>
      </c>
      <c r="H115" s="175" t="s">
        <v>14</v>
      </c>
      <c r="I115" s="105" t="s">
        <v>36</v>
      </c>
      <c r="J115" s="149" t="s">
        <v>39</v>
      </c>
      <c r="K115" s="148">
        <v>23</v>
      </c>
      <c r="L115" s="105" t="s">
        <v>804</v>
      </c>
      <c r="M115" s="175" t="s">
        <v>792</v>
      </c>
      <c r="N115" s="108"/>
      <c r="O115" s="108"/>
      <c r="P115" s="105"/>
      <c r="Q115" s="214" t="str">
        <f t="shared" si="8"/>
        <v>Equipements de travail</v>
      </c>
      <c r="R115" s="214" t="str">
        <f t="shared" si="9"/>
        <v>Utilisation d'équipements avec parties mobiles ou brûlantes</v>
      </c>
      <c r="S115" s="214" t="e">
        <f>VLOOKUP(L114,'Précisions-Moy Prév'!$C$2:$D$261,2,FALSE)</f>
        <v>#N/A</v>
      </c>
      <c r="T115" s="214">
        <f>VLOOKUP(F114,'Précisions-Moy Prév'!$G$2:$H$122,2,FALSE)</f>
        <v>53</v>
      </c>
    </row>
    <row r="116" spans="1:20" ht="45" x14ac:dyDescent="0.2">
      <c r="A116" s="149">
        <f t="shared" si="10"/>
        <v>113</v>
      </c>
      <c r="B116" s="108">
        <v>43025</v>
      </c>
      <c r="C116" s="108"/>
      <c r="D116" s="105" t="s">
        <v>857</v>
      </c>
      <c r="E116" s="105" t="s">
        <v>116</v>
      </c>
      <c r="F116" s="105" t="s">
        <v>70</v>
      </c>
      <c r="G116" s="105" t="s">
        <v>736</v>
      </c>
      <c r="H116" s="175" t="s">
        <v>14</v>
      </c>
      <c r="I116" s="105" t="s">
        <v>36</v>
      </c>
      <c r="J116" s="149" t="s">
        <v>39</v>
      </c>
      <c r="K116" s="148">
        <v>23</v>
      </c>
      <c r="L116" s="105" t="s">
        <v>803</v>
      </c>
      <c r="M116" s="105" t="s">
        <v>791</v>
      </c>
      <c r="N116" s="108"/>
      <c r="O116" s="108"/>
      <c r="P116" s="105"/>
      <c r="Q116" s="214" t="str">
        <f t="shared" si="8"/>
        <v>Produits Emissions Déchets</v>
      </c>
      <c r="R116" s="214" t="str">
        <f t="shared" si="9"/>
        <v>Projection, aspersion de produits dangereux sur le visage, la peau, les yeux</v>
      </c>
      <c r="S116" s="214" t="e">
        <f>VLOOKUP(L115,'Précisions-Moy Prév'!$C$2:$D$261,2,FALSE)</f>
        <v>#N/A</v>
      </c>
      <c r="T116" s="214">
        <f>VLOOKUP(F115,'Précisions-Moy Prév'!$G$2:$H$122,2,FALSE)</f>
        <v>91</v>
      </c>
    </row>
    <row r="117" spans="1:20" ht="45" x14ac:dyDescent="0.2">
      <c r="A117" s="149">
        <f t="shared" si="10"/>
        <v>114</v>
      </c>
      <c r="B117" s="108">
        <v>43025</v>
      </c>
      <c r="C117" s="108"/>
      <c r="D117" s="105" t="s">
        <v>857</v>
      </c>
      <c r="E117" s="105" t="s">
        <v>120</v>
      </c>
      <c r="F117" s="105" t="s">
        <v>190</v>
      </c>
      <c r="G117" s="105" t="s">
        <v>733</v>
      </c>
      <c r="H117" s="175" t="s">
        <v>14</v>
      </c>
      <c r="I117" s="105" t="s">
        <v>36</v>
      </c>
      <c r="J117" s="149" t="s">
        <v>39</v>
      </c>
      <c r="K117" s="148">
        <v>23</v>
      </c>
      <c r="L117" s="105" t="s">
        <v>804</v>
      </c>
      <c r="M117" s="175" t="s">
        <v>792</v>
      </c>
      <c r="N117" s="108"/>
      <c r="O117" s="108"/>
      <c r="P117" s="105"/>
      <c r="Q117" s="214" t="str">
        <f t="shared" si="8"/>
        <v>Equipements de travail</v>
      </c>
      <c r="R117" s="214" t="str">
        <f t="shared" si="9"/>
        <v>Utilisation d'équipements avec parties mobiles ou brûlantes</v>
      </c>
      <c r="S117" s="214" t="e">
        <f>VLOOKUP(L116,'Précisions-Moy Prév'!$C$2:$D$261,2,FALSE)</f>
        <v>#N/A</v>
      </c>
      <c r="T117" s="214">
        <f>VLOOKUP(F116,'Précisions-Moy Prév'!$G$2:$H$122,2,FALSE)</f>
        <v>53</v>
      </c>
    </row>
    <row r="118" spans="1:20" ht="45" x14ac:dyDescent="0.2">
      <c r="A118" s="149">
        <f t="shared" si="10"/>
        <v>115</v>
      </c>
      <c r="B118" s="108">
        <v>43025</v>
      </c>
      <c r="C118" s="108"/>
      <c r="D118" s="105" t="s">
        <v>857</v>
      </c>
      <c r="E118" s="105" t="s">
        <v>116</v>
      </c>
      <c r="F118" s="105" t="s">
        <v>70</v>
      </c>
      <c r="G118" s="105" t="s">
        <v>736</v>
      </c>
      <c r="H118" s="175" t="s">
        <v>14</v>
      </c>
      <c r="I118" s="105" t="s">
        <v>36</v>
      </c>
      <c r="J118" s="149" t="s">
        <v>39</v>
      </c>
      <c r="K118" s="148">
        <v>23</v>
      </c>
      <c r="L118" s="105" t="s">
        <v>803</v>
      </c>
      <c r="M118" s="105" t="s">
        <v>791</v>
      </c>
      <c r="N118" s="108"/>
      <c r="O118" s="108"/>
      <c r="P118" s="105"/>
      <c r="Q118" s="214" t="str">
        <f t="shared" si="8"/>
        <v>Produits Emissions Déchets</v>
      </c>
      <c r="R118" s="214" t="str">
        <f t="shared" si="9"/>
        <v>Projection, aspersion de produits dangereux sur le visage, la peau, les yeux</v>
      </c>
      <c r="S118" s="214" t="e">
        <f>VLOOKUP(L117,'Précisions-Moy Prév'!$C$2:$D$261,2,FALSE)</f>
        <v>#N/A</v>
      </c>
      <c r="T118" s="214">
        <f>VLOOKUP(F117,'Précisions-Moy Prév'!$G$2:$H$122,2,FALSE)</f>
        <v>91</v>
      </c>
    </row>
    <row r="119" spans="1:20" ht="45" x14ac:dyDescent="0.2">
      <c r="A119" s="149">
        <f t="shared" si="10"/>
        <v>116</v>
      </c>
      <c r="B119" s="108">
        <v>43025</v>
      </c>
      <c r="C119" s="108"/>
      <c r="D119" s="105" t="s">
        <v>857</v>
      </c>
      <c r="E119" s="105" t="s">
        <v>120</v>
      </c>
      <c r="F119" s="105" t="s">
        <v>190</v>
      </c>
      <c r="G119" s="105" t="s">
        <v>733</v>
      </c>
      <c r="H119" s="175" t="s">
        <v>14</v>
      </c>
      <c r="I119" s="105" t="s">
        <v>36</v>
      </c>
      <c r="J119" s="149" t="s">
        <v>39</v>
      </c>
      <c r="K119" s="148">
        <v>23</v>
      </c>
      <c r="L119" s="105" t="s">
        <v>804</v>
      </c>
      <c r="M119" s="175" t="s">
        <v>792</v>
      </c>
      <c r="N119" s="108"/>
      <c r="O119" s="108"/>
      <c r="P119" s="105"/>
      <c r="Q119" s="214" t="str">
        <f t="shared" si="8"/>
        <v>Equipements de travail</v>
      </c>
      <c r="R119" s="214" t="str">
        <f t="shared" si="9"/>
        <v>Utilisation d'équipements avec parties mobiles ou brûlantes</v>
      </c>
      <c r="S119" s="214" t="e">
        <f>VLOOKUP(L118,'Précisions-Moy Prév'!$C$2:$D$261,2,FALSE)</f>
        <v>#N/A</v>
      </c>
      <c r="T119" s="214">
        <f>VLOOKUP(F118,'Précisions-Moy Prév'!$G$2:$H$122,2,FALSE)</f>
        <v>53</v>
      </c>
    </row>
    <row r="120" spans="1:20" ht="45" x14ac:dyDescent="0.2">
      <c r="A120" s="149">
        <f t="shared" si="10"/>
        <v>117</v>
      </c>
      <c r="B120" s="108">
        <v>43025</v>
      </c>
      <c r="C120" s="108"/>
      <c r="D120" s="105" t="s">
        <v>857</v>
      </c>
      <c r="E120" s="105" t="s">
        <v>116</v>
      </c>
      <c r="F120" s="105" t="s">
        <v>70</v>
      </c>
      <c r="G120" s="105" t="s">
        <v>736</v>
      </c>
      <c r="H120" s="175" t="s">
        <v>14</v>
      </c>
      <c r="I120" s="105" t="s">
        <v>36</v>
      </c>
      <c r="J120" s="149" t="s">
        <v>39</v>
      </c>
      <c r="K120" s="148">
        <v>23</v>
      </c>
      <c r="L120" s="105" t="s">
        <v>803</v>
      </c>
      <c r="M120" s="105" t="s">
        <v>791</v>
      </c>
      <c r="N120" s="108"/>
      <c r="O120" s="108"/>
      <c r="P120" s="105"/>
      <c r="Q120" s="214" t="str">
        <f t="shared" si="8"/>
        <v>Produits Emissions Déchets</v>
      </c>
      <c r="R120" s="214" t="str">
        <f t="shared" si="9"/>
        <v>Projection, aspersion de produits dangereux sur le visage, la peau, les yeux</v>
      </c>
      <c r="S120" s="214" t="e">
        <f>VLOOKUP(L119,'Précisions-Moy Prév'!$C$2:$D$261,2,FALSE)</f>
        <v>#N/A</v>
      </c>
      <c r="T120" s="214">
        <f>VLOOKUP(F119,'Précisions-Moy Prév'!$G$2:$H$122,2,FALSE)</f>
        <v>91</v>
      </c>
    </row>
    <row r="121" spans="1:20" ht="45" x14ac:dyDescent="0.2">
      <c r="A121" s="149">
        <f t="shared" si="10"/>
        <v>118</v>
      </c>
      <c r="B121" s="108">
        <v>43025</v>
      </c>
      <c r="C121" s="108"/>
      <c r="D121" s="105" t="s">
        <v>857</v>
      </c>
      <c r="E121" s="105" t="s">
        <v>120</v>
      </c>
      <c r="F121" s="105" t="s">
        <v>190</v>
      </c>
      <c r="G121" s="105" t="s">
        <v>733</v>
      </c>
      <c r="H121" s="175" t="s">
        <v>14</v>
      </c>
      <c r="I121" s="105" t="s">
        <v>36</v>
      </c>
      <c r="J121" s="149" t="s">
        <v>39</v>
      </c>
      <c r="K121" s="148">
        <v>23</v>
      </c>
      <c r="L121" s="105" t="s">
        <v>804</v>
      </c>
      <c r="M121" s="175" t="s">
        <v>792</v>
      </c>
      <c r="N121" s="108"/>
      <c r="O121" s="108"/>
      <c r="P121" s="105"/>
      <c r="Q121" s="214" t="str">
        <f t="shared" si="8"/>
        <v>Equipements de travail</v>
      </c>
      <c r="R121" s="214" t="str">
        <f t="shared" si="9"/>
        <v>Utilisation d'équipements avec parties mobiles ou brûlantes</v>
      </c>
      <c r="S121" s="214" t="e">
        <f>VLOOKUP(L120,'Précisions-Moy Prév'!$C$2:$D$261,2,FALSE)</f>
        <v>#N/A</v>
      </c>
      <c r="T121" s="214">
        <f>VLOOKUP(F120,'Précisions-Moy Prév'!$G$2:$H$122,2,FALSE)</f>
        <v>53</v>
      </c>
    </row>
    <row r="122" spans="1:20" ht="45" x14ac:dyDescent="0.2">
      <c r="A122" s="149">
        <f t="shared" si="10"/>
        <v>119</v>
      </c>
      <c r="B122" s="108">
        <v>43025</v>
      </c>
      <c r="C122" s="108"/>
      <c r="D122" s="105" t="s">
        <v>857</v>
      </c>
      <c r="E122" s="105" t="s">
        <v>116</v>
      </c>
      <c r="F122" s="105" t="s">
        <v>70</v>
      </c>
      <c r="G122" s="105" t="s">
        <v>736</v>
      </c>
      <c r="H122" s="175" t="s">
        <v>14</v>
      </c>
      <c r="I122" s="105" t="s">
        <v>36</v>
      </c>
      <c r="J122" s="149" t="s">
        <v>39</v>
      </c>
      <c r="K122" s="148">
        <v>23</v>
      </c>
      <c r="L122" s="105" t="s">
        <v>803</v>
      </c>
      <c r="M122" s="105" t="s">
        <v>791</v>
      </c>
      <c r="N122" s="108"/>
      <c r="O122" s="108"/>
      <c r="P122" s="105"/>
      <c r="Q122" s="214" t="str">
        <f t="shared" si="8"/>
        <v>Produits Emissions Déchets</v>
      </c>
      <c r="R122" s="214" t="str">
        <f t="shared" si="9"/>
        <v>Projection, aspersion de produits dangereux sur le visage, la peau, les yeux</v>
      </c>
      <c r="S122" s="214" t="e">
        <f>VLOOKUP(L121,'Précisions-Moy Prév'!$C$2:$D$261,2,FALSE)</f>
        <v>#N/A</v>
      </c>
      <c r="T122" s="214">
        <f>VLOOKUP(F121,'Précisions-Moy Prév'!$G$2:$H$122,2,FALSE)</f>
        <v>91</v>
      </c>
    </row>
    <row r="123" spans="1:20" ht="45" x14ac:dyDescent="0.2">
      <c r="A123" s="149">
        <f t="shared" si="10"/>
        <v>120</v>
      </c>
      <c r="B123" s="108">
        <v>43025</v>
      </c>
      <c r="C123" s="108"/>
      <c r="D123" s="105" t="s">
        <v>857</v>
      </c>
      <c r="E123" s="105" t="s">
        <v>120</v>
      </c>
      <c r="F123" s="105" t="s">
        <v>190</v>
      </c>
      <c r="G123" s="105" t="s">
        <v>733</v>
      </c>
      <c r="H123" s="175" t="s">
        <v>14</v>
      </c>
      <c r="I123" s="105" t="s">
        <v>36</v>
      </c>
      <c r="J123" s="149" t="s">
        <v>39</v>
      </c>
      <c r="K123" s="148">
        <v>23</v>
      </c>
      <c r="L123" s="105" t="s">
        <v>804</v>
      </c>
      <c r="M123" s="175" t="s">
        <v>792</v>
      </c>
      <c r="N123" s="108"/>
      <c r="O123" s="108"/>
      <c r="P123" s="105"/>
      <c r="Q123" s="214" t="str">
        <f t="shared" si="8"/>
        <v>Equipements de travail</v>
      </c>
      <c r="R123" s="214" t="str">
        <f t="shared" si="9"/>
        <v>Utilisation d'équipements avec parties mobiles ou brûlantes</v>
      </c>
      <c r="S123" s="214" t="e">
        <f>VLOOKUP(L122,'Précisions-Moy Prév'!$C$2:$D$261,2,FALSE)</f>
        <v>#N/A</v>
      </c>
      <c r="T123" s="214">
        <f>VLOOKUP(F122,'Précisions-Moy Prév'!$G$2:$H$122,2,FALSE)</f>
        <v>53</v>
      </c>
    </row>
    <row r="124" spans="1:20" ht="45" x14ac:dyDescent="0.2">
      <c r="A124" s="149">
        <f t="shared" si="10"/>
        <v>121</v>
      </c>
      <c r="B124" s="108">
        <v>43025</v>
      </c>
      <c r="C124" s="108"/>
      <c r="D124" s="105" t="s">
        <v>857</v>
      </c>
      <c r="E124" s="105" t="s">
        <v>116</v>
      </c>
      <c r="F124" s="105" t="s">
        <v>70</v>
      </c>
      <c r="G124" s="105" t="s">
        <v>736</v>
      </c>
      <c r="H124" s="175" t="s">
        <v>14</v>
      </c>
      <c r="I124" s="105" t="s">
        <v>36</v>
      </c>
      <c r="J124" s="149" t="s">
        <v>39</v>
      </c>
      <c r="K124" s="148">
        <v>23</v>
      </c>
      <c r="L124" s="105" t="s">
        <v>803</v>
      </c>
      <c r="M124" s="105" t="s">
        <v>791</v>
      </c>
      <c r="N124" s="108"/>
      <c r="O124" s="108"/>
      <c r="P124" s="105"/>
      <c r="Q124" s="214" t="str">
        <f t="shared" si="8"/>
        <v>Produits Emissions Déchets</v>
      </c>
      <c r="R124" s="214" t="str">
        <f t="shared" si="9"/>
        <v>Projection, aspersion de produits dangereux sur le visage, la peau, les yeux</v>
      </c>
      <c r="S124" s="214" t="e">
        <f>VLOOKUP(L123,'Précisions-Moy Prév'!$C$2:$D$261,2,FALSE)</f>
        <v>#N/A</v>
      </c>
      <c r="T124" s="214">
        <f>VLOOKUP(F123,'Précisions-Moy Prév'!$G$2:$H$122,2,FALSE)</f>
        <v>91</v>
      </c>
    </row>
    <row r="125" spans="1:20" ht="45" x14ac:dyDescent="0.2">
      <c r="A125" s="149">
        <f t="shared" si="10"/>
        <v>122</v>
      </c>
      <c r="B125" s="108">
        <v>43025</v>
      </c>
      <c r="C125" s="108"/>
      <c r="D125" s="105" t="s">
        <v>857</v>
      </c>
      <c r="E125" s="105" t="s">
        <v>120</v>
      </c>
      <c r="F125" s="105" t="s">
        <v>190</v>
      </c>
      <c r="G125" s="105" t="s">
        <v>733</v>
      </c>
      <c r="H125" s="175" t="s">
        <v>14</v>
      </c>
      <c r="I125" s="105" t="s">
        <v>36</v>
      </c>
      <c r="J125" s="149" t="s">
        <v>39</v>
      </c>
      <c r="K125" s="148">
        <v>23</v>
      </c>
      <c r="L125" s="105" t="s">
        <v>804</v>
      </c>
      <c r="M125" s="175" t="s">
        <v>792</v>
      </c>
      <c r="N125" s="108"/>
      <c r="O125" s="108"/>
      <c r="P125" s="105"/>
      <c r="Q125" s="214" t="str">
        <f t="shared" si="8"/>
        <v>Equipements de travail</v>
      </c>
      <c r="R125" s="214" t="str">
        <f t="shared" si="9"/>
        <v>Utilisation d'équipements avec parties mobiles ou brûlantes</v>
      </c>
      <c r="S125" s="214" t="e">
        <f>VLOOKUP(L124,'Précisions-Moy Prév'!$C$2:$D$261,2,FALSE)</f>
        <v>#N/A</v>
      </c>
      <c r="T125" s="214">
        <f>VLOOKUP(F124,'Précisions-Moy Prév'!$G$2:$H$122,2,FALSE)</f>
        <v>53</v>
      </c>
    </row>
    <row r="126" spans="1:20" ht="45" x14ac:dyDescent="0.2">
      <c r="A126" s="149">
        <f t="shared" si="10"/>
        <v>123</v>
      </c>
      <c r="B126" s="108">
        <v>43025</v>
      </c>
      <c r="C126" s="108"/>
      <c r="D126" s="105" t="s">
        <v>857</v>
      </c>
      <c r="E126" s="105" t="s">
        <v>116</v>
      </c>
      <c r="F126" s="105" t="s">
        <v>70</v>
      </c>
      <c r="G126" s="105" t="s">
        <v>736</v>
      </c>
      <c r="H126" s="175" t="s">
        <v>14</v>
      </c>
      <c r="I126" s="105" t="s">
        <v>36</v>
      </c>
      <c r="J126" s="149" t="s">
        <v>39</v>
      </c>
      <c r="K126" s="148">
        <v>23</v>
      </c>
      <c r="L126" s="105" t="s">
        <v>803</v>
      </c>
      <c r="M126" s="105" t="s">
        <v>791</v>
      </c>
      <c r="N126" s="108"/>
      <c r="O126" s="108"/>
      <c r="P126" s="105"/>
      <c r="Q126" s="214" t="str">
        <f t="shared" si="8"/>
        <v>Produits Emissions Déchets</v>
      </c>
      <c r="R126" s="214" t="str">
        <f t="shared" si="9"/>
        <v>Projection, aspersion de produits dangereux sur le visage, la peau, les yeux</v>
      </c>
      <c r="S126" s="214" t="e">
        <f>VLOOKUP(L125,'Précisions-Moy Prév'!$C$2:$D$261,2,FALSE)</f>
        <v>#N/A</v>
      </c>
      <c r="T126" s="214">
        <f>VLOOKUP(F125,'Précisions-Moy Prév'!$G$2:$H$122,2,FALSE)</f>
        <v>91</v>
      </c>
    </row>
    <row r="127" spans="1:20" ht="45" x14ac:dyDescent="0.2">
      <c r="A127" s="149">
        <f t="shared" si="10"/>
        <v>124</v>
      </c>
      <c r="B127" s="108">
        <v>43025</v>
      </c>
      <c r="C127" s="108"/>
      <c r="D127" s="105" t="s">
        <v>857</v>
      </c>
      <c r="E127" s="105" t="s">
        <v>120</v>
      </c>
      <c r="F127" s="105" t="s">
        <v>190</v>
      </c>
      <c r="G127" s="105" t="s">
        <v>733</v>
      </c>
      <c r="H127" s="175" t="s">
        <v>14</v>
      </c>
      <c r="I127" s="105" t="s">
        <v>36</v>
      </c>
      <c r="J127" s="149" t="s">
        <v>39</v>
      </c>
      <c r="K127" s="148">
        <v>23</v>
      </c>
      <c r="L127" s="105" t="s">
        <v>804</v>
      </c>
      <c r="M127" s="175" t="s">
        <v>792</v>
      </c>
      <c r="N127" s="108"/>
      <c r="O127" s="108"/>
      <c r="P127" s="105"/>
      <c r="Q127" s="214" t="str">
        <f t="shared" si="8"/>
        <v>Equipements de travail</v>
      </c>
      <c r="R127" s="214" t="str">
        <f t="shared" si="9"/>
        <v>Utilisation d'équipements avec parties mobiles ou brûlantes</v>
      </c>
      <c r="S127" s="214" t="e">
        <f>VLOOKUP(L126,'Précisions-Moy Prév'!$C$2:$D$261,2,FALSE)</f>
        <v>#N/A</v>
      </c>
      <c r="T127" s="214">
        <f>VLOOKUP(F126,'Précisions-Moy Prév'!$G$2:$H$122,2,FALSE)</f>
        <v>53</v>
      </c>
    </row>
    <row r="128" spans="1:20" ht="45" x14ac:dyDescent="0.2">
      <c r="A128" s="149">
        <f t="shared" si="10"/>
        <v>125</v>
      </c>
      <c r="B128" s="108">
        <v>43025</v>
      </c>
      <c r="C128" s="108"/>
      <c r="D128" s="105" t="s">
        <v>857</v>
      </c>
      <c r="E128" s="105" t="s">
        <v>116</v>
      </c>
      <c r="F128" s="105" t="s">
        <v>70</v>
      </c>
      <c r="G128" s="105" t="s">
        <v>736</v>
      </c>
      <c r="H128" s="175" t="s">
        <v>14</v>
      </c>
      <c r="I128" s="105" t="s">
        <v>36</v>
      </c>
      <c r="J128" s="149" t="s">
        <v>39</v>
      </c>
      <c r="K128" s="148">
        <v>23</v>
      </c>
      <c r="L128" s="105" t="s">
        <v>803</v>
      </c>
      <c r="M128" s="105" t="s">
        <v>791</v>
      </c>
      <c r="N128" s="108"/>
      <c r="O128" s="108"/>
      <c r="P128" s="105"/>
      <c r="Q128" s="214" t="str">
        <f t="shared" ref="Q128:Q191" si="11">IF(E127&lt;&gt;0,IF(O127=0,E127,""),"")</f>
        <v>Produits Emissions Déchets</v>
      </c>
      <c r="R128" s="214" t="str">
        <f t="shared" ref="R128:R191" si="12">IF(F127&lt;&gt;0,IF(O127=0,F127,""),"")</f>
        <v>Projection, aspersion de produits dangereux sur le visage, la peau, les yeux</v>
      </c>
      <c r="S128" s="214" t="e">
        <f>VLOOKUP(L127,'Précisions-Moy Prév'!$C$2:$D$261,2,FALSE)</f>
        <v>#N/A</v>
      </c>
      <c r="T128" s="214">
        <f>VLOOKUP(F127,'Précisions-Moy Prév'!$G$2:$H$122,2,FALSE)</f>
        <v>91</v>
      </c>
    </row>
    <row r="129" spans="1:20" ht="45" x14ac:dyDescent="0.2">
      <c r="A129" s="149">
        <f t="shared" si="10"/>
        <v>126</v>
      </c>
      <c r="B129" s="108">
        <v>43025</v>
      </c>
      <c r="C129" s="108"/>
      <c r="D129" s="105" t="s">
        <v>857</v>
      </c>
      <c r="E129" s="105" t="s">
        <v>120</v>
      </c>
      <c r="F129" s="105" t="s">
        <v>190</v>
      </c>
      <c r="G129" s="105" t="s">
        <v>733</v>
      </c>
      <c r="H129" s="175" t="s">
        <v>14</v>
      </c>
      <c r="I129" s="105" t="s">
        <v>36</v>
      </c>
      <c r="J129" s="149" t="s">
        <v>39</v>
      </c>
      <c r="K129" s="148">
        <v>23</v>
      </c>
      <c r="L129" s="105" t="s">
        <v>804</v>
      </c>
      <c r="M129" s="175" t="s">
        <v>792</v>
      </c>
      <c r="N129" s="108"/>
      <c r="O129" s="108"/>
      <c r="P129" s="105"/>
      <c r="Q129" s="214" t="str">
        <f t="shared" si="11"/>
        <v>Equipements de travail</v>
      </c>
      <c r="R129" s="214" t="str">
        <f t="shared" si="12"/>
        <v>Utilisation d'équipements avec parties mobiles ou brûlantes</v>
      </c>
      <c r="S129" s="214" t="e">
        <f>VLOOKUP(L128,'Précisions-Moy Prév'!$C$2:$D$261,2,FALSE)</f>
        <v>#N/A</v>
      </c>
      <c r="T129" s="214">
        <f>VLOOKUP(F128,'Précisions-Moy Prév'!$G$2:$H$122,2,FALSE)</f>
        <v>53</v>
      </c>
    </row>
    <row r="130" spans="1:20" ht="45" x14ac:dyDescent="0.2">
      <c r="A130" s="149">
        <f t="shared" si="10"/>
        <v>127</v>
      </c>
      <c r="B130" s="108">
        <v>43025</v>
      </c>
      <c r="C130" s="108"/>
      <c r="D130" s="105" t="s">
        <v>857</v>
      </c>
      <c r="E130" s="105" t="s">
        <v>116</v>
      </c>
      <c r="F130" s="105" t="s">
        <v>70</v>
      </c>
      <c r="G130" s="105" t="s">
        <v>736</v>
      </c>
      <c r="H130" s="175" t="s">
        <v>14</v>
      </c>
      <c r="I130" s="105" t="s">
        <v>36</v>
      </c>
      <c r="J130" s="149" t="s">
        <v>39</v>
      </c>
      <c r="K130" s="148">
        <v>23</v>
      </c>
      <c r="L130" s="105" t="s">
        <v>803</v>
      </c>
      <c r="M130" s="105" t="s">
        <v>791</v>
      </c>
      <c r="N130" s="108"/>
      <c r="O130" s="108"/>
      <c r="P130" s="105"/>
      <c r="Q130" s="214" t="str">
        <f t="shared" si="11"/>
        <v>Produits Emissions Déchets</v>
      </c>
      <c r="R130" s="214" t="str">
        <f t="shared" si="12"/>
        <v>Projection, aspersion de produits dangereux sur le visage, la peau, les yeux</v>
      </c>
      <c r="S130" s="214" t="e">
        <f>VLOOKUP(L129,'Précisions-Moy Prév'!$C$2:$D$261,2,FALSE)</f>
        <v>#N/A</v>
      </c>
      <c r="T130" s="214">
        <f>VLOOKUP(F129,'Précisions-Moy Prév'!$G$2:$H$122,2,FALSE)</f>
        <v>91</v>
      </c>
    </row>
    <row r="131" spans="1:20" ht="45" x14ac:dyDescent="0.2">
      <c r="A131" s="149">
        <f t="shared" si="10"/>
        <v>128</v>
      </c>
      <c r="B131" s="108">
        <v>43025</v>
      </c>
      <c r="C131" s="108"/>
      <c r="D131" s="105" t="s">
        <v>857</v>
      </c>
      <c r="E131" s="105" t="s">
        <v>120</v>
      </c>
      <c r="F131" s="105" t="s">
        <v>190</v>
      </c>
      <c r="G131" s="105" t="s">
        <v>733</v>
      </c>
      <c r="H131" s="175" t="s">
        <v>14</v>
      </c>
      <c r="I131" s="105" t="s">
        <v>36</v>
      </c>
      <c r="J131" s="149" t="s">
        <v>39</v>
      </c>
      <c r="K131" s="148">
        <v>23</v>
      </c>
      <c r="L131" s="105" t="s">
        <v>804</v>
      </c>
      <c r="M131" s="175" t="s">
        <v>792</v>
      </c>
      <c r="N131" s="108"/>
      <c r="O131" s="108"/>
      <c r="P131" s="105"/>
      <c r="Q131" s="214" t="str">
        <f t="shared" si="11"/>
        <v>Equipements de travail</v>
      </c>
      <c r="R131" s="214" t="str">
        <f t="shared" si="12"/>
        <v>Utilisation d'équipements avec parties mobiles ou brûlantes</v>
      </c>
      <c r="S131" s="214" t="e">
        <f>VLOOKUP(L130,'Précisions-Moy Prév'!$C$2:$D$261,2,FALSE)</f>
        <v>#N/A</v>
      </c>
      <c r="T131" s="214">
        <f>VLOOKUP(F130,'Précisions-Moy Prév'!$G$2:$H$122,2,FALSE)</f>
        <v>53</v>
      </c>
    </row>
    <row r="132" spans="1:20" ht="45" x14ac:dyDescent="0.2">
      <c r="A132" s="149">
        <f t="shared" si="10"/>
        <v>129</v>
      </c>
      <c r="B132" s="108">
        <v>43025</v>
      </c>
      <c r="C132" s="108"/>
      <c r="D132" s="105" t="s">
        <v>857</v>
      </c>
      <c r="E132" s="105" t="s">
        <v>116</v>
      </c>
      <c r="F132" s="105" t="s">
        <v>70</v>
      </c>
      <c r="G132" s="105" t="s">
        <v>736</v>
      </c>
      <c r="H132" s="175" t="s">
        <v>14</v>
      </c>
      <c r="I132" s="105" t="s">
        <v>36</v>
      </c>
      <c r="J132" s="149" t="s">
        <v>39</v>
      </c>
      <c r="K132" s="148">
        <v>23</v>
      </c>
      <c r="L132" s="105" t="s">
        <v>803</v>
      </c>
      <c r="M132" s="105" t="s">
        <v>791</v>
      </c>
      <c r="N132" s="108"/>
      <c r="O132" s="108"/>
      <c r="P132" s="105"/>
      <c r="Q132" s="214" t="str">
        <f t="shared" si="11"/>
        <v>Produits Emissions Déchets</v>
      </c>
      <c r="R132" s="214" t="str">
        <f t="shared" si="12"/>
        <v>Projection, aspersion de produits dangereux sur le visage, la peau, les yeux</v>
      </c>
      <c r="S132" s="214" t="e">
        <f>VLOOKUP(L131,'Précisions-Moy Prév'!$C$2:$D$261,2,FALSE)</f>
        <v>#N/A</v>
      </c>
      <c r="T132" s="214">
        <f>VLOOKUP(F131,'Précisions-Moy Prév'!$G$2:$H$122,2,FALSE)</f>
        <v>91</v>
      </c>
    </row>
    <row r="133" spans="1:20" ht="45" x14ac:dyDescent="0.2">
      <c r="A133" s="149">
        <f t="shared" si="10"/>
        <v>130</v>
      </c>
      <c r="B133" s="108">
        <v>43025</v>
      </c>
      <c r="C133" s="108"/>
      <c r="D133" s="105" t="s">
        <v>857</v>
      </c>
      <c r="E133" s="105" t="s">
        <v>120</v>
      </c>
      <c r="F133" s="105" t="s">
        <v>190</v>
      </c>
      <c r="G133" s="105" t="s">
        <v>733</v>
      </c>
      <c r="H133" s="175" t="s">
        <v>14</v>
      </c>
      <c r="I133" s="105" t="s">
        <v>36</v>
      </c>
      <c r="J133" s="149" t="s">
        <v>39</v>
      </c>
      <c r="K133" s="148">
        <v>23</v>
      </c>
      <c r="L133" s="105" t="s">
        <v>804</v>
      </c>
      <c r="M133" s="175" t="s">
        <v>792</v>
      </c>
      <c r="N133" s="108"/>
      <c r="O133" s="108"/>
      <c r="P133" s="105"/>
      <c r="Q133" s="214" t="str">
        <f t="shared" si="11"/>
        <v>Equipements de travail</v>
      </c>
      <c r="R133" s="214" t="str">
        <f t="shared" si="12"/>
        <v>Utilisation d'équipements avec parties mobiles ou brûlantes</v>
      </c>
      <c r="S133" s="214" t="e">
        <f>VLOOKUP(L132,'Précisions-Moy Prév'!$C$2:$D$261,2,FALSE)</f>
        <v>#N/A</v>
      </c>
      <c r="T133" s="214">
        <f>VLOOKUP(F132,'Précisions-Moy Prév'!$G$2:$H$122,2,FALSE)</f>
        <v>53</v>
      </c>
    </row>
    <row r="134" spans="1:20" ht="45" x14ac:dyDescent="0.2">
      <c r="A134" s="149">
        <f t="shared" si="10"/>
        <v>131</v>
      </c>
      <c r="B134" s="108">
        <v>43025</v>
      </c>
      <c r="C134" s="108"/>
      <c r="D134" s="105" t="s">
        <v>857</v>
      </c>
      <c r="E134" s="105" t="s">
        <v>116</v>
      </c>
      <c r="F134" s="105" t="s">
        <v>70</v>
      </c>
      <c r="G134" s="105" t="s">
        <v>736</v>
      </c>
      <c r="H134" s="175" t="s">
        <v>14</v>
      </c>
      <c r="I134" s="105" t="s">
        <v>36</v>
      </c>
      <c r="J134" s="149" t="s">
        <v>39</v>
      </c>
      <c r="K134" s="148">
        <v>23</v>
      </c>
      <c r="L134" s="105" t="s">
        <v>803</v>
      </c>
      <c r="M134" s="105" t="s">
        <v>791</v>
      </c>
      <c r="N134" s="108"/>
      <c r="O134" s="108"/>
      <c r="P134" s="105"/>
      <c r="Q134" s="214" t="str">
        <f t="shared" si="11"/>
        <v>Produits Emissions Déchets</v>
      </c>
      <c r="R134" s="214" t="str">
        <f t="shared" si="12"/>
        <v>Projection, aspersion de produits dangereux sur le visage, la peau, les yeux</v>
      </c>
      <c r="S134" s="214" t="e">
        <f>VLOOKUP(L133,'Précisions-Moy Prév'!$C$2:$D$261,2,FALSE)</f>
        <v>#N/A</v>
      </c>
      <c r="T134" s="214">
        <f>VLOOKUP(F133,'Précisions-Moy Prév'!$G$2:$H$122,2,FALSE)</f>
        <v>91</v>
      </c>
    </row>
    <row r="135" spans="1:20" ht="45" x14ac:dyDescent="0.2">
      <c r="A135" s="149">
        <f t="shared" si="10"/>
        <v>132</v>
      </c>
      <c r="B135" s="108">
        <v>43025</v>
      </c>
      <c r="C135" s="108"/>
      <c r="D135" s="105" t="s">
        <v>857</v>
      </c>
      <c r="E135" s="105" t="s">
        <v>120</v>
      </c>
      <c r="F135" s="105" t="s">
        <v>190</v>
      </c>
      <c r="G135" s="105" t="s">
        <v>733</v>
      </c>
      <c r="H135" s="175" t="s">
        <v>14</v>
      </c>
      <c r="I135" s="105" t="s">
        <v>36</v>
      </c>
      <c r="J135" s="149" t="s">
        <v>39</v>
      </c>
      <c r="K135" s="148">
        <v>23</v>
      </c>
      <c r="L135" s="105" t="s">
        <v>804</v>
      </c>
      <c r="M135" s="175" t="s">
        <v>792</v>
      </c>
      <c r="N135" s="108"/>
      <c r="O135" s="108"/>
      <c r="P135" s="105"/>
      <c r="Q135" s="214" t="str">
        <f t="shared" si="11"/>
        <v>Equipements de travail</v>
      </c>
      <c r="R135" s="214" t="str">
        <f t="shared" si="12"/>
        <v>Utilisation d'équipements avec parties mobiles ou brûlantes</v>
      </c>
      <c r="S135" s="214" t="e">
        <f>VLOOKUP(L134,'Précisions-Moy Prév'!$C$2:$D$261,2,FALSE)</f>
        <v>#N/A</v>
      </c>
      <c r="T135" s="214">
        <f>VLOOKUP(F134,'Précisions-Moy Prév'!$G$2:$H$122,2,FALSE)</f>
        <v>53</v>
      </c>
    </row>
    <row r="136" spans="1:20" ht="45" x14ac:dyDescent="0.2">
      <c r="A136" s="149">
        <f t="shared" si="10"/>
        <v>133</v>
      </c>
      <c r="B136" s="108">
        <v>43025</v>
      </c>
      <c r="C136" s="108"/>
      <c r="D136" s="105" t="s">
        <v>857</v>
      </c>
      <c r="E136" s="105" t="s">
        <v>116</v>
      </c>
      <c r="F136" s="105" t="s">
        <v>70</v>
      </c>
      <c r="G136" s="105" t="s">
        <v>736</v>
      </c>
      <c r="H136" s="175" t="s">
        <v>14</v>
      </c>
      <c r="I136" s="105" t="s">
        <v>36</v>
      </c>
      <c r="J136" s="149" t="s">
        <v>39</v>
      </c>
      <c r="K136" s="148">
        <v>23</v>
      </c>
      <c r="L136" s="105" t="s">
        <v>803</v>
      </c>
      <c r="M136" s="105" t="s">
        <v>791</v>
      </c>
      <c r="N136" s="108"/>
      <c r="O136" s="108"/>
      <c r="P136" s="105"/>
      <c r="Q136" s="214" t="str">
        <f t="shared" si="11"/>
        <v>Produits Emissions Déchets</v>
      </c>
      <c r="R136" s="214" t="str">
        <f t="shared" si="12"/>
        <v>Projection, aspersion de produits dangereux sur le visage, la peau, les yeux</v>
      </c>
      <c r="S136" s="214" t="e">
        <f>VLOOKUP(L135,'Précisions-Moy Prév'!$C$2:$D$261,2,FALSE)</f>
        <v>#N/A</v>
      </c>
      <c r="T136" s="214">
        <f>VLOOKUP(F135,'Précisions-Moy Prév'!$G$2:$H$122,2,FALSE)</f>
        <v>91</v>
      </c>
    </row>
    <row r="137" spans="1:20" ht="45" x14ac:dyDescent="0.2">
      <c r="A137" s="149">
        <f t="shared" si="10"/>
        <v>134</v>
      </c>
      <c r="B137" s="108">
        <v>43025</v>
      </c>
      <c r="C137" s="108"/>
      <c r="D137" s="105" t="s">
        <v>857</v>
      </c>
      <c r="E137" s="105" t="s">
        <v>120</v>
      </c>
      <c r="F137" s="105" t="s">
        <v>190</v>
      </c>
      <c r="G137" s="105" t="s">
        <v>733</v>
      </c>
      <c r="H137" s="175" t="s">
        <v>14</v>
      </c>
      <c r="I137" s="105" t="s">
        <v>36</v>
      </c>
      <c r="J137" s="149" t="s">
        <v>39</v>
      </c>
      <c r="K137" s="148">
        <v>23</v>
      </c>
      <c r="L137" s="105" t="s">
        <v>804</v>
      </c>
      <c r="M137" s="175" t="s">
        <v>792</v>
      </c>
      <c r="N137" s="108"/>
      <c r="O137" s="108"/>
      <c r="P137" s="105"/>
      <c r="Q137" s="214" t="str">
        <f t="shared" si="11"/>
        <v>Equipements de travail</v>
      </c>
      <c r="R137" s="214" t="str">
        <f t="shared" si="12"/>
        <v>Utilisation d'équipements avec parties mobiles ou brûlantes</v>
      </c>
      <c r="S137" s="214" t="e">
        <f>VLOOKUP(L136,'Précisions-Moy Prév'!$C$2:$D$261,2,FALSE)</f>
        <v>#N/A</v>
      </c>
      <c r="T137" s="214">
        <f>VLOOKUP(F136,'Précisions-Moy Prév'!$G$2:$H$122,2,FALSE)</f>
        <v>53</v>
      </c>
    </row>
    <row r="138" spans="1:20" ht="45" x14ac:dyDescent="0.2">
      <c r="A138" s="149">
        <f t="shared" si="10"/>
        <v>135</v>
      </c>
      <c r="B138" s="108">
        <v>43025</v>
      </c>
      <c r="C138" s="108"/>
      <c r="D138" s="105" t="s">
        <v>857</v>
      </c>
      <c r="E138" s="105" t="s">
        <v>116</v>
      </c>
      <c r="F138" s="105" t="s">
        <v>70</v>
      </c>
      <c r="G138" s="105" t="s">
        <v>736</v>
      </c>
      <c r="H138" s="175" t="s">
        <v>14</v>
      </c>
      <c r="I138" s="105" t="s">
        <v>36</v>
      </c>
      <c r="J138" s="149" t="s">
        <v>39</v>
      </c>
      <c r="K138" s="148">
        <v>23</v>
      </c>
      <c r="L138" s="105" t="s">
        <v>803</v>
      </c>
      <c r="M138" s="105" t="s">
        <v>791</v>
      </c>
      <c r="N138" s="108"/>
      <c r="O138" s="108"/>
      <c r="P138" s="105"/>
      <c r="Q138" s="214" t="str">
        <f t="shared" si="11"/>
        <v>Produits Emissions Déchets</v>
      </c>
      <c r="R138" s="214" t="str">
        <f t="shared" si="12"/>
        <v>Projection, aspersion de produits dangereux sur le visage, la peau, les yeux</v>
      </c>
      <c r="S138" s="214" t="e">
        <f>VLOOKUP(L137,'Précisions-Moy Prév'!$C$2:$D$261,2,FALSE)</f>
        <v>#N/A</v>
      </c>
      <c r="T138" s="214">
        <f>VLOOKUP(F137,'Précisions-Moy Prév'!$G$2:$H$122,2,FALSE)</f>
        <v>91</v>
      </c>
    </row>
    <row r="139" spans="1:20" ht="45" x14ac:dyDescent="0.2">
      <c r="A139" s="149">
        <f t="shared" si="10"/>
        <v>136</v>
      </c>
      <c r="B139" s="108">
        <v>43025</v>
      </c>
      <c r="C139" s="108"/>
      <c r="D139" s="105" t="s">
        <v>857</v>
      </c>
      <c r="E139" s="105" t="s">
        <v>120</v>
      </c>
      <c r="F139" s="105" t="s">
        <v>190</v>
      </c>
      <c r="G139" s="105" t="s">
        <v>733</v>
      </c>
      <c r="H139" s="175" t="s">
        <v>14</v>
      </c>
      <c r="I139" s="105" t="s">
        <v>36</v>
      </c>
      <c r="J139" s="149" t="s">
        <v>39</v>
      </c>
      <c r="K139" s="148">
        <v>23</v>
      </c>
      <c r="L139" s="105" t="s">
        <v>804</v>
      </c>
      <c r="M139" s="175" t="s">
        <v>792</v>
      </c>
      <c r="N139" s="108"/>
      <c r="O139" s="108"/>
      <c r="P139" s="105"/>
      <c r="Q139" s="214" t="str">
        <f t="shared" si="11"/>
        <v>Equipements de travail</v>
      </c>
      <c r="R139" s="214" t="str">
        <f t="shared" si="12"/>
        <v>Utilisation d'équipements avec parties mobiles ou brûlantes</v>
      </c>
      <c r="S139" s="214" t="e">
        <f>VLOOKUP(L138,'Précisions-Moy Prév'!$C$2:$D$261,2,FALSE)</f>
        <v>#N/A</v>
      </c>
      <c r="T139" s="214">
        <f>VLOOKUP(F138,'Précisions-Moy Prév'!$G$2:$H$122,2,FALSE)</f>
        <v>53</v>
      </c>
    </row>
    <row r="140" spans="1:20" ht="45" x14ac:dyDescent="0.2">
      <c r="A140" s="149">
        <f t="shared" si="10"/>
        <v>137</v>
      </c>
      <c r="B140" s="108">
        <v>43025</v>
      </c>
      <c r="C140" s="108"/>
      <c r="D140" s="105" t="s">
        <v>857</v>
      </c>
      <c r="E140" s="105" t="s">
        <v>116</v>
      </c>
      <c r="F140" s="105" t="s">
        <v>70</v>
      </c>
      <c r="G140" s="105" t="s">
        <v>736</v>
      </c>
      <c r="H140" s="175" t="s">
        <v>14</v>
      </c>
      <c r="I140" s="105" t="s">
        <v>36</v>
      </c>
      <c r="J140" s="149" t="s">
        <v>39</v>
      </c>
      <c r="K140" s="148">
        <v>23</v>
      </c>
      <c r="L140" s="105" t="s">
        <v>803</v>
      </c>
      <c r="M140" s="105" t="s">
        <v>791</v>
      </c>
      <c r="N140" s="108"/>
      <c r="O140" s="108"/>
      <c r="P140" s="105"/>
      <c r="Q140" s="214" t="str">
        <f t="shared" si="11"/>
        <v>Produits Emissions Déchets</v>
      </c>
      <c r="R140" s="214" t="str">
        <f t="shared" si="12"/>
        <v>Projection, aspersion de produits dangereux sur le visage, la peau, les yeux</v>
      </c>
      <c r="S140" s="214" t="e">
        <f>VLOOKUP(L139,'Précisions-Moy Prév'!$C$2:$D$261,2,FALSE)</f>
        <v>#N/A</v>
      </c>
      <c r="T140" s="214">
        <f>VLOOKUP(F139,'Précisions-Moy Prév'!$G$2:$H$122,2,FALSE)</f>
        <v>91</v>
      </c>
    </row>
    <row r="141" spans="1:20" ht="45" x14ac:dyDescent="0.2">
      <c r="A141" s="149">
        <f t="shared" si="10"/>
        <v>138</v>
      </c>
      <c r="B141" s="108">
        <v>43025</v>
      </c>
      <c r="C141" s="108"/>
      <c r="D141" s="105" t="s">
        <v>857</v>
      </c>
      <c r="E141" s="105" t="s">
        <v>120</v>
      </c>
      <c r="F141" s="105" t="s">
        <v>190</v>
      </c>
      <c r="G141" s="105" t="s">
        <v>733</v>
      </c>
      <c r="H141" s="175" t="s">
        <v>14</v>
      </c>
      <c r="I141" s="105" t="s">
        <v>36</v>
      </c>
      <c r="J141" s="149" t="s">
        <v>39</v>
      </c>
      <c r="K141" s="148">
        <v>23</v>
      </c>
      <c r="L141" s="105" t="s">
        <v>804</v>
      </c>
      <c r="M141" s="175" t="s">
        <v>792</v>
      </c>
      <c r="N141" s="108"/>
      <c r="O141" s="108"/>
      <c r="P141" s="105"/>
      <c r="Q141" s="214" t="str">
        <f t="shared" si="11"/>
        <v>Equipements de travail</v>
      </c>
      <c r="R141" s="214" t="str">
        <f t="shared" si="12"/>
        <v>Utilisation d'équipements avec parties mobiles ou brûlantes</v>
      </c>
      <c r="S141" s="214" t="e">
        <f>VLOOKUP(L140,'Précisions-Moy Prév'!$C$2:$D$261,2,FALSE)</f>
        <v>#N/A</v>
      </c>
      <c r="T141" s="214">
        <f>VLOOKUP(F140,'Précisions-Moy Prév'!$G$2:$H$122,2,FALSE)</f>
        <v>53</v>
      </c>
    </row>
    <row r="142" spans="1:20" ht="45" x14ac:dyDescent="0.2">
      <c r="A142" s="149">
        <f t="shared" si="10"/>
        <v>139</v>
      </c>
      <c r="B142" s="108">
        <v>43025</v>
      </c>
      <c r="C142" s="108"/>
      <c r="D142" s="105" t="s">
        <v>857</v>
      </c>
      <c r="E142" s="105" t="s">
        <v>116</v>
      </c>
      <c r="F142" s="105" t="s">
        <v>70</v>
      </c>
      <c r="G142" s="105" t="s">
        <v>736</v>
      </c>
      <c r="H142" s="175" t="s">
        <v>14</v>
      </c>
      <c r="I142" s="105" t="s">
        <v>36</v>
      </c>
      <c r="J142" s="149" t="s">
        <v>39</v>
      </c>
      <c r="K142" s="148">
        <v>23</v>
      </c>
      <c r="L142" s="105" t="s">
        <v>803</v>
      </c>
      <c r="M142" s="105" t="s">
        <v>791</v>
      </c>
      <c r="N142" s="108"/>
      <c r="O142" s="108"/>
      <c r="P142" s="105"/>
      <c r="Q142" s="214" t="str">
        <f t="shared" si="11"/>
        <v>Produits Emissions Déchets</v>
      </c>
      <c r="R142" s="214" t="str">
        <f t="shared" si="12"/>
        <v>Projection, aspersion de produits dangereux sur le visage, la peau, les yeux</v>
      </c>
      <c r="S142" s="214" t="e">
        <f>VLOOKUP(L141,'Précisions-Moy Prév'!$C$2:$D$261,2,FALSE)</f>
        <v>#N/A</v>
      </c>
      <c r="T142" s="214">
        <f>VLOOKUP(F141,'Précisions-Moy Prév'!$G$2:$H$122,2,FALSE)</f>
        <v>91</v>
      </c>
    </row>
    <row r="143" spans="1:20" ht="45" x14ac:dyDescent="0.2">
      <c r="A143" s="149">
        <f t="shared" si="10"/>
        <v>140</v>
      </c>
      <c r="B143" s="108">
        <v>43025</v>
      </c>
      <c r="C143" s="108"/>
      <c r="D143" s="105" t="s">
        <v>857</v>
      </c>
      <c r="E143" s="105" t="s">
        <v>120</v>
      </c>
      <c r="F143" s="105" t="s">
        <v>190</v>
      </c>
      <c r="G143" s="105" t="s">
        <v>733</v>
      </c>
      <c r="H143" s="175" t="s">
        <v>14</v>
      </c>
      <c r="I143" s="105" t="s">
        <v>36</v>
      </c>
      <c r="J143" s="149" t="s">
        <v>39</v>
      </c>
      <c r="K143" s="148">
        <v>23</v>
      </c>
      <c r="L143" s="105" t="s">
        <v>804</v>
      </c>
      <c r="M143" s="175" t="s">
        <v>792</v>
      </c>
      <c r="N143" s="108"/>
      <c r="O143" s="108"/>
      <c r="P143" s="105"/>
      <c r="Q143" s="214" t="str">
        <f t="shared" si="11"/>
        <v>Equipements de travail</v>
      </c>
      <c r="R143" s="214" t="str">
        <f t="shared" si="12"/>
        <v>Utilisation d'équipements avec parties mobiles ou brûlantes</v>
      </c>
      <c r="S143" s="214" t="e">
        <f>VLOOKUP(L142,'Précisions-Moy Prév'!$C$2:$D$261,2,FALSE)</f>
        <v>#N/A</v>
      </c>
      <c r="T143" s="214">
        <f>VLOOKUP(F142,'Précisions-Moy Prév'!$G$2:$H$122,2,FALSE)</f>
        <v>53</v>
      </c>
    </row>
    <row r="144" spans="1:20" ht="45" x14ac:dyDescent="0.2">
      <c r="A144" s="149">
        <f t="shared" si="10"/>
        <v>141</v>
      </c>
      <c r="B144" s="108">
        <v>43025</v>
      </c>
      <c r="C144" s="108"/>
      <c r="D144" s="105" t="s">
        <v>857</v>
      </c>
      <c r="E144" s="105" t="s">
        <v>116</v>
      </c>
      <c r="F144" s="105" t="s">
        <v>70</v>
      </c>
      <c r="G144" s="105" t="s">
        <v>736</v>
      </c>
      <c r="H144" s="175" t="s">
        <v>14</v>
      </c>
      <c r="I144" s="105" t="s">
        <v>36</v>
      </c>
      <c r="J144" s="149" t="s">
        <v>39</v>
      </c>
      <c r="K144" s="148">
        <v>23</v>
      </c>
      <c r="L144" s="105" t="s">
        <v>803</v>
      </c>
      <c r="M144" s="105" t="s">
        <v>791</v>
      </c>
      <c r="N144" s="108"/>
      <c r="O144" s="108"/>
      <c r="P144" s="105"/>
      <c r="Q144" s="214" t="str">
        <f t="shared" si="11"/>
        <v>Produits Emissions Déchets</v>
      </c>
      <c r="R144" s="214" t="str">
        <f t="shared" si="12"/>
        <v>Projection, aspersion de produits dangereux sur le visage, la peau, les yeux</v>
      </c>
      <c r="S144" s="214" t="e">
        <f>VLOOKUP(L143,'Précisions-Moy Prév'!$C$2:$D$261,2,FALSE)</f>
        <v>#N/A</v>
      </c>
      <c r="T144" s="214">
        <f>VLOOKUP(F143,'Précisions-Moy Prév'!$G$2:$H$122,2,FALSE)</f>
        <v>91</v>
      </c>
    </row>
    <row r="145" spans="1:20" ht="45" x14ac:dyDescent="0.2">
      <c r="A145" s="149">
        <f t="shared" si="10"/>
        <v>142</v>
      </c>
      <c r="B145" s="108">
        <v>43025</v>
      </c>
      <c r="C145" s="108"/>
      <c r="D145" s="105" t="s">
        <v>857</v>
      </c>
      <c r="E145" s="105" t="s">
        <v>120</v>
      </c>
      <c r="F145" s="105" t="s">
        <v>190</v>
      </c>
      <c r="G145" s="105" t="s">
        <v>733</v>
      </c>
      <c r="H145" s="175" t="s">
        <v>14</v>
      </c>
      <c r="I145" s="105" t="s">
        <v>36</v>
      </c>
      <c r="J145" s="149" t="s">
        <v>39</v>
      </c>
      <c r="K145" s="148">
        <v>23</v>
      </c>
      <c r="L145" s="105" t="s">
        <v>804</v>
      </c>
      <c r="M145" s="175" t="s">
        <v>792</v>
      </c>
      <c r="N145" s="108"/>
      <c r="O145" s="108"/>
      <c r="P145" s="105"/>
      <c r="Q145" s="214" t="str">
        <f t="shared" si="11"/>
        <v>Equipements de travail</v>
      </c>
      <c r="R145" s="214" t="str">
        <f t="shared" si="12"/>
        <v>Utilisation d'équipements avec parties mobiles ou brûlantes</v>
      </c>
      <c r="S145" s="214" t="e">
        <f>VLOOKUP(L144,'Précisions-Moy Prév'!$C$2:$D$261,2,FALSE)</f>
        <v>#N/A</v>
      </c>
      <c r="T145" s="214">
        <f>VLOOKUP(F144,'Précisions-Moy Prév'!$G$2:$H$122,2,FALSE)</f>
        <v>53</v>
      </c>
    </row>
    <row r="146" spans="1:20" ht="45" x14ac:dyDescent="0.2">
      <c r="A146" s="149">
        <f t="shared" si="10"/>
        <v>143</v>
      </c>
      <c r="B146" s="108">
        <v>43025</v>
      </c>
      <c r="C146" s="108"/>
      <c r="D146" s="105" t="s">
        <v>857</v>
      </c>
      <c r="E146" s="105" t="s">
        <v>116</v>
      </c>
      <c r="F146" s="105" t="s">
        <v>70</v>
      </c>
      <c r="G146" s="105" t="s">
        <v>736</v>
      </c>
      <c r="H146" s="175" t="s">
        <v>14</v>
      </c>
      <c r="I146" s="105" t="s">
        <v>36</v>
      </c>
      <c r="J146" s="149" t="s">
        <v>39</v>
      </c>
      <c r="K146" s="148">
        <v>23</v>
      </c>
      <c r="L146" s="105" t="s">
        <v>803</v>
      </c>
      <c r="M146" s="105" t="s">
        <v>791</v>
      </c>
      <c r="N146" s="108"/>
      <c r="O146" s="108"/>
      <c r="P146" s="105"/>
      <c r="Q146" s="214" t="str">
        <f t="shared" si="11"/>
        <v>Produits Emissions Déchets</v>
      </c>
      <c r="R146" s="214" t="str">
        <f t="shared" si="12"/>
        <v>Projection, aspersion de produits dangereux sur le visage, la peau, les yeux</v>
      </c>
      <c r="S146" s="214" t="e">
        <f>VLOOKUP(L145,'Précisions-Moy Prév'!$C$2:$D$261,2,FALSE)</f>
        <v>#N/A</v>
      </c>
      <c r="T146" s="214">
        <f>VLOOKUP(F145,'Précisions-Moy Prév'!$G$2:$H$122,2,FALSE)</f>
        <v>91</v>
      </c>
    </row>
    <row r="147" spans="1:20" ht="45" x14ac:dyDescent="0.2">
      <c r="A147" s="149">
        <f t="shared" si="10"/>
        <v>144</v>
      </c>
      <c r="B147" s="108">
        <v>43025</v>
      </c>
      <c r="C147" s="108"/>
      <c r="D147" s="105" t="s">
        <v>857</v>
      </c>
      <c r="E147" s="105" t="s">
        <v>120</v>
      </c>
      <c r="F147" s="105" t="s">
        <v>190</v>
      </c>
      <c r="G147" s="105" t="s">
        <v>733</v>
      </c>
      <c r="H147" s="175" t="s">
        <v>14</v>
      </c>
      <c r="I147" s="105" t="s">
        <v>36</v>
      </c>
      <c r="J147" s="149" t="s">
        <v>39</v>
      </c>
      <c r="K147" s="148">
        <v>23</v>
      </c>
      <c r="L147" s="105" t="s">
        <v>804</v>
      </c>
      <c r="M147" s="175" t="s">
        <v>792</v>
      </c>
      <c r="N147" s="108"/>
      <c r="O147" s="108"/>
      <c r="P147" s="105"/>
      <c r="Q147" s="214" t="str">
        <f t="shared" si="11"/>
        <v>Equipements de travail</v>
      </c>
      <c r="R147" s="214" t="str">
        <f t="shared" si="12"/>
        <v>Utilisation d'équipements avec parties mobiles ou brûlantes</v>
      </c>
      <c r="S147" s="214" t="e">
        <f>VLOOKUP(L146,'Précisions-Moy Prév'!$C$2:$D$261,2,FALSE)</f>
        <v>#N/A</v>
      </c>
      <c r="T147" s="214">
        <f>VLOOKUP(F146,'Précisions-Moy Prév'!$G$2:$H$122,2,FALSE)</f>
        <v>53</v>
      </c>
    </row>
    <row r="148" spans="1:20" ht="45" x14ac:dyDescent="0.2">
      <c r="A148" s="149">
        <f t="shared" si="10"/>
        <v>145</v>
      </c>
      <c r="B148" s="108">
        <v>43025</v>
      </c>
      <c r="C148" s="108"/>
      <c r="D148" s="105" t="s">
        <v>857</v>
      </c>
      <c r="E148" s="105" t="s">
        <v>116</v>
      </c>
      <c r="F148" s="105" t="s">
        <v>70</v>
      </c>
      <c r="G148" s="105" t="s">
        <v>736</v>
      </c>
      <c r="H148" s="175" t="s">
        <v>14</v>
      </c>
      <c r="I148" s="105" t="s">
        <v>36</v>
      </c>
      <c r="J148" s="149" t="s">
        <v>39</v>
      </c>
      <c r="K148" s="148">
        <v>23</v>
      </c>
      <c r="L148" s="105" t="s">
        <v>803</v>
      </c>
      <c r="M148" s="105" t="s">
        <v>791</v>
      </c>
      <c r="N148" s="108"/>
      <c r="O148" s="108"/>
      <c r="P148" s="105"/>
      <c r="Q148" s="214" t="str">
        <f t="shared" si="11"/>
        <v>Produits Emissions Déchets</v>
      </c>
      <c r="R148" s="214" t="str">
        <f t="shared" si="12"/>
        <v>Projection, aspersion de produits dangereux sur le visage, la peau, les yeux</v>
      </c>
      <c r="S148" s="214" t="e">
        <f>VLOOKUP(L147,'Précisions-Moy Prév'!$C$2:$D$261,2,FALSE)</f>
        <v>#N/A</v>
      </c>
      <c r="T148" s="214">
        <f>VLOOKUP(F147,'Précisions-Moy Prév'!$G$2:$H$122,2,FALSE)</f>
        <v>91</v>
      </c>
    </row>
    <row r="149" spans="1:20" ht="45" x14ac:dyDescent="0.2">
      <c r="A149" s="149">
        <f t="shared" si="10"/>
        <v>146</v>
      </c>
      <c r="B149" s="108">
        <v>43025</v>
      </c>
      <c r="C149" s="108"/>
      <c r="D149" s="105" t="s">
        <v>857</v>
      </c>
      <c r="E149" s="105" t="s">
        <v>120</v>
      </c>
      <c r="F149" s="105" t="s">
        <v>190</v>
      </c>
      <c r="G149" s="105" t="s">
        <v>733</v>
      </c>
      <c r="H149" s="175" t="s">
        <v>14</v>
      </c>
      <c r="I149" s="105" t="s">
        <v>36</v>
      </c>
      <c r="J149" s="149" t="s">
        <v>39</v>
      </c>
      <c r="K149" s="148">
        <v>23</v>
      </c>
      <c r="L149" s="105" t="s">
        <v>804</v>
      </c>
      <c r="M149" s="175" t="s">
        <v>792</v>
      </c>
      <c r="N149" s="108"/>
      <c r="O149" s="108"/>
      <c r="P149" s="105"/>
      <c r="Q149" s="214" t="str">
        <f t="shared" si="11"/>
        <v>Equipements de travail</v>
      </c>
      <c r="R149" s="214" t="str">
        <f t="shared" si="12"/>
        <v>Utilisation d'équipements avec parties mobiles ou brûlantes</v>
      </c>
      <c r="S149" s="214" t="e">
        <f>VLOOKUP(L148,'Précisions-Moy Prév'!$C$2:$D$261,2,FALSE)</f>
        <v>#N/A</v>
      </c>
      <c r="T149" s="214">
        <f>VLOOKUP(F148,'Précisions-Moy Prév'!$G$2:$H$122,2,FALSE)</f>
        <v>53</v>
      </c>
    </row>
    <row r="150" spans="1:20" ht="45" x14ac:dyDescent="0.2">
      <c r="A150" s="149">
        <f t="shared" si="10"/>
        <v>147</v>
      </c>
      <c r="B150" s="108">
        <v>43025</v>
      </c>
      <c r="C150" s="108"/>
      <c r="D150" s="105" t="s">
        <v>857</v>
      </c>
      <c r="E150" s="105" t="s">
        <v>116</v>
      </c>
      <c r="F150" s="105" t="s">
        <v>70</v>
      </c>
      <c r="G150" s="105" t="s">
        <v>736</v>
      </c>
      <c r="H150" s="175" t="s">
        <v>14</v>
      </c>
      <c r="I150" s="105" t="s">
        <v>36</v>
      </c>
      <c r="J150" s="149" t="s">
        <v>39</v>
      </c>
      <c r="K150" s="148">
        <v>23</v>
      </c>
      <c r="L150" s="105" t="s">
        <v>803</v>
      </c>
      <c r="M150" s="105" t="s">
        <v>791</v>
      </c>
      <c r="N150" s="108"/>
      <c r="O150" s="108"/>
      <c r="P150" s="105"/>
      <c r="Q150" s="214" t="str">
        <f t="shared" si="11"/>
        <v>Produits Emissions Déchets</v>
      </c>
      <c r="R150" s="214" t="str">
        <f t="shared" si="12"/>
        <v>Projection, aspersion de produits dangereux sur le visage, la peau, les yeux</v>
      </c>
      <c r="S150" s="214" t="e">
        <f>VLOOKUP(L149,'Précisions-Moy Prév'!$C$2:$D$261,2,FALSE)</f>
        <v>#N/A</v>
      </c>
      <c r="T150" s="214">
        <f>VLOOKUP(F149,'Précisions-Moy Prév'!$G$2:$H$122,2,FALSE)</f>
        <v>91</v>
      </c>
    </row>
    <row r="151" spans="1:20" ht="45" x14ac:dyDescent="0.2">
      <c r="A151" s="149">
        <f t="shared" si="10"/>
        <v>148</v>
      </c>
      <c r="B151" s="108">
        <v>43025</v>
      </c>
      <c r="C151" s="108"/>
      <c r="D151" s="105" t="s">
        <v>857</v>
      </c>
      <c r="E151" s="105" t="s">
        <v>120</v>
      </c>
      <c r="F151" s="105" t="s">
        <v>190</v>
      </c>
      <c r="G151" s="105" t="s">
        <v>733</v>
      </c>
      <c r="H151" s="175" t="s">
        <v>14</v>
      </c>
      <c r="I151" s="105" t="s">
        <v>36</v>
      </c>
      <c r="J151" s="149" t="s">
        <v>39</v>
      </c>
      <c r="K151" s="148">
        <v>23</v>
      </c>
      <c r="L151" s="105" t="s">
        <v>804</v>
      </c>
      <c r="M151" s="175" t="s">
        <v>792</v>
      </c>
      <c r="N151" s="108"/>
      <c r="O151" s="108"/>
      <c r="P151" s="105"/>
      <c r="Q151" s="214" t="str">
        <f t="shared" si="11"/>
        <v>Equipements de travail</v>
      </c>
      <c r="R151" s="214" t="str">
        <f t="shared" si="12"/>
        <v>Utilisation d'équipements avec parties mobiles ou brûlantes</v>
      </c>
      <c r="S151" s="214" t="e">
        <f>VLOOKUP(L150,'Précisions-Moy Prév'!$C$2:$D$261,2,FALSE)</f>
        <v>#N/A</v>
      </c>
      <c r="T151" s="214">
        <f>VLOOKUP(F150,'Précisions-Moy Prév'!$G$2:$H$122,2,FALSE)</f>
        <v>53</v>
      </c>
    </row>
    <row r="152" spans="1:20" ht="45" x14ac:dyDescent="0.2">
      <c r="A152" s="149">
        <f t="shared" si="10"/>
        <v>149</v>
      </c>
      <c r="B152" s="108">
        <v>43025</v>
      </c>
      <c r="C152" s="108"/>
      <c r="D152" s="105" t="s">
        <v>857</v>
      </c>
      <c r="E152" s="105" t="s">
        <v>116</v>
      </c>
      <c r="F152" s="105" t="s">
        <v>70</v>
      </c>
      <c r="G152" s="105" t="s">
        <v>736</v>
      </c>
      <c r="H152" s="175" t="s">
        <v>14</v>
      </c>
      <c r="I152" s="105" t="s">
        <v>36</v>
      </c>
      <c r="J152" s="149" t="s">
        <v>39</v>
      </c>
      <c r="K152" s="148">
        <v>23</v>
      </c>
      <c r="L152" s="105" t="s">
        <v>803</v>
      </c>
      <c r="M152" s="105" t="s">
        <v>791</v>
      </c>
      <c r="N152" s="108"/>
      <c r="O152" s="108"/>
      <c r="P152" s="105"/>
      <c r="Q152" s="214" t="str">
        <f t="shared" si="11"/>
        <v>Produits Emissions Déchets</v>
      </c>
      <c r="R152" s="214" t="str">
        <f t="shared" si="12"/>
        <v>Projection, aspersion de produits dangereux sur le visage, la peau, les yeux</v>
      </c>
      <c r="S152" s="214" t="e">
        <f>VLOOKUP(L151,'Précisions-Moy Prév'!$C$2:$D$261,2,FALSE)</f>
        <v>#N/A</v>
      </c>
      <c r="T152" s="214">
        <f>VLOOKUP(F151,'Précisions-Moy Prév'!$G$2:$H$122,2,FALSE)</f>
        <v>91</v>
      </c>
    </row>
    <row r="153" spans="1:20" ht="45" x14ac:dyDescent="0.2">
      <c r="A153" s="149">
        <f t="shared" si="10"/>
        <v>150</v>
      </c>
      <c r="B153" s="108">
        <v>43025</v>
      </c>
      <c r="C153" s="108"/>
      <c r="D153" s="105" t="s">
        <v>857</v>
      </c>
      <c r="E153" s="105" t="s">
        <v>120</v>
      </c>
      <c r="F153" s="105" t="s">
        <v>190</v>
      </c>
      <c r="G153" s="105" t="s">
        <v>733</v>
      </c>
      <c r="H153" s="175" t="s">
        <v>14</v>
      </c>
      <c r="I153" s="105" t="s">
        <v>36</v>
      </c>
      <c r="J153" s="149" t="s">
        <v>39</v>
      </c>
      <c r="K153" s="148">
        <v>23</v>
      </c>
      <c r="L153" s="105" t="s">
        <v>804</v>
      </c>
      <c r="M153" s="175" t="s">
        <v>792</v>
      </c>
      <c r="N153" s="108"/>
      <c r="O153" s="108"/>
      <c r="P153" s="105"/>
      <c r="Q153" s="214" t="str">
        <f t="shared" si="11"/>
        <v>Equipements de travail</v>
      </c>
      <c r="R153" s="214" t="str">
        <f t="shared" si="12"/>
        <v>Utilisation d'équipements avec parties mobiles ou brûlantes</v>
      </c>
      <c r="S153" s="214" t="e">
        <f>VLOOKUP(L152,'Précisions-Moy Prév'!$C$2:$D$261,2,FALSE)</f>
        <v>#N/A</v>
      </c>
      <c r="T153" s="214">
        <f>VLOOKUP(F152,'Précisions-Moy Prév'!$G$2:$H$122,2,FALSE)</f>
        <v>53</v>
      </c>
    </row>
    <row r="154" spans="1:20" ht="45" x14ac:dyDescent="0.2">
      <c r="A154" s="149">
        <f t="shared" si="10"/>
        <v>151</v>
      </c>
      <c r="B154" s="108">
        <v>43025</v>
      </c>
      <c r="C154" s="108"/>
      <c r="D154" s="105" t="s">
        <v>857</v>
      </c>
      <c r="E154" s="105" t="s">
        <v>116</v>
      </c>
      <c r="F154" s="105" t="s">
        <v>70</v>
      </c>
      <c r="G154" s="105" t="s">
        <v>736</v>
      </c>
      <c r="H154" s="175" t="s">
        <v>14</v>
      </c>
      <c r="I154" s="105" t="s">
        <v>36</v>
      </c>
      <c r="J154" s="149" t="s">
        <v>39</v>
      </c>
      <c r="K154" s="148">
        <v>23</v>
      </c>
      <c r="L154" s="105" t="s">
        <v>803</v>
      </c>
      <c r="M154" s="105" t="s">
        <v>791</v>
      </c>
      <c r="N154" s="108"/>
      <c r="O154" s="108"/>
      <c r="P154" s="105"/>
      <c r="Q154" s="214" t="str">
        <f t="shared" si="11"/>
        <v>Produits Emissions Déchets</v>
      </c>
      <c r="R154" s="214" t="str">
        <f t="shared" si="12"/>
        <v>Projection, aspersion de produits dangereux sur le visage, la peau, les yeux</v>
      </c>
      <c r="S154" s="214" t="e">
        <f>VLOOKUP(L153,'Précisions-Moy Prév'!$C$2:$D$261,2,FALSE)</f>
        <v>#N/A</v>
      </c>
      <c r="T154" s="214">
        <f>VLOOKUP(F153,'Précisions-Moy Prév'!$G$2:$H$122,2,FALSE)</f>
        <v>91</v>
      </c>
    </row>
    <row r="155" spans="1:20" ht="45" x14ac:dyDescent="0.2">
      <c r="A155" s="149">
        <f t="shared" si="10"/>
        <v>152</v>
      </c>
      <c r="B155" s="108">
        <v>43025</v>
      </c>
      <c r="C155" s="108"/>
      <c r="D155" s="105" t="s">
        <v>857</v>
      </c>
      <c r="E155" s="105" t="s">
        <v>120</v>
      </c>
      <c r="F155" s="105" t="s">
        <v>190</v>
      </c>
      <c r="G155" s="105" t="s">
        <v>733</v>
      </c>
      <c r="H155" s="175" t="s">
        <v>14</v>
      </c>
      <c r="I155" s="105" t="s">
        <v>36</v>
      </c>
      <c r="J155" s="149" t="s">
        <v>39</v>
      </c>
      <c r="K155" s="148">
        <v>23</v>
      </c>
      <c r="L155" s="105" t="s">
        <v>804</v>
      </c>
      <c r="M155" s="175" t="s">
        <v>792</v>
      </c>
      <c r="N155" s="108"/>
      <c r="O155" s="108"/>
      <c r="P155" s="105"/>
      <c r="Q155" s="214" t="str">
        <f t="shared" si="11"/>
        <v>Equipements de travail</v>
      </c>
      <c r="R155" s="214" t="str">
        <f t="shared" si="12"/>
        <v>Utilisation d'équipements avec parties mobiles ou brûlantes</v>
      </c>
      <c r="S155" s="214" t="e">
        <f>VLOOKUP(L154,'Précisions-Moy Prév'!$C$2:$D$261,2,FALSE)</f>
        <v>#N/A</v>
      </c>
      <c r="T155" s="214">
        <f>VLOOKUP(F154,'Précisions-Moy Prév'!$G$2:$H$122,2,FALSE)</f>
        <v>53</v>
      </c>
    </row>
    <row r="156" spans="1:20" ht="45" x14ac:dyDescent="0.2">
      <c r="A156" s="149">
        <f t="shared" si="10"/>
        <v>153</v>
      </c>
      <c r="B156" s="108">
        <v>43025</v>
      </c>
      <c r="C156" s="108"/>
      <c r="D156" s="105" t="s">
        <v>857</v>
      </c>
      <c r="E156" s="105" t="s">
        <v>116</v>
      </c>
      <c r="F156" s="105" t="s">
        <v>70</v>
      </c>
      <c r="G156" s="105" t="s">
        <v>736</v>
      </c>
      <c r="H156" s="175" t="s">
        <v>14</v>
      </c>
      <c r="I156" s="105" t="s">
        <v>36</v>
      </c>
      <c r="J156" s="149" t="s">
        <v>39</v>
      </c>
      <c r="K156" s="148">
        <v>23</v>
      </c>
      <c r="L156" s="105" t="s">
        <v>803</v>
      </c>
      <c r="M156" s="105" t="s">
        <v>791</v>
      </c>
      <c r="N156" s="108"/>
      <c r="O156" s="108"/>
      <c r="P156" s="105"/>
      <c r="Q156" s="214" t="str">
        <f t="shared" si="11"/>
        <v>Produits Emissions Déchets</v>
      </c>
      <c r="R156" s="214" t="str">
        <f t="shared" si="12"/>
        <v>Projection, aspersion de produits dangereux sur le visage, la peau, les yeux</v>
      </c>
      <c r="S156" s="214" t="e">
        <f>VLOOKUP(L155,'Précisions-Moy Prév'!$C$2:$D$261,2,FALSE)</f>
        <v>#N/A</v>
      </c>
      <c r="T156" s="214">
        <f>VLOOKUP(F155,'Précisions-Moy Prév'!$G$2:$H$122,2,FALSE)</f>
        <v>91</v>
      </c>
    </row>
    <row r="157" spans="1:20" ht="45" x14ac:dyDescent="0.2">
      <c r="A157" s="149">
        <f t="shared" si="10"/>
        <v>154</v>
      </c>
      <c r="B157" s="108">
        <v>43025</v>
      </c>
      <c r="C157" s="108"/>
      <c r="D157" s="105" t="s">
        <v>857</v>
      </c>
      <c r="E157" s="105" t="s">
        <v>120</v>
      </c>
      <c r="F157" s="105" t="s">
        <v>190</v>
      </c>
      <c r="G157" s="105" t="s">
        <v>733</v>
      </c>
      <c r="H157" s="175" t="s">
        <v>14</v>
      </c>
      <c r="I157" s="105" t="s">
        <v>36</v>
      </c>
      <c r="J157" s="149" t="s">
        <v>39</v>
      </c>
      <c r="K157" s="148">
        <v>23</v>
      </c>
      <c r="L157" s="105" t="s">
        <v>804</v>
      </c>
      <c r="M157" s="175" t="s">
        <v>792</v>
      </c>
      <c r="N157" s="108"/>
      <c r="O157" s="108"/>
      <c r="P157" s="105"/>
      <c r="Q157" s="214" t="str">
        <f t="shared" si="11"/>
        <v>Equipements de travail</v>
      </c>
      <c r="R157" s="214" t="str">
        <f t="shared" si="12"/>
        <v>Utilisation d'équipements avec parties mobiles ou brûlantes</v>
      </c>
      <c r="S157" s="214" t="e">
        <f>VLOOKUP(L156,'Précisions-Moy Prév'!$C$2:$D$261,2,FALSE)</f>
        <v>#N/A</v>
      </c>
      <c r="T157" s="214">
        <f>VLOOKUP(F156,'Précisions-Moy Prév'!$G$2:$H$122,2,FALSE)</f>
        <v>53</v>
      </c>
    </row>
    <row r="158" spans="1:20" ht="45" x14ac:dyDescent="0.2">
      <c r="A158" s="149">
        <f t="shared" si="10"/>
        <v>155</v>
      </c>
      <c r="B158" s="108">
        <v>43025</v>
      </c>
      <c r="C158" s="108"/>
      <c r="D158" s="105" t="s">
        <v>857</v>
      </c>
      <c r="E158" s="105" t="s">
        <v>116</v>
      </c>
      <c r="F158" s="105" t="s">
        <v>70</v>
      </c>
      <c r="G158" s="105" t="s">
        <v>736</v>
      </c>
      <c r="H158" s="175" t="s">
        <v>14</v>
      </c>
      <c r="I158" s="105" t="s">
        <v>36</v>
      </c>
      <c r="J158" s="149" t="s">
        <v>39</v>
      </c>
      <c r="K158" s="148">
        <v>23</v>
      </c>
      <c r="L158" s="105" t="s">
        <v>803</v>
      </c>
      <c r="M158" s="105" t="s">
        <v>791</v>
      </c>
      <c r="N158" s="108"/>
      <c r="O158" s="108"/>
      <c r="P158" s="105"/>
      <c r="Q158" s="214" t="str">
        <f t="shared" si="11"/>
        <v>Produits Emissions Déchets</v>
      </c>
      <c r="R158" s="214" t="str">
        <f t="shared" si="12"/>
        <v>Projection, aspersion de produits dangereux sur le visage, la peau, les yeux</v>
      </c>
      <c r="S158" s="214" t="e">
        <f>VLOOKUP(L157,'Précisions-Moy Prév'!$C$2:$D$261,2,FALSE)</f>
        <v>#N/A</v>
      </c>
      <c r="T158" s="214">
        <f>VLOOKUP(F157,'Précisions-Moy Prév'!$G$2:$H$122,2,FALSE)</f>
        <v>91</v>
      </c>
    </row>
    <row r="159" spans="1:20" ht="45" x14ac:dyDescent="0.2">
      <c r="A159" s="149">
        <f t="shared" si="10"/>
        <v>156</v>
      </c>
      <c r="B159" s="108">
        <v>43025</v>
      </c>
      <c r="C159" s="108"/>
      <c r="D159" s="105" t="s">
        <v>857</v>
      </c>
      <c r="E159" s="105" t="s">
        <v>120</v>
      </c>
      <c r="F159" s="105" t="s">
        <v>190</v>
      </c>
      <c r="G159" s="105" t="s">
        <v>733</v>
      </c>
      <c r="H159" s="175" t="s">
        <v>14</v>
      </c>
      <c r="I159" s="105" t="s">
        <v>36</v>
      </c>
      <c r="J159" s="149" t="s">
        <v>39</v>
      </c>
      <c r="K159" s="148">
        <v>23</v>
      </c>
      <c r="L159" s="105" t="s">
        <v>804</v>
      </c>
      <c r="M159" s="175" t="s">
        <v>792</v>
      </c>
      <c r="N159" s="108"/>
      <c r="O159" s="108"/>
      <c r="P159" s="105"/>
      <c r="Q159" s="214" t="str">
        <f t="shared" si="11"/>
        <v>Equipements de travail</v>
      </c>
      <c r="R159" s="214" t="str">
        <f t="shared" si="12"/>
        <v>Utilisation d'équipements avec parties mobiles ou brûlantes</v>
      </c>
      <c r="S159" s="214" t="e">
        <f>VLOOKUP(L158,'Précisions-Moy Prév'!$C$2:$D$261,2,FALSE)</f>
        <v>#N/A</v>
      </c>
      <c r="T159" s="214">
        <f>VLOOKUP(F158,'Précisions-Moy Prév'!$G$2:$H$122,2,FALSE)</f>
        <v>53</v>
      </c>
    </row>
    <row r="160" spans="1:20" ht="45" x14ac:dyDescent="0.2">
      <c r="A160" s="149">
        <f t="shared" si="10"/>
        <v>157</v>
      </c>
      <c r="B160" s="108">
        <v>43025</v>
      </c>
      <c r="C160" s="108"/>
      <c r="D160" s="105" t="s">
        <v>857</v>
      </c>
      <c r="E160" s="105" t="s">
        <v>116</v>
      </c>
      <c r="F160" s="105" t="s">
        <v>70</v>
      </c>
      <c r="G160" s="105" t="s">
        <v>736</v>
      </c>
      <c r="H160" s="175" t="s">
        <v>14</v>
      </c>
      <c r="I160" s="105" t="s">
        <v>36</v>
      </c>
      <c r="J160" s="149" t="s">
        <v>39</v>
      </c>
      <c r="K160" s="148">
        <v>23</v>
      </c>
      <c r="L160" s="105" t="s">
        <v>803</v>
      </c>
      <c r="M160" s="105" t="s">
        <v>791</v>
      </c>
      <c r="N160" s="108"/>
      <c r="O160" s="108"/>
      <c r="P160" s="105"/>
      <c r="Q160" s="214" t="str">
        <f t="shared" si="11"/>
        <v>Produits Emissions Déchets</v>
      </c>
      <c r="R160" s="214" t="str">
        <f t="shared" si="12"/>
        <v>Projection, aspersion de produits dangereux sur le visage, la peau, les yeux</v>
      </c>
      <c r="S160" s="214" t="e">
        <f>VLOOKUP(L159,'Précisions-Moy Prév'!$C$2:$D$261,2,FALSE)</f>
        <v>#N/A</v>
      </c>
      <c r="T160" s="214">
        <f>VLOOKUP(F159,'Précisions-Moy Prév'!$G$2:$H$122,2,FALSE)</f>
        <v>91</v>
      </c>
    </row>
    <row r="161" spans="1:20" ht="45" x14ac:dyDescent="0.2">
      <c r="A161" s="149">
        <f t="shared" si="10"/>
        <v>158</v>
      </c>
      <c r="B161" s="108">
        <v>43025</v>
      </c>
      <c r="C161" s="108"/>
      <c r="D161" s="105" t="s">
        <v>857</v>
      </c>
      <c r="E161" s="105" t="s">
        <v>120</v>
      </c>
      <c r="F161" s="105" t="s">
        <v>190</v>
      </c>
      <c r="G161" s="105" t="s">
        <v>733</v>
      </c>
      <c r="H161" s="175" t="s">
        <v>14</v>
      </c>
      <c r="I161" s="105" t="s">
        <v>36</v>
      </c>
      <c r="J161" s="149" t="s">
        <v>39</v>
      </c>
      <c r="K161" s="148">
        <v>23</v>
      </c>
      <c r="L161" s="105" t="s">
        <v>804</v>
      </c>
      <c r="M161" s="175" t="s">
        <v>792</v>
      </c>
      <c r="N161" s="108"/>
      <c r="O161" s="108"/>
      <c r="P161" s="105"/>
      <c r="Q161" s="214" t="str">
        <f t="shared" si="11"/>
        <v>Equipements de travail</v>
      </c>
      <c r="R161" s="214" t="str">
        <f t="shared" si="12"/>
        <v>Utilisation d'équipements avec parties mobiles ou brûlantes</v>
      </c>
      <c r="S161" s="214" t="e">
        <f>VLOOKUP(L160,'Précisions-Moy Prév'!$C$2:$D$261,2,FALSE)</f>
        <v>#N/A</v>
      </c>
      <c r="T161" s="214">
        <f>VLOOKUP(F160,'Précisions-Moy Prév'!$G$2:$H$122,2,FALSE)</f>
        <v>53</v>
      </c>
    </row>
    <row r="162" spans="1:20" ht="45" x14ac:dyDescent="0.2">
      <c r="A162" s="149">
        <f t="shared" si="10"/>
        <v>159</v>
      </c>
      <c r="B162" s="108">
        <v>43025</v>
      </c>
      <c r="C162" s="108"/>
      <c r="D162" s="105" t="s">
        <v>857</v>
      </c>
      <c r="E162" s="105" t="s">
        <v>116</v>
      </c>
      <c r="F162" s="105" t="s">
        <v>70</v>
      </c>
      <c r="G162" s="105" t="s">
        <v>736</v>
      </c>
      <c r="H162" s="175" t="s">
        <v>14</v>
      </c>
      <c r="I162" s="105" t="s">
        <v>36</v>
      </c>
      <c r="J162" s="149" t="s">
        <v>39</v>
      </c>
      <c r="K162" s="148">
        <v>23</v>
      </c>
      <c r="L162" s="105" t="s">
        <v>803</v>
      </c>
      <c r="M162" s="105" t="s">
        <v>791</v>
      </c>
      <c r="N162" s="108"/>
      <c r="O162" s="108"/>
      <c r="P162" s="105"/>
      <c r="Q162" s="214" t="str">
        <f t="shared" si="11"/>
        <v>Produits Emissions Déchets</v>
      </c>
      <c r="R162" s="214" t="str">
        <f t="shared" si="12"/>
        <v>Projection, aspersion de produits dangereux sur le visage, la peau, les yeux</v>
      </c>
      <c r="S162" s="214" t="e">
        <f>VLOOKUP(L161,'Précisions-Moy Prév'!$C$2:$D$261,2,FALSE)</f>
        <v>#N/A</v>
      </c>
      <c r="T162" s="214">
        <f>VLOOKUP(F161,'Précisions-Moy Prév'!$G$2:$H$122,2,FALSE)</f>
        <v>91</v>
      </c>
    </row>
    <row r="163" spans="1:20" ht="45" x14ac:dyDescent="0.2">
      <c r="A163" s="149">
        <f t="shared" si="10"/>
        <v>160</v>
      </c>
      <c r="B163" s="108">
        <v>43025</v>
      </c>
      <c r="C163" s="108"/>
      <c r="D163" s="105" t="s">
        <v>857</v>
      </c>
      <c r="E163" s="105" t="s">
        <v>120</v>
      </c>
      <c r="F163" s="105" t="s">
        <v>190</v>
      </c>
      <c r="G163" s="105" t="s">
        <v>733</v>
      </c>
      <c r="H163" s="175" t="s">
        <v>14</v>
      </c>
      <c r="I163" s="105" t="s">
        <v>36</v>
      </c>
      <c r="J163" s="149" t="s">
        <v>39</v>
      </c>
      <c r="K163" s="148">
        <v>23</v>
      </c>
      <c r="L163" s="105" t="s">
        <v>804</v>
      </c>
      <c r="M163" s="175" t="s">
        <v>792</v>
      </c>
      <c r="N163" s="108"/>
      <c r="O163" s="108"/>
      <c r="P163" s="105"/>
      <c r="Q163" s="214" t="str">
        <f t="shared" si="11"/>
        <v>Equipements de travail</v>
      </c>
      <c r="R163" s="214" t="str">
        <f t="shared" si="12"/>
        <v>Utilisation d'équipements avec parties mobiles ou brûlantes</v>
      </c>
      <c r="S163" s="214" t="e">
        <f>VLOOKUP(L162,'Précisions-Moy Prév'!$C$2:$D$261,2,FALSE)</f>
        <v>#N/A</v>
      </c>
      <c r="T163" s="214">
        <f>VLOOKUP(F162,'Précisions-Moy Prév'!$G$2:$H$122,2,FALSE)</f>
        <v>53</v>
      </c>
    </row>
    <row r="164" spans="1:20" ht="45" x14ac:dyDescent="0.2">
      <c r="A164" s="149">
        <f t="shared" si="10"/>
        <v>161</v>
      </c>
      <c r="B164" s="108">
        <v>43025</v>
      </c>
      <c r="C164" s="108"/>
      <c r="D164" s="105" t="s">
        <v>857</v>
      </c>
      <c r="E164" s="105" t="s">
        <v>116</v>
      </c>
      <c r="F164" s="105" t="s">
        <v>70</v>
      </c>
      <c r="G164" s="105" t="s">
        <v>736</v>
      </c>
      <c r="H164" s="175" t="s">
        <v>14</v>
      </c>
      <c r="I164" s="105" t="s">
        <v>36</v>
      </c>
      <c r="J164" s="149" t="s">
        <v>39</v>
      </c>
      <c r="K164" s="148">
        <v>23</v>
      </c>
      <c r="L164" s="105" t="s">
        <v>803</v>
      </c>
      <c r="M164" s="105" t="s">
        <v>791</v>
      </c>
      <c r="N164" s="108"/>
      <c r="O164" s="108"/>
      <c r="P164" s="105"/>
      <c r="Q164" s="214" t="str">
        <f t="shared" si="11"/>
        <v>Produits Emissions Déchets</v>
      </c>
      <c r="R164" s="214" t="str">
        <f t="shared" si="12"/>
        <v>Projection, aspersion de produits dangereux sur le visage, la peau, les yeux</v>
      </c>
      <c r="S164" s="214" t="e">
        <f>VLOOKUP(L163,'Précisions-Moy Prév'!$C$2:$D$261,2,FALSE)</f>
        <v>#N/A</v>
      </c>
      <c r="T164" s="214">
        <f>VLOOKUP(F163,'Précisions-Moy Prév'!$G$2:$H$122,2,FALSE)</f>
        <v>91</v>
      </c>
    </row>
    <row r="165" spans="1:20" ht="45" x14ac:dyDescent="0.2">
      <c r="A165" s="149">
        <f t="shared" ref="A165:A203" si="13">A164+1</f>
        <v>162</v>
      </c>
      <c r="B165" s="108">
        <v>43025</v>
      </c>
      <c r="C165" s="108"/>
      <c r="D165" s="105" t="s">
        <v>857</v>
      </c>
      <c r="E165" s="105" t="s">
        <v>120</v>
      </c>
      <c r="F165" s="105" t="s">
        <v>190</v>
      </c>
      <c r="G165" s="105" t="s">
        <v>733</v>
      </c>
      <c r="H165" s="175" t="s">
        <v>14</v>
      </c>
      <c r="I165" s="105" t="s">
        <v>36</v>
      </c>
      <c r="J165" s="149" t="s">
        <v>39</v>
      </c>
      <c r="K165" s="148">
        <v>23</v>
      </c>
      <c r="L165" s="105" t="s">
        <v>804</v>
      </c>
      <c r="M165" s="175" t="s">
        <v>792</v>
      </c>
      <c r="N165" s="108"/>
      <c r="O165" s="108"/>
      <c r="P165" s="105"/>
      <c r="Q165" s="214" t="str">
        <f t="shared" si="11"/>
        <v>Equipements de travail</v>
      </c>
      <c r="R165" s="214" t="str">
        <f t="shared" si="12"/>
        <v>Utilisation d'équipements avec parties mobiles ou brûlantes</v>
      </c>
      <c r="S165" s="214" t="e">
        <f>VLOOKUP(L164,'Précisions-Moy Prév'!$C$2:$D$261,2,FALSE)</f>
        <v>#N/A</v>
      </c>
      <c r="T165" s="214">
        <f>VLOOKUP(F164,'Précisions-Moy Prév'!$G$2:$H$122,2,FALSE)</f>
        <v>53</v>
      </c>
    </row>
    <row r="166" spans="1:20" ht="45" x14ac:dyDescent="0.2">
      <c r="A166" s="149">
        <f t="shared" si="13"/>
        <v>163</v>
      </c>
      <c r="B166" s="108">
        <v>43025</v>
      </c>
      <c r="C166" s="108"/>
      <c r="D166" s="105" t="s">
        <v>857</v>
      </c>
      <c r="E166" s="105" t="s">
        <v>116</v>
      </c>
      <c r="F166" s="105" t="s">
        <v>70</v>
      </c>
      <c r="G166" s="105" t="s">
        <v>736</v>
      </c>
      <c r="H166" s="175" t="s">
        <v>14</v>
      </c>
      <c r="I166" s="105" t="s">
        <v>36</v>
      </c>
      <c r="J166" s="149" t="s">
        <v>39</v>
      </c>
      <c r="K166" s="148">
        <v>23</v>
      </c>
      <c r="L166" s="105" t="s">
        <v>803</v>
      </c>
      <c r="M166" s="105" t="s">
        <v>791</v>
      </c>
      <c r="N166" s="108"/>
      <c r="O166" s="108"/>
      <c r="P166" s="105"/>
      <c r="Q166" s="214" t="str">
        <f t="shared" si="11"/>
        <v>Produits Emissions Déchets</v>
      </c>
      <c r="R166" s="214" t="str">
        <f t="shared" si="12"/>
        <v>Projection, aspersion de produits dangereux sur le visage, la peau, les yeux</v>
      </c>
      <c r="S166" s="214" t="e">
        <f>VLOOKUP(L165,'Précisions-Moy Prév'!$C$2:$D$261,2,FALSE)</f>
        <v>#N/A</v>
      </c>
      <c r="T166" s="214">
        <f>VLOOKUP(F165,'Précisions-Moy Prév'!$G$2:$H$122,2,FALSE)</f>
        <v>91</v>
      </c>
    </row>
    <row r="167" spans="1:20" ht="45" x14ac:dyDescent="0.2">
      <c r="A167" s="149">
        <f t="shared" si="13"/>
        <v>164</v>
      </c>
      <c r="B167" s="108">
        <v>43025</v>
      </c>
      <c r="C167" s="108"/>
      <c r="D167" s="105" t="s">
        <v>857</v>
      </c>
      <c r="E167" s="105" t="s">
        <v>120</v>
      </c>
      <c r="F167" s="105" t="s">
        <v>190</v>
      </c>
      <c r="G167" s="105" t="s">
        <v>733</v>
      </c>
      <c r="H167" s="175" t="s">
        <v>14</v>
      </c>
      <c r="I167" s="105" t="s">
        <v>36</v>
      </c>
      <c r="J167" s="149" t="s">
        <v>39</v>
      </c>
      <c r="K167" s="148">
        <v>23</v>
      </c>
      <c r="L167" s="105" t="s">
        <v>804</v>
      </c>
      <c r="M167" s="175" t="s">
        <v>792</v>
      </c>
      <c r="N167" s="108"/>
      <c r="O167" s="108"/>
      <c r="P167" s="105"/>
      <c r="Q167" s="214" t="str">
        <f t="shared" si="11"/>
        <v>Equipements de travail</v>
      </c>
      <c r="R167" s="214" t="str">
        <f t="shared" si="12"/>
        <v>Utilisation d'équipements avec parties mobiles ou brûlantes</v>
      </c>
      <c r="S167" s="214" t="e">
        <f>VLOOKUP(L166,'Précisions-Moy Prév'!$C$2:$D$261,2,FALSE)</f>
        <v>#N/A</v>
      </c>
      <c r="T167" s="214">
        <f>VLOOKUP(F166,'Précisions-Moy Prév'!$G$2:$H$122,2,FALSE)</f>
        <v>53</v>
      </c>
    </row>
    <row r="168" spans="1:20" ht="45" x14ac:dyDescent="0.2">
      <c r="A168" s="149">
        <f t="shared" si="13"/>
        <v>165</v>
      </c>
      <c r="B168" s="108">
        <v>43025</v>
      </c>
      <c r="C168" s="108"/>
      <c r="D168" s="105" t="s">
        <v>857</v>
      </c>
      <c r="E168" s="105" t="s">
        <v>116</v>
      </c>
      <c r="F168" s="105" t="s">
        <v>70</v>
      </c>
      <c r="G168" s="105" t="s">
        <v>736</v>
      </c>
      <c r="H168" s="175" t="s">
        <v>14</v>
      </c>
      <c r="I168" s="105" t="s">
        <v>36</v>
      </c>
      <c r="J168" s="149" t="s">
        <v>39</v>
      </c>
      <c r="K168" s="148">
        <v>23</v>
      </c>
      <c r="L168" s="105" t="s">
        <v>803</v>
      </c>
      <c r="M168" s="105" t="s">
        <v>791</v>
      </c>
      <c r="N168" s="108"/>
      <c r="O168" s="108"/>
      <c r="P168" s="105"/>
      <c r="Q168" s="214" t="str">
        <f t="shared" si="11"/>
        <v>Produits Emissions Déchets</v>
      </c>
      <c r="R168" s="214" t="str">
        <f t="shared" si="12"/>
        <v>Projection, aspersion de produits dangereux sur le visage, la peau, les yeux</v>
      </c>
      <c r="S168" s="214" t="e">
        <f>VLOOKUP(L167,'Précisions-Moy Prév'!$C$2:$D$261,2,FALSE)</f>
        <v>#N/A</v>
      </c>
      <c r="T168" s="214">
        <f>VLOOKUP(F167,'Précisions-Moy Prév'!$G$2:$H$122,2,FALSE)</f>
        <v>91</v>
      </c>
    </row>
    <row r="169" spans="1:20" ht="45" x14ac:dyDescent="0.2">
      <c r="A169" s="149">
        <f t="shared" si="13"/>
        <v>166</v>
      </c>
      <c r="B169" s="108">
        <v>43025</v>
      </c>
      <c r="C169" s="108"/>
      <c r="D169" s="105" t="s">
        <v>857</v>
      </c>
      <c r="E169" s="105" t="s">
        <v>120</v>
      </c>
      <c r="F169" s="105" t="s">
        <v>190</v>
      </c>
      <c r="G169" s="105" t="s">
        <v>733</v>
      </c>
      <c r="H169" s="175" t="s">
        <v>14</v>
      </c>
      <c r="I169" s="105" t="s">
        <v>36</v>
      </c>
      <c r="J169" s="149" t="s">
        <v>39</v>
      </c>
      <c r="K169" s="148">
        <v>23</v>
      </c>
      <c r="L169" s="105" t="s">
        <v>804</v>
      </c>
      <c r="M169" s="175" t="s">
        <v>792</v>
      </c>
      <c r="N169" s="108"/>
      <c r="O169" s="108"/>
      <c r="P169" s="105"/>
      <c r="Q169" s="214" t="str">
        <f t="shared" si="11"/>
        <v>Equipements de travail</v>
      </c>
      <c r="R169" s="214" t="str">
        <f t="shared" si="12"/>
        <v>Utilisation d'équipements avec parties mobiles ou brûlantes</v>
      </c>
      <c r="S169" s="214" t="e">
        <f>VLOOKUP(L168,'Précisions-Moy Prév'!$C$2:$D$261,2,FALSE)</f>
        <v>#N/A</v>
      </c>
      <c r="T169" s="214">
        <f>VLOOKUP(F168,'Précisions-Moy Prév'!$G$2:$H$122,2,FALSE)</f>
        <v>53</v>
      </c>
    </row>
    <row r="170" spans="1:20" ht="45" x14ac:dyDescent="0.2">
      <c r="A170" s="149">
        <f t="shared" si="13"/>
        <v>167</v>
      </c>
      <c r="B170" s="108">
        <v>43025</v>
      </c>
      <c r="C170" s="108"/>
      <c r="D170" s="105" t="s">
        <v>857</v>
      </c>
      <c r="E170" s="105" t="s">
        <v>116</v>
      </c>
      <c r="F170" s="105" t="s">
        <v>70</v>
      </c>
      <c r="G170" s="105" t="s">
        <v>736</v>
      </c>
      <c r="H170" s="175" t="s">
        <v>14</v>
      </c>
      <c r="I170" s="105" t="s">
        <v>36</v>
      </c>
      <c r="J170" s="149" t="s">
        <v>39</v>
      </c>
      <c r="K170" s="148">
        <v>23</v>
      </c>
      <c r="L170" s="105" t="s">
        <v>803</v>
      </c>
      <c r="M170" s="105" t="s">
        <v>791</v>
      </c>
      <c r="N170" s="108"/>
      <c r="O170" s="108"/>
      <c r="P170" s="105"/>
      <c r="Q170" s="214" t="str">
        <f t="shared" si="11"/>
        <v>Produits Emissions Déchets</v>
      </c>
      <c r="R170" s="214" t="str">
        <f t="shared" si="12"/>
        <v>Projection, aspersion de produits dangereux sur le visage, la peau, les yeux</v>
      </c>
      <c r="S170" s="214" t="e">
        <f>VLOOKUP(L169,'Précisions-Moy Prév'!$C$2:$D$261,2,FALSE)</f>
        <v>#N/A</v>
      </c>
      <c r="T170" s="214">
        <f>VLOOKUP(F169,'Précisions-Moy Prév'!$G$2:$H$122,2,FALSE)</f>
        <v>91</v>
      </c>
    </row>
    <row r="171" spans="1:20" ht="45" x14ac:dyDescent="0.2">
      <c r="A171" s="149">
        <f t="shared" si="13"/>
        <v>168</v>
      </c>
      <c r="B171" s="108">
        <v>43025</v>
      </c>
      <c r="C171" s="108"/>
      <c r="D171" s="105" t="s">
        <v>857</v>
      </c>
      <c r="E171" s="105" t="s">
        <v>120</v>
      </c>
      <c r="F171" s="105" t="s">
        <v>190</v>
      </c>
      <c r="G171" s="105" t="s">
        <v>733</v>
      </c>
      <c r="H171" s="175" t="s">
        <v>14</v>
      </c>
      <c r="I171" s="105" t="s">
        <v>36</v>
      </c>
      <c r="J171" s="149" t="s">
        <v>39</v>
      </c>
      <c r="K171" s="148">
        <v>23</v>
      </c>
      <c r="L171" s="105" t="s">
        <v>804</v>
      </c>
      <c r="M171" s="175" t="s">
        <v>792</v>
      </c>
      <c r="N171" s="108"/>
      <c r="O171" s="108"/>
      <c r="P171" s="105"/>
      <c r="Q171" s="214" t="str">
        <f t="shared" si="11"/>
        <v>Equipements de travail</v>
      </c>
      <c r="R171" s="214" t="str">
        <f t="shared" si="12"/>
        <v>Utilisation d'équipements avec parties mobiles ou brûlantes</v>
      </c>
      <c r="S171" s="214" t="e">
        <f>VLOOKUP(L170,'Précisions-Moy Prév'!$C$2:$D$261,2,FALSE)</f>
        <v>#N/A</v>
      </c>
      <c r="T171" s="214">
        <f>VLOOKUP(F170,'Précisions-Moy Prév'!$G$2:$H$122,2,FALSE)</f>
        <v>53</v>
      </c>
    </row>
    <row r="172" spans="1:20" ht="45" x14ac:dyDescent="0.2">
      <c r="A172" s="149">
        <f t="shared" si="13"/>
        <v>169</v>
      </c>
      <c r="B172" s="108">
        <v>43025</v>
      </c>
      <c r="C172" s="108"/>
      <c r="D172" s="105" t="s">
        <v>857</v>
      </c>
      <c r="E172" s="105" t="s">
        <v>116</v>
      </c>
      <c r="F172" s="105" t="s">
        <v>70</v>
      </c>
      <c r="G172" s="105" t="s">
        <v>736</v>
      </c>
      <c r="H172" s="175" t="s">
        <v>14</v>
      </c>
      <c r="I172" s="105" t="s">
        <v>36</v>
      </c>
      <c r="J172" s="149" t="s">
        <v>39</v>
      </c>
      <c r="K172" s="148">
        <v>23</v>
      </c>
      <c r="L172" s="105" t="s">
        <v>803</v>
      </c>
      <c r="M172" s="105" t="s">
        <v>791</v>
      </c>
      <c r="N172" s="108"/>
      <c r="O172" s="108"/>
      <c r="P172" s="105"/>
      <c r="Q172" s="214" t="str">
        <f t="shared" si="11"/>
        <v>Produits Emissions Déchets</v>
      </c>
      <c r="R172" s="214" t="str">
        <f t="shared" si="12"/>
        <v>Projection, aspersion de produits dangereux sur le visage, la peau, les yeux</v>
      </c>
      <c r="S172" s="214" t="e">
        <f>VLOOKUP(L171,'Précisions-Moy Prév'!$C$2:$D$261,2,FALSE)</f>
        <v>#N/A</v>
      </c>
      <c r="T172" s="214">
        <f>VLOOKUP(F171,'Précisions-Moy Prév'!$G$2:$H$122,2,FALSE)</f>
        <v>91</v>
      </c>
    </row>
    <row r="173" spans="1:20" ht="45" x14ac:dyDescent="0.2">
      <c r="A173" s="149">
        <f t="shared" si="13"/>
        <v>170</v>
      </c>
      <c r="B173" s="108">
        <v>43025</v>
      </c>
      <c r="C173" s="108"/>
      <c r="D173" s="105" t="s">
        <v>857</v>
      </c>
      <c r="E173" s="105" t="s">
        <v>120</v>
      </c>
      <c r="F173" s="105" t="s">
        <v>190</v>
      </c>
      <c r="G173" s="105" t="s">
        <v>733</v>
      </c>
      <c r="H173" s="175" t="s">
        <v>14</v>
      </c>
      <c r="I173" s="105" t="s">
        <v>36</v>
      </c>
      <c r="J173" s="149" t="s">
        <v>39</v>
      </c>
      <c r="K173" s="148">
        <v>23</v>
      </c>
      <c r="L173" s="105" t="s">
        <v>804</v>
      </c>
      <c r="M173" s="175" t="s">
        <v>792</v>
      </c>
      <c r="N173" s="108"/>
      <c r="O173" s="108"/>
      <c r="P173" s="105"/>
      <c r="Q173" s="214" t="str">
        <f t="shared" si="11"/>
        <v>Equipements de travail</v>
      </c>
      <c r="R173" s="214" t="str">
        <f t="shared" si="12"/>
        <v>Utilisation d'équipements avec parties mobiles ou brûlantes</v>
      </c>
      <c r="S173" s="214" t="e">
        <f>VLOOKUP(L172,'Précisions-Moy Prév'!$C$2:$D$261,2,FALSE)</f>
        <v>#N/A</v>
      </c>
      <c r="T173" s="214">
        <f>VLOOKUP(F172,'Précisions-Moy Prév'!$G$2:$H$122,2,FALSE)</f>
        <v>53</v>
      </c>
    </row>
    <row r="174" spans="1:20" ht="45" x14ac:dyDescent="0.2">
      <c r="A174" s="149">
        <f t="shared" si="13"/>
        <v>171</v>
      </c>
      <c r="B174" s="108">
        <v>43025</v>
      </c>
      <c r="C174" s="108"/>
      <c r="D174" s="105" t="s">
        <v>857</v>
      </c>
      <c r="E174" s="105" t="s">
        <v>116</v>
      </c>
      <c r="F174" s="105" t="s">
        <v>70</v>
      </c>
      <c r="G174" s="105" t="s">
        <v>736</v>
      </c>
      <c r="H174" s="175" t="s">
        <v>14</v>
      </c>
      <c r="I174" s="105" t="s">
        <v>36</v>
      </c>
      <c r="J174" s="149" t="s">
        <v>39</v>
      </c>
      <c r="K174" s="148">
        <v>23</v>
      </c>
      <c r="L174" s="105" t="s">
        <v>803</v>
      </c>
      <c r="M174" s="105" t="s">
        <v>791</v>
      </c>
      <c r="N174" s="108"/>
      <c r="O174" s="108"/>
      <c r="P174" s="105"/>
      <c r="Q174" s="214" t="str">
        <f t="shared" si="11"/>
        <v>Produits Emissions Déchets</v>
      </c>
      <c r="R174" s="214" t="str">
        <f t="shared" si="12"/>
        <v>Projection, aspersion de produits dangereux sur le visage, la peau, les yeux</v>
      </c>
      <c r="S174" s="214" t="e">
        <f>VLOOKUP(L173,'Précisions-Moy Prév'!$C$2:$D$261,2,FALSE)</f>
        <v>#N/A</v>
      </c>
      <c r="T174" s="214">
        <f>VLOOKUP(F173,'Précisions-Moy Prév'!$G$2:$H$122,2,FALSE)</f>
        <v>91</v>
      </c>
    </row>
    <row r="175" spans="1:20" ht="45" x14ac:dyDescent="0.2">
      <c r="A175" s="149">
        <f t="shared" si="13"/>
        <v>172</v>
      </c>
      <c r="B175" s="108">
        <v>43025</v>
      </c>
      <c r="C175" s="108"/>
      <c r="D175" s="105" t="s">
        <v>857</v>
      </c>
      <c r="E175" s="105" t="s">
        <v>120</v>
      </c>
      <c r="F175" s="105" t="s">
        <v>190</v>
      </c>
      <c r="G175" s="105" t="s">
        <v>733</v>
      </c>
      <c r="H175" s="175" t="s">
        <v>14</v>
      </c>
      <c r="I175" s="105" t="s">
        <v>36</v>
      </c>
      <c r="J175" s="149" t="s">
        <v>39</v>
      </c>
      <c r="K175" s="148">
        <v>23</v>
      </c>
      <c r="L175" s="105" t="s">
        <v>804</v>
      </c>
      <c r="M175" s="175" t="s">
        <v>792</v>
      </c>
      <c r="N175" s="108"/>
      <c r="O175" s="108"/>
      <c r="P175" s="105"/>
      <c r="Q175" s="214" t="str">
        <f t="shared" si="11"/>
        <v>Equipements de travail</v>
      </c>
      <c r="R175" s="214" t="str">
        <f t="shared" si="12"/>
        <v>Utilisation d'équipements avec parties mobiles ou brûlantes</v>
      </c>
      <c r="S175" s="214" t="e">
        <f>VLOOKUP(L174,'Précisions-Moy Prév'!$C$2:$D$261,2,FALSE)</f>
        <v>#N/A</v>
      </c>
      <c r="T175" s="214">
        <f>VLOOKUP(F174,'Précisions-Moy Prév'!$G$2:$H$122,2,FALSE)</f>
        <v>53</v>
      </c>
    </row>
    <row r="176" spans="1:20" ht="45" x14ac:dyDescent="0.2">
      <c r="A176" s="149">
        <f t="shared" si="13"/>
        <v>173</v>
      </c>
      <c r="B176" s="108">
        <v>43025</v>
      </c>
      <c r="C176" s="108"/>
      <c r="D176" s="105" t="s">
        <v>857</v>
      </c>
      <c r="E176" s="105" t="s">
        <v>116</v>
      </c>
      <c r="F176" s="105" t="s">
        <v>70</v>
      </c>
      <c r="G176" s="105" t="s">
        <v>736</v>
      </c>
      <c r="H176" s="175" t="s">
        <v>14</v>
      </c>
      <c r="I176" s="105" t="s">
        <v>36</v>
      </c>
      <c r="J176" s="149" t="s">
        <v>39</v>
      </c>
      <c r="K176" s="148">
        <v>23</v>
      </c>
      <c r="L176" s="105" t="s">
        <v>803</v>
      </c>
      <c r="M176" s="105" t="s">
        <v>791</v>
      </c>
      <c r="N176" s="108"/>
      <c r="O176" s="108"/>
      <c r="P176" s="105"/>
      <c r="Q176" s="214" t="str">
        <f t="shared" si="11"/>
        <v>Produits Emissions Déchets</v>
      </c>
      <c r="R176" s="214" t="str">
        <f t="shared" si="12"/>
        <v>Projection, aspersion de produits dangereux sur le visage, la peau, les yeux</v>
      </c>
      <c r="S176" s="214" t="e">
        <f>VLOOKUP(L175,'Précisions-Moy Prév'!$C$2:$D$261,2,FALSE)</f>
        <v>#N/A</v>
      </c>
      <c r="T176" s="214">
        <f>VLOOKUP(F175,'Précisions-Moy Prév'!$G$2:$H$122,2,FALSE)</f>
        <v>91</v>
      </c>
    </row>
    <row r="177" spans="1:20" ht="45" x14ac:dyDescent="0.2">
      <c r="A177" s="149">
        <f t="shared" si="13"/>
        <v>174</v>
      </c>
      <c r="B177" s="108">
        <v>43025</v>
      </c>
      <c r="C177" s="108"/>
      <c r="D177" s="105" t="s">
        <v>857</v>
      </c>
      <c r="E177" s="105" t="s">
        <v>120</v>
      </c>
      <c r="F177" s="105" t="s">
        <v>190</v>
      </c>
      <c r="G177" s="105" t="s">
        <v>733</v>
      </c>
      <c r="H177" s="175" t="s">
        <v>14</v>
      </c>
      <c r="I177" s="105" t="s">
        <v>36</v>
      </c>
      <c r="J177" s="149" t="s">
        <v>39</v>
      </c>
      <c r="K177" s="148">
        <v>23</v>
      </c>
      <c r="L177" s="105" t="s">
        <v>804</v>
      </c>
      <c r="M177" s="175" t="s">
        <v>792</v>
      </c>
      <c r="N177" s="108"/>
      <c r="O177" s="108"/>
      <c r="P177" s="105"/>
      <c r="Q177" s="214" t="str">
        <f t="shared" si="11"/>
        <v>Equipements de travail</v>
      </c>
      <c r="R177" s="214" t="str">
        <f t="shared" si="12"/>
        <v>Utilisation d'équipements avec parties mobiles ou brûlantes</v>
      </c>
      <c r="S177" s="214" t="e">
        <f>VLOOKUP(L176,'Précisions-Moy Prév'!$C$2:$D$261,2,FALSE)</f>
        <v>#N/A</v>
      </c>
      <c r="T177" s="214">
        <f>VLOOKUP(F176,'Précisions-Moy Prév'!$G$2:$H$122,2,FALSE)</f>
        <v>53</v>
      </c>
    </row>
    <row r="178" spans="1:20" ht="45" x14ac:dyDescent="0.2">
      <c r="A178" s="149">
        <f t="shared" si="13"/>
        <v>175</v>
      </c>
      <c r="B178" s="108">
        <v>43025</v>
      </c>
      <c r="C178" s="108"/>
      <c r="D178" s="105" t="s">
        <v>857</v>
      </c>
      <c r="E178" s="105" t="s">
        <v>116</v>
      </c>
      <c r="F178" s="105" t="s">
        <v>70</v>
      </c>
      <c r="G178" s="105" t="s">
        <v>736</v>
      </c>
      <c r="H178" s="175" t="s">
        <v>14</v>
      </c>
      <c r="I178" s="105" t="s">
        <v>36</v>
      </c>
      <c r="J178" s="149" t="s">
        <v>39</v>
      </c>
      <c r="K178" s="148">
        <v>23</v>
      </c>
      <c r="L178" s="105" t="s">
        <v>803</v>
      </c>
      <c r="M178" s="105" t="s">
        <v>791</v>
      </c>
      <c r="N178" s="108"/>
      <c r="O178" s="108"/>
      <c r="P178" s="105"/>
      <c r="Q178" s="214" t="str">
        <f t="shared" si="11"/>
        <v>Produits Emissions Déchets</v>
      </c>
      <c r="R178" s="214" t="str">
        <f t="shared" si="12"/>
        <v>Projection, aspersion de produits dangereux sur le visage, la peau, les yeux</v>
      </c>
      <c r="S178" s="214" t="e">
        <f>VLOOKUP(L177,'Précisions-Moy Prév'!$C$2:$D$261,2,FALSE)</f>
        <v>#N/A</v>
      </c>
      <c r="T178" s="214">
        <f>VLOOKUP(F177,'Précisions-Moy Prév'!$G$2:$H$122,2,FALSE)</f>
        <v>91</v>
      </c>
    </row>
    <row r="179" spans="1:20" ht="45" x14ac:dyDescent="0.2">
      <c r="A179" s="149">
        <f t="shared" si="13"/>
        <v>176</v>
      </c>
      <c r="B179" s="108">
        <v>43025</v>
      </c>
      <c r="C179" s="108"/>
      <c r="D179" s="105" t="s">
        <v>857</v>
      </c>
      <c r="E179" s="105" t="s">
        <v>120</v>
      </c>
      <c r="F179" s="105" t="s">
        <v>190</v>
      </c>
      <c r="G179" s="105" t="s">
        <v>733</v>
      </c>
      <c r="H179" s="175" t="s">
        <v>14</v>
      </c>
      <c r="I179" s="105" t="s">
        <v>36</v>
      </c>
      <c r="J179" s="149" t="s">
        <v>39</v>
      </c>
      <c r="K179" s="148">
        <v>23</v>
      </c>
      <c r="L179" s="105" t="s">
        <v>804</v>
      </c>
      <c r="M179" s="175" t="s">
        <v>792</v>
      </c>
      <c r="N179" s="108"/>
      <c r="O179" s="108"/>
      <c r="P179" s="105"/>
      <c r="Q179" s="214" t="str">
        <f t="shared" si="11"/>
        <v>Equipements de travail</v>
      </c>
      <c r="R179" s="214" t="str">
        <f t="shared" si="12"/>
        <v>Utilisation d'équipements avec parties mobiles ou brûlantes</v>
      </c>
      <c r="S179" s="214" t="e">
        <f>VLOOKUP(L178,'Précisions-Moy Prév'!$C$2:$D$261,2,FALSE)</f>
        <v>#N/A</v>
      </c>
      <c r="T179" s="214">
        <f>VLOOKUP(F178,'Précisions-Moy Prév'!$G$2:$H$122,2,FALSE)</f>
        <v>53</v>
      </c>
    </row>
    <row r="180" spans="1:20" ht="45" x14ac:dyDescent="0.2">
      <c r="A180" s="149">
        <f t="shared" si="13"/>
        <v>177</v>
      </c>
      <c r="B180" s="108">
        <v>43025</v>
      </c>
      <c r="C180" s="108"/>
      <c r="D180" s="105" t="s">
        <v>857</v>
      </c>
      <c r="E180" s="105" t="s">
        <v>116</v>
      </c>
      <c r="F180" s="105" t="s">
        <v>70</v>
      </c>
      <c r="G180" s="105" t="s">
        <v>736</v>
      </c>
      <c r="H180" s="175" t="s">
        <v>14</v>
      </c>
      <c r="I180" s="105" t="s">
        <v>36</v>
      </c>
      <c r="J180" s="149" t="s">
        <v>39</v>
      </c>
      <c r="K180" s="148">
        <v>23</v>
      </c>
      <c r="L180" s="105" t="s">
        <v>803</v>
      </c>
      <c r="M180" s="105" t="s">
        <v>791</v>
      </c>
      <c r="N180" s="108"/>
      <c r="O180" s="108"/>
      <c r="P180" s="105"/>
      <c r="Q180" s="214" t="str">
        <f t="shared" si="11"/>
        <v>Produits Emissions Déchets</v>
      </c>
      <c r="R180" s="214" t="str">
        <f t="shared" si="12"/>
        <v>Projection, aspersion de produits dangereux sur le visage, la peau, les yeux</v>
      </c>
      <c r="S180" s="214" t="e">
        <f>VLOOKUP(L179,'Précisions-Moy Prév'!$C$2:$D$261,2,FALSE)</f>
        <v>#N/A</v>
      </c>
      <c r="T180" s="214">
        <f>VLOOKUP(F179,'Précisions-Moy Prév'!$G$2:$H$122,2,FALSE)</f>
        <v>91</v>
      </c>
    </row>
    <row r="181" spans="1:20" ht="45" x14ac:dyDescent="0.2">
      <c r="A181" s="149">
        <f t="shared" si="13"/>
        <v>178</v>
      </c>
      <c r="B181" s="108">
        <v>43025</v>
      </c>
      <c r="C181" s="108"/>
      <c r="D181" s="105" t="s">
        <v>857</v>
      </c>
      <c r="E181" s="105" t="s">
        <v>120</v>
      </c>
      <c r="F181" s="105" t="s">
        <v>190</v>
      </c>
      <c r="G181" s="105" t="s">
        <v>733</v>
      </c>
      <c r="H181" s="175" t="s">
        <v>14</v>
      </c>
      <c r="I181" s="105" t="s">
        <v>36</v>
      </c>
      <c r="J181" s="149" t="s">
        <v>39</v>
      </c>
      <c r="K181" s="148">
        <v>23</v>
      </c>
      <c r="L181" s="105" t="s">
        <v>804</v>
      </c>
      <c r="M181" s="175" t="s">
        <v>792</v>
      </c>
      <c r="N181" s="108"/>
      <c r="O181" s="108"/>
      <c r="P181" s="105"/>
      <c r="Q181" s="214" t="str">
        <f t="shared" si="11"/>
        <v>Equipements de travail</v>
      </c>
      <c r="R181" s="214" t="str">
        <f t="shared" si="12"/>
        <v>Utilisation d'équipements avec parties mobiles ou brûlantes</v>
      </c>
      <c r="S181" s="214" t="e">
        <f>VLOOKUP(L180,'Précisions-Moy Prév'!$C$2:$D$261,2,FALSE)</f>
        <v>#N/A</v>
      </c>
      <c r="T181" s="214">
        <f>VLOOKUP(F180,'Précisions-Moy Prév'!$G$2:$H$122,2,FALSE)</f>
        <v>53</v>
      </c>
    </row>
    <row r="182" spans="1:20" ht="45" x14ac:dyDescent="0.2">
      <c r="A182" s="149">
        <f t="shared" si="13"/>
        <v>179</v>
      </c>
      <c r="B182" s="108">
        <v>43025</v>
      </c>
      <c r="C182" s="108"/>
      <c r="D182" s="105" t="s">
        <v>857</v>
      </c>
      <c r="E182" s="105" t="s">
        <v>116</v>
      </c>
      <c r="F182" s="105" t="s">
        <v>70</v>
      </c>
      <c r="G182" s="105" t="s">
        <v>736</v>
      </c>
      <c r="H182" s="175" t="s">
        <v>14</v>
      </c>
      <c r="I182" s="105" t="s">
        <v>36</v>
      </c>
      <c r="J182" s="149" t="s">
        <v>39</v>
      </c>
      <c r="K182" s="148">
        <v>23</v>
      </c>
      <c r="L182" s="105" t="s">
        <v>803</v>
      </c>
      <c r="M182" s="105" t="s">
        <v>791</v>
      </c>
      <c r="N182" s="108"/>
      <c r="O182" s="108"/>
      <c r="P182" s="105"/>
      <c r="Q182" s="214" t="str">
        <f t="shared" si="11"/>
        <v>Produits Emissions Déchets</v>
      </c>
      <c r="R182" s="214" t="str">
        <f t="shared" si="12"/>
        <v>Projection, aspersion de produits dangereux sur le visage, la peau, les yeux</v>
      </c>
      <c r="S182" s="214" t="e">
        <f>VLOOKUP(L181,'Précisions-Moy Prév'!$C$2:$D$261,2,FALSE)</f>
        <v>#N/A</v>
      </c>
      <c r="T182" s="214">
        <f>VLOOKUP(F181,'Précisions-Moy Prév'!$G$2:$H$122,2,FALSE)</f>
        <v>91</v>
      </c>
    </row>
    <row r="183" spans="1:20" ht="45" x14ac:dyDescent="0.2">
      <c r="A183" s="149">
        <f t="shared" si="13"/>
        <v>180</v>
      </c>
      <c r="B183" s="108">
        <v>43025</v>
      </c>
      <c r="C183" s="108"/>
      <c r="D183" s="105" t="s">
        <v>857</v>
      </c>
      <c r="E183" s="105" t="s">
        <v>120</v>
      </c>
      <c r="F183" s="105" t="s">
        <v>190</v>
      </c>
      <c r="G183" s="105" t="s">
        <v>733</v>
      </c>
      <c r="H183" s="175" t="s">
        <v>14</v>
      </c>
      <c r="I183" s="105" t="s">
        <v>36</v>
      </c>
      <c r="J183" s="149" t="s">
        <v>39</v>
      </c>
      <c r="K183" s="148">
        <v>23</v>
      </c>
      <c r="L183" s="105" t="s">
        <v>804</v>
      </c>
      <c r="M183" s="175" t="s">
        <v>792</v>
      </c>
      <c r="N183" s="108"/>
      <c r="O183" s="108"/>
      <c r="P183" s="105"/>
      <c r="Q183" s="214" t="str">
        <f t="shared" si="11"/>
        <v>Equipements de travail</v>
      </c>
      <c r="R183" s="214" t="str">
        <f t="shared" si="12"/>
        <v>Utilisation d'équipements avec parties mobiles ou brûlantes</v>
      </c>
      <c r="S183" s="214" t="e">
        <f>VLOOKUP(L182,'Précisions-Moy Prév'!$C$2:$D$261,2,FALSE)</f>
        <v>#N/A</v>
      </c>
      <c r="T183" s="214">
        <f>VLOOKUP(F182,'Précisions-Moy Prév'!$G$2:$H$122,2,FALSE)</f>
        <v>53</v>
      </c>
    </row>
    <row r="184" spans="1:20" ht="45" x14ac:dyDescent="0.2">
      <c r="A184" s="149">
        <f t="shared" si="13"/>
        <v>181</v>
      </c>
      <c r="B184" s="108">
        <v>43025</v>
      </c>
      <c r="C184" s="108"/>
      <c r="D184" s="105" t="s">
        <v>857</v>
      </c>
      <c r="E184" s="105" t="s">
        <v>116</v>
      </c>
      <c r="F184" s="105" t="s">
        <v>70</v>
      </c>
      <c r="G184" s="105" t="s">
        <v>736</v>
      </c>
      <c r="H184" s="175" t="s">
        <v>14</v>
      </c>
      <c r="I184" s="105" t="s">
        <v>36</v>
      </c>
      <c r="J184" s="149" t="s">
        <v>39</v>
      </c>
      <c r="K184" s="148">
        <v>23</v>
      </c>
      <c r="L184" s="105" t="s">
        <v>803</v>
      </c>
      <c r="M184" s="105" t="s">
        <v>791</v>
      </c>
      <c r="N184" s="108"/>
      <c r="O184" s="108"/>
      <c r="P184" s="105"/>
      <c r="Q184" s="214" t="str">
        <f t="shared" si="11"/>
        <v>Produits Emissions Déchets</v>
      </c>
      <c r="R184" s="214" t="str">
        <f t="shared" si="12"/>
        <v>Projection, aspersion de produits dangereux sur le visage, la peau, les yeux</v>
      </c>
      <c r="S184" s="214" t="e">
        <f>VLOOKUP(L183,'Précisions-Moy Prév'!$C$2:$D$261,2,FALSE)</f>
        <v>#N/A</v>
      </c>
      <c r="T184" s="214">
        <f>VLOOKUP(F183,'Précisions-Moy Prév'!$G$2:$H$122,2,FALSE)</f>
        <v>91</v>
      </c>
    </row>
    <row r="185" spans="1:20" ht="45" x14ac:dyDescent="0.2">
      <c r="A185" s="149">
        <f t="shared" si="13"/>
        <v>182</v>
      </c>
      <c r="B185" s="108">
        <v>43025</v>
      </c>
      <c r="C185" s="108"/>
      <c r="D185" s="105" t="s">
        <v>857</v>
      </c>
      <c r="E185" s="105" t="s">
        <v>120</v>
      </c>
      <c r="F185" s="105" t="s">
        <v>190</v>
      </c>
      <c r="G185" s="105" t="s">
        <v>733</v>
      </c>
      <c r="H185" s="175" t="s">
        <v>14</v>
      </c>
      <c r="I185" s="105" t="s">
        <v>36</v>
      </c>
      <c r="J185" s="149" t="s">
        <v>39</v>
      </c>
      <c r="K185" s="148">
        <v>23</v>
      </c>
      <c r="L185" s="105" t="s">
        <v>804</v>
      </c>
      <c r="M185" s="175" t="s">
        <v>792</v>
      </c>
      <c r="N185" s="108"/>
      <c r="O185" s="108"/>
      <c r="P185" s="105"/>
      <c r="Q185" s="214" t="str">
        <f t="shared" si="11"/>
        <v>Equipements de travail</v>
      </c>
      <c r="R185" s="214" t="str">
        <f t="shared" si="12"/>
        <v>Utilisation d'équipements avec parties mobiles ou brûlantes</v>
      </c>
      <c r="S185" s="214" t="e">
        <f>VLOOKUP(L184,'Précisions-Moy Prév'!$C$2:$D$261,2,FALSE)</f>
        <v>#N/A</v>
      </c>
      <c r="T185" s="214">
        <f>VLOOKUP(F184,'Précisions-Moy Prév'!$G$2:$H$122,2,FALSE)</f>
        <v>53</v>
      </c>
    </row>
    <row r="186" spans="1:20" ht="45" x14ac:dyDescent="0.2">
      <c r="A186" s="149">
        <f t="shared" si="13"/>
        <v>183</v>
      </c>
      <c r="B186" s="108">
        <v>43025</v>
      </c>
      <c r="C186" s="108"/>
      <c r="D186" s="105" t="s">
        <v>857</v>
      </c>
      <c r="E186" s="105" t="s">
        <v>116</v>
      </c>
      <c r="F186" s="105" t="s">
        <v>70</v>
      </c>
      <c r="G186" s="105" t="s">
        <v>736</v>
      </c>
      <c r="H186" s="175" t="s">
        <v>14</v>
      </c>
      <c r="I186" s="105" t="s">
        <v>36</v>
      </c>
      <c r="J186" s="149" t="s">
        <v>39</v>
      </c>
      <c r="K186" s="148">
        <v>23</v>
      </c>
      <c r="L186" s="105" t="s">
        <v>803</v>
      </c>
      <c r="M186" s="105" t="s">
        <v>791</v>
      </c>
      <c r="N186" s="108"/>
      <c r="O186" s="108"/>
      <c r="P186" s="105"/>
      <c r="Q186" s="214" t="str">
        <f t="shared" si="11"/>
        <v>Produits Emissions Déchets</v>
      </c>
      <c r="R186" s="214" t="str">
        <f t="shared" si="12"/>
        <v>Projection, aspersion de produits dangereux sur le visage, la peau, les yeux</v>
      </c>
      <c r="S186" s="214" t="e">
        <f>VLOOKUP(L185,'Précisions-Moy Prév'!$C$2:$D$261,2,FALSE)</f>
        <v>#N/A</v>
      </c>
      <c r="T186" s="214">
        <f>VLOOKUP(F185,'Précisions-Moy Prév'!$G$2:$H$122,2,FALSE)</f>
        <v>91</v>
      </c>
    </row>
    <row r="187" spans="1:20" ht="45" x14ac:dyDescent="0.2">
      <c r="A187" s="149">
        <f t="shared" si="13"/>
        <v>184</v>
      </c>
      <c r="B187" s="108">
        <v>43025</v>
      </c>
      <c r="C187" s="108"/>
      <c r="D187" s="105" t="s">
        <v>857</v>
      </c>
      <c r="E187" s="105" t="s">
        <v>120</v>
      </c>
      <c r="F187" s="105" t="s">
        <v>190</v>
      </c>
      <c r="G187" s="105" t="s">
        <v>733</v>
      </c>
      <c r="H187" s="175" t="s">
        <v>14</v>
      </c>
      <c r="I187" s="105" t="s">
        <v>36</v>
      </c>
      <c r="J187" s="149" t="s">
        <v>39</v>
      </c>
      <c r="K187" s="148">
        <v>23</v>
      </c>
      <c r="L187" s="105" t="s">
        <v>804</v>
      </c>
      <c r="M187" s="175" t="s">
        <v>792</v>
      </c>
      <c r="N187" s="108"/>
      <c r="O187" s="108"/>
      <c r="P187" s="105"/>
      <c r="Q187" s="214" t="str">
        <f t="shared" si="11"/>
        <v>Equipements de travail</v>
      </c>
      <c r="R187" s="214" t="str">
        <f t="shared" si="12"/>
        <v>Utilisation d'équipements avec parties mobiles ou brûlantes</v>
      </c>
      <c r="S187" s="214" t="e">
        <f>VLOOKUP(L186,'Précisions-Moy Prév'!$C$2:$D$261,2,FALSE)</f>
        <v>#N/A</v>
      </c>
      <c r="T187" s="214">
        <f>VLOOKUP(F186,'Précisions-Moy Prév'!$G$2:$H$122,2,FALSE)</f>
        <v>53</v>
      </c>
    </row>
    <row r="188" spans="1:20" ht="45" x14ac:dyDescent="0.2">
      <c r="A188" s="149">
        <f t="shared" si="13"/>
        <v>185</v>
      </c>
      <c r="B188" s="108">
        <v>43025</v>
      </c>
      <c r="C188" s="108"/>
      <c r="D188" s="105" t="s">
        <v>857</v>
      </c>
      <c r="E188" s="105" t="s">
        <v>116</v>
      </c>
      <c r="F188" s="105" t="s">
        <v>70</v>
      </c>
      <c r="G188" s="105" t="s">
        <v>736</v>
      </c>
      <c r="H188" s="175" t="s">
        <v>14</v>
      </c>
      <c r="I188" s="105" t="s">
        <v>36</v>
      </c>
      <c r="J188" s="149" t="s">
        <v>39</v>
      </c>
      <c r="K188" s="148">
        <v>23</v>
      </c>
      <c r="L188" s="105" t="s">
        <v>803</v>
      </c>
      <c r="M188" s="105" t="s">
        <v>791</v>
      </c>
      <c r="N188" s="108"/>
      <c r="O188" s="108"/>
      <c r="P188" s="105"/>
      <c r="Q188" s="214" t="str">
        <f t="shared" si="11"/>
        <v>Produits Emissions Déchets</v>
      </c>
      <c r="R188" s="214" t="str">
        <f t="shared" si="12"/>
        <v>Projection, aspersion de produits dangereux sur le visage, la peau, les yeux</v>
      </c>
      <c r="S188" s="214" t="e">
        <f>VLOOKUP(L187,'Précisions-Moy Prév'!$C$2:$D$261,2,FALSE)</f>
        <v>#N/A</v>
      </c>
      <c r="T188" s="214">
        <f>VLOOKUP(F187,'Précisions-Moy Prév'!$G$2:$H$122,2,FALSE)</f>
        <v>91</v>
      </c>
    </row>
    <row r="189" spans="1:20" ht="45" x14ac:dyDescent="0.2">
      <c r="A189" s="149">
        <f t="shared" si="13"/>
        <v>186</v>
      </c>
      <c r="B189" s="108">
        <v>43025</v>
      </c>
      <c r="C189" s="108"/>
      <c r="D189" s="105" t="s">
        <v>857</v>
      </c>
      <c r="E189" s="105" t="s">
        <v>120</v>
      </c>
      <c r="F189" s="105" t="s">
        <v>190</v>
      </c>
      <c r="G189" s="105" t="s">
        <v>733</v>
      </c>
      <c r="H189" s="175" t="s">
        <v>14</v>
      </c>
      <c r="I189" s="105" t="s">
        <v>36</v>
      </c>
      <c r="J189" s="149" t="s">
        <v>39</v>
      </c>
      <c r="K189" s="148">
        <v>23</v>
      </c>
      <c r="L189" s="105" t="s">
        <v>804</v>
      </c>
      <c r="M189" s="175" t="s">
        <v>792</v>
      </c>
      <c r="N189" s="108"/>
      <c r="O189" s="108"/>
      <c r="P189" s="105"/>
      <c r="Q189" s="214" t="str">
        <f t="shared" si="11"/>
        <v>Equipements de travail</v>
      </c>
      <c r="R189" s="214" t="str">
        <f t="shared" si="12"/>
        <v>Utilisation d'équipements avec parties mobiles ou brûlantes</v>
      </c>
      <c r="S189" s="214" t="e">
        <f>VLOOKUP(L188,'Précisions-Moy Prév'!$C$2:$D$261,2,FALSE)</f>
        <v>#N/A</v>
      </c>
      <c r="T189" s="214">
        <f>VLOOKUP(F188,'Précisions-Moy Prév'!$G$2:$H$122,2,FALSE)</f>
        <v>53</v>
      </c>
    </row>
    <row r="190" spans="1:20" ht="45" x14ac:dyDescent="0.2">
      <c r="A190" s="149">
        <f t="shared" si="13"/>
        <v>187</v>
      </c>
      <c r="B190" s="108">
        <v>43025</v>
      </c>
      <c r="C190" s="108"/>
      <c r="D190" s="105" t="s">
        <v>857</v>
      </c>
      <c r="E190" s="105" t="s">
        <v>116</v>
      </c>
      <c r="F190" s="105" t="s">
        <v>70</v>
      </c>
      <c r="G190" s="105" t="s">
        <v>736</v>
      </c>
      <c r="H190" s="175" t="s">
        <v>14</v>
      </c>
      <c r="I190" s="105" t="s">
        <v>36</v>
      </c>
      <c r="J190" s="149" t="s">
        <v>39</v>
      </c>
      <c r="K190" s="148">
        <v>23</v>
      </c>
      <c r="L190" s="105" t="s">
        <v>803</v>
      </c>
      <c r="M190" s="105" t="s">
        <v>791</v>
      </c>
      <c r="N190" s="108"/>
      <c r="O190" s="108"/>
      <c r="P190" s="105"/>
      <c r="Q190" s="214" t="str">
        <f t="shared" si="11"/>
        <v>Produits Emissions Déchets</v>
      </c>
      <c r="R190" s="214" t="str">
        <f t="shared" si="12"/>
        <v>Projection, aspersion de produits dangereux sur le visage, la peau, les yeux</v>
      </c>
      <c r="S190" s="214" t="e">
        <f>VLOOKUP(L189,'Précisions-Moy Prév'!$C$2:$D$261,2,FALSE)</f>
        <v>#N/A</v>
      </c>
      <c r="T190" s="214">
        <f>VLOOKUP(F189,'Précisions-Moy Prév'!$G$2:$H$122,2,FALSE)</f>
        <v>91</v>
      </c>
    </row>
    <row r="191" spans="1:20" ht="45" x14ac:dyDescent="0.2">
      <c r="A191" s="149">
        <f t="shared" si="13"/>
        <v>188</v>
      </c>
      <c r="B191" s="108">
        <v>43025</v>
      </c>
      <c r="C191" s="108"/>
      <c r="D191" s="105" t="s">
        <v>857</v>
      </c>
      <c r="E191" s="105" t="s">
        <v>120</v>
      </c>
      <c r="F191" s="105" t="s">
        <v>190</v>
      </c>
      <c r="G191" s="105" t="s">
        <v>733</v>
      </c>
      <c r="H191" s="175" t="s">
        <v>14</v>
      </c>
      <c r="I191" s="105" t="s">
        <v>36</v>
      </c>
      <c r="J191" s="149" t="s">
        <v>39</v>
      </c>
      <c r="K191" s="148">
        <v>23</v>
      </c>
      <c r="L191" s="105" t="s">
        <v>804</v>
      </c>
      <c r="M191" s="175" t="s">
        <v>792</v>
      </c>
      <c r="N191" s="108"/>
      <c r="O191" s="108"/>
      <c r="P191" s="105"/>
      <c r="Q191" s="214" t="str">
        <f t="shared" si="11"/>
        <v>Equipements de travail</v>
      </c>
      <c r="R191" s="214" t="str">
        <f t="shared" si="12"/>
        <v>Utilisation d'équipements avec parties mobiles ou brûlantes</v>
      </c>
      <c r="S191" s="214" t="e">
        <f>VLOOKUP(L190,'Précisions-Moy Prév'!$C$2:$D$261,2,FALSE)</f>
        <v>#N/A</v>
      </c>
      <c r="T191" s="214">
        <f>VLOOKUP(F190,'Précisions-Moy Prév'!$G$2:$H$122,2,FALSE)</f>
        <v>53</v>
      </c>
    </row>
    <row r="192" spans="1:20" ht="45" x14ac:dyDescent="0.2">
      <c r="A192" s="149">
        <f t="shared" si="13"/>
        <v>189</v>
      </c>
      <c r="B192" s="108">
        <v>43025</v>
      </c>
      <c r="C192" s="108"/>
      <c r="D192" s="105" t="s">
        <v>857</v>
      </c>
      <c r="E192" s="105" t="s">
        <v>116</v>
      </c>
      <c r="F192" s="105" t="s">
        <v>70</v>
      </c>
      <c r="G192" s="105" t="s">
        <v>736</v>
      </c>
      <c r="H192" s="175" t="s">
        <v>14</v>
      </c>
      <c r="I192" s="105" t="s">
        <v>36</v>
      </c>
      <c r="J192" s="149" t="s">
        <v>39</v>
      </c>
      <c r="K192" s="148">
        <v>23</v>
      </c>
      <c r="L192" s="105" t="s">
        <v>803</v>
      </c>
      <c r="M192" s="105" t="s">
        <v>791</v>
      </c>
      <c r="N192" s="108"/>
      <c r="O192" s="108"/>
      <c r="P192" s="105"/>
      <c r="Q192" s="214" t="str">
        <f t="shared" ref="Q192:Q203" si="14">IF(E191&lt;&gt;0,IF(O191=0,E191,""),"")</f>
        <v>Produits Emissions Déchets</v>
      </c>
      <c r="R192" s="214" t="str">
        <f t="shared" ref="R192:R203" si="15">IF(F191&lt;&gt;0,IF(O191=0,F191,""),"")</f>
        <v>Projection, aspersion de produits dangereux sur le visage, la peau, les yeux</v>
      </c>
      <c r="S192" s="214" t="e">
        <f>VLOOKUP(L191,'Précisions-Moy Prév'!$C$2:$D$261,2,FALSE)</f>
        <v>#N/A</v>
      </c>
      <c r="T192" s="214">
        <f>VLOOKUP(F191,'Précisions-Moy Prév'!$G$2:$H$122,2,FALSE)</f>
        <v>91</v>
      </c>
    </row>
    <row r="193" spans="1:20" ht="45" x14ac:dyDescent="0.2">
      <c r="A193" s="149">
        <f t="shared" si="13"/>
        <v>190</v>
      </c>
      <c r="B193" s="108">
        <v>43025</v>
      </c>
      <c r="C193" s="108"/>
      <c r="D193" s="105" t="s">
        <v>857</v>
      </c>
      <c r="E193" s="105" t="s">
        <v>120</v>
      </c>
      <c r="F193" s="105" t="s">
        <v>190</v>
      </c>
      <c r="G193" s="105" t="s">
        <v>733</v>
      </c>
      <c r="H193" s="175" t="s">
        <v>14</v>
      </c>
      <c r="I193" s="105" t="s">
        <v>36</v>
      </c>
      <c r="J193" s="149" t="s">
        <v>39</v>
      </c>
      <c r="K193" s="148">
        <v>23</v>
      </c>
      <c r="L193" s="105" t="s">
        <v>804</v>
      </c>
      <c r="M193" s="175" t="s">
        <v>792</v>
      </c>
      <c r="N193" s="108"/>
      <c r="O193" s="108"/>
      <c r="P193" s="105"/>
      <c r="Q193" s="214" t="str">
        <f t="shared" si="14"/>
        <v>Equipements de travail</v>
      </c>
      <c r="R193" s="214" t="str">
        <f t="shared" si="15"/>
        <v>Utilisation d'équipements avec parties mobiles ou brûlantes</v>
      </c>
      <c r="S193" s="214" t="e">
        <f>VLOOKUP(L192,'Précisions-Moy Prév'!$C$2:$D$261,2,FALSE)</f>
        <v>#N/A</v>
      </c>
      <c r="T193" s="214">
        <f>VLOOKUP(F192,'Précisions-Moy Prév'!$G$2:$H$122,2,FALSE)</f>
        <v>53</v>
      </c>
    </row>
    <row r="194" spans="1:20" ht="45" x14ac:dyDescent="0.2">
      <c r="A194" s="149">
        <f t="shared" si="13"/>
        <v>191</v>
      </c>
      <c r="B194" s="108">
        <v>43025</v>
      </c>
      <c r="C194" s="108"/>
      <c r="D194" s="105" t="s">
        <v>857</v>
      </c>
      <c r="E194" s="105" t="s">
        <v>116</v>
      </c>
      <c r="F194" s="105" t="s">
        <v>70</v>
      </c>
      <c r="G194" s="105" t="s">
        <v>736</v>
      </c>
      <c r="H194" s="175" t="s">
        <v>14</v>
      </c>
      <c r="I194" s="105" t="s">
        <v>36</v>
      </c>
      <c r="J194" s="149" t="s">
        <v>39</v>
      </c>
      <c r="K194" s="148">
        <v>23</v>
      </c>
      <c r="L194" s="105" t="s">
        <v>803</v>
      </c>
      <c r="M194" s="105" t="s">
        <v>791</v>
      </c>
      <c r="N194" s="108"/>
      <c r="O194" s="108"/>
      <c r="P194" s="105"/>
      <c r="Q194" s="214" t="str">
        <f t="shared" si="14"/>
        <v>Produits Emissions Déchets</v>
      </c>
      <c r="R194" s="214" t="str">
        <f t="shared" si="15"/>
        <v>Projection, aspersion de produits dangereux sur le visage, la peau, les yeux</v>
      </c>
      <c r="S194" s="214" t="e">
        <f>VLOOKUP(L193,'Précisions-Moy Prév'!$C$2:$D$261,2,FALSE)</f>
        <v>#N/A</v>
      </c>
      <c r="T194" s="214">
        <f>VLOOKUP(F193,'Précisions-Moy Prév'!$G$2:$H$122,2,FALSE)</f>
        <v>91</v>
      </c>
    </row>
    <row r="195" spans="1:20" ht="45" x14ac:dyDescent="0.2">
      <c r="A195" s="149">
        <f t="shared" si="13"/>
        <v>192</v>
      </c>
      <c r="B195" s="108">
        <v>43025</v>
      </c>
      <c r="C195" s="108"/>
      <c r="D195" s="105" t="s">
        <v>857</v>
      </c>
      <c r="E195" s="105" t="s">
        <v>120</v>
      </c>
      <c r="F195" s="105" t="s">
        <v>190</v>
      </c>
      <c r="G195" s="105" t="s">
        <v>733</v>
      </c>
      <c r="H195" s="175" t="s">
        <v>14</v>
      </c>
      <c r="I195" s="105" t="s">
        <v>36</v>
      </c>
      <c r="J195" s="149" t="s">
        <v>39</v>
      </c>
      <c r="K195" s="148">
        <v>23</v>
      </c>
      <c r="L195" s="105" t="s">
        <v>804</v>
      </c>
      <c r="M195" s="175" t="s">
        <v>792</v>
      </c>
      <c r="N195" s="108"/>
      <c r="O195" s="108"/>
      <c r="P195" s="105"/>
      <c r="Q195" s="214" t="str">
        <f t="shared" si="14"/>
        <v>Equipements de travail</v>
      </c>
      <c r="R195" s="214" t="str">
        <f t="shared" si="15"/>
        <v>Utilisation d'équipements avec parties mobiles ou brûlantes</v>
      </c>
      <c r="S195" s="214" t="e">
        <f>VLOOKUP(L194,'Précisions-Moy Prév'!$C$2:$D$261,2,FALSE)</f>
        <v>#N/A</v>
      </c>
      <c r="T195" s="214">
        <f>VLOOKUP(F194,'Précisions-Moy Prév'!$G$2:$H$122,2,FALSE)</f>
        <v>53</v>
      </c>
    </row>
    <row r="196" spans="1:20" ht="45" x14ac:dyDescent="0.2">
      <c r="A196" s="149">
        <f t="shared" si="13"/>
        <v>193</v>
      </c>
      <c r="B196" s="108">
        <v>43025</v>
      </c>
      <c r="C196" s="108"/>
      <c r="D196" s="105" t="s">
        <v>857</v>
      </c>
      <c r="E196" s="105" t="s">
        <v>116</v>
      </c>
      <c r="F196" s="105" t="s">
        <v>70</v>
      </c>
      <c r="G196" s="105" t="s">
        <v>736</v>
      </c>
      <c r="H196" s="175" t="s">
        <v>14</v>
      </c>
      <c r="I196" s="105" t="s">
        <v>36</v>
      </c>
      <c r="J196" s="149" t="s">
        <v>39</v>
      </c>
      <c r="K196" s="148">
        <v>23</v>
      </c>
      <c r="L196" s="105" t="s">
        <v>803</v>
      </c>
      <c r="M196" s="105" t="s">
        <v>791</v>
      </c>
      <c r="N196" s="108"/>
      <c r="O196" s="108"/>
      <c r="P196" s="105"/>
      <c r="Q196" s="214" t="str">
        <f t="shared" si="14"/>
        <v>Produits Emissions Déchets</v>
      </c>
      <c r="R196" s="214" t="str">
        <f t="shared" si="15"/>
        <v>Projection, aspersion de produits dangereux sur le visage, la peau, les yeux</v>
      </c>
      <c r="S196" s="214" t="e">
        <f>VLOOKUP(L195,'Précisions-Moy Prév'!$C$2:$D$261,2,FALSE)</f>
        <v>#N/A</v>
      </c>
      <c r="T196" s="214">
        <f>VLOOKUP(F195,'Précisions-Moy Prév'!$G$2:$H$122,2,FALSE)</f>
        <v>91</v>
      </c>
    </row>
    <row r="197" spans="1:20" ht="45" x14ac:dyDescent="0.2">
      <c r="A197" s="149">
        <f t="shared" si="13"/>
        <v>194</v>
      </c>
      <c r="B197" s="108">
        <v>43025</v>
      </c>
      <c r="C197" s="108"/>
      <c r="D197" s="105" t="s">
        <v>857</v>
      </c>
      <c r="E197" s="105" t="s">
        <v>120</v>
      </c>
      <c r="F197" s="105" t="s">
        <v>190</v>
      </c>
      <c r="G197" s="105" t="s">
        <v>733</v>
      </c>
      <c r="H197" s="175" t="s">
        <v>14</v>
      </c>
      <c r="I197" s="105" t="s">
        <v>36</v>
      </c>
      <c r="J197" s="149" t="s">
        <v>39</v>
      </c>
      <c r="K197" s="148">
        <v>23</v>
      </c>
      <c r="L197" s="105" t="s">
        <v>804</v>
      </c>
      <c r="M197" s="175" t="s">
        <v>792</v>
      </c>
      <c r="N197" s="108"/>
      <c r="O197" s="108"/>
      <c r="P197" s="105"/>
      <c r="Q197" s="214" t="str">
        <f t="shared" si="14"/>
        <v>Equipements de travail</v>
      </c>
      <c r="R197" s="214" t="str">
        <f t="shared" si="15"/>
        <v>Utilisation d'équipements avec parties mobiles ou brûlantes</v>
      </c>
      <c r="S197" s="214" t="e">
        <f>VLOOKUP(L196,'Précisions-Moy Prév'!$C$2:$D$261,2,FALSE)</f>
        <v>#N/A</v>
      </c>
      <c r="T197" s="214">
        <f>VLOOKUP(F196,'Précisions-Moy Prév'!$G$2:$H$122,2,FALSE)</f>
        <v>53</v>
      </c>
    </row>
    <row r="198" spans="1:20" ht="45" x14ac:dyDescent="0.2">
      <c r="A198" s="149">
        <f t="shared" si="13"/>
        <v>195</v>
      </c>
      <c r="B198" s="108">
        <v>43025</v>
      </c>
      <c r="C198" s="108"/>
      <c r="D198" s="105" t="s">
        <v>857</v>
      </c>
      <c r="E198" s="105" t="s">
        <v>116</v>
      </c>
      <c r="F198" s="105" t="s">
        <v>70</v>
      </c>
      <c r="G198" s="105" t="s">
        <v>736</v>
      </c>
      <c r="H198" s="175" t="s">
        <v>14</v>
      </c>
      <c r="I198" s="105" t="s">
        <v>36</v>
      </c>
      <c r="J198" s="149" t="s">
        <v>39</v>
      </c>
      <c r="K198" s="148">
        <v>23</v>
      </c>
      <c r="L198" s="105" t="s">
        <v>803</v>
      </c>
      <c r="M198" s="105" t="s">
        <v>791</v>
      </c>
      <c r="N198" s="108"/>
      <c r="O198" s="108"/>
      <c r="P198" s="105"/>
      <c r="Q198" s="214" t="str">
        <f t="shared" si="14"/>
        <v>Produits Emissions Déchets</v>
      </c>
      <c r="R198" s="214" t="str">
        <f t="shared" si="15"/>
        <v>Projection, aspersion de produits dangereux sur le visage, la peau, les yeux</v>
      </c>
      <c r="S198" s="214" t="e">
        <f>VLOOKUP(L197,'Précisions-Moy Prév'!$C$2:$D$261,2,FALSE)</f>
        <v>#N/A</v>
      </c>
      <c r="T198" s="214">
        <f>VLOOKUP(F197,'Précisions-Moy Prév'!$G$2:$H$122,2,FALSE)</f>
        <v>91</v>
      </c>
    </row>
    <row r="199" spans="1:20" ht="45" x14ac:dyDescent="0.2">
      <c r="A199" s="149">
        <f t="shared" si="13"/>
        <v>196</v>
      </c>
      <c r="B199" s="108">
        <v>43025</v>
      </c>
      <c r="C199" s="108"/>
      <c r="D199" s="105" t="s">
        <v>857</v>
      </c>
      <c r="E199" s="105" t="s">
        <v>120</v>
      </c>
      <c r="F199" s="105" t="s">
        <v>190</v>
      </c>
      <c r="G199" s="105" t="s">
        <v>733</v>
      </c>
      <c r="H199" s="175" t="s">
        <v>14</v>
      </c>
      <c r="I199" s="105" t="s">
        <v>36</v>
      </c>
      <c r="J199" s="149" t="s">
        <v>39</v>
      </c>
      <c r="K199" s="148">
        <v>23</v>
      </c>
      <c r="L199" s="105" t="s">
        <v>804</v>
      </c>
      <c r="M199" s="175" t="s">
        <v>792</v>
      </c>
      <c r="N199" s="108"/>
      <c r="O199" s="108"/>
      <c r="P199" s="105"/>
      <c r="Q199" s="214" t="str">
        <f t="shared" si="14"/>
        <v>Equipements de travail</v>
      </c>
      <c r="R199" s="214" t="str">
        <f t="shared" si="15"/>
        <v>Utilisation d'équipements avec parties mobiles ou brûlantes</v>
      </c>
      <c r="S199" s="214" t="e">
        <f>VLOOKUP(L198,'Précisions-Moy Prév'!$C$2:$D$261,2,FALSE)</f>
        <v>#N/A</v>
      </c>
      <c r="T199" s="214">
        <f>VLOOKUP(F198,'Précisions-Moy Prév'!$G$2:$H$122,2,FALSE)</f>
        <v>53</v>
      </c>
    </row>
    <row r="200" spans="1:20" ht="45" x14ac:dyDescent="0.2">
      <c r="A200" s="149">
        <f t="shared" si="13"/>
        <v>197</v>
      </c>
      <c r="B200" s="108">
        <v>43025</v>
      </c>
      <c r="C200" s="108"/>
      <c r="D200" s="105" t="s">
        <v>857</v>
      </c>
      <c r="E200" s="105" t="s">
        <v>116</v>
      </c>
      <c r="F200" s="105" t="s">
        <v>70</v>
      </c>
      <c r="G200" s="105" t="s">
        <v>736</v>
      </c>
      <c r="H200" s="175" t="s">
        <v>14</v>
      </c>
      <c r="I200" s="105" t="s">
        <v>36</v>
      </c>
      <c r="J200" s="149" t="s">
        <v>39</v>
      </c>
      <c r="K200" s="148">
        <v>23</v>
      </c>
      <c r="L200" s="105" t="s">
        <v>803</v>
      </c>
      <c r="M200" s="105" t="s">
        <v>791</v>
      </c>
      <c r="N200" s="108"/>
      <c r="O200" s="108"/>
      <c r="P200" s="105"/>
      <c r="Q200" s="214" t="str">
        <f t="shared" si="14"/>
        <v>Produits Emissions Déchets</v>
      </c>
      <c r="R200" s="214" t="str">
        <f t="shared" si="15"/>
        <v>Projection, aspersion de produits dangereux sur le visage, la peau, les yeux</v>
      </c>
      <c r="S200" s="214" t="e">
        <f>VLOOKUP(L199,'Précisions-Moy Prév'!$C$2:$D$261,2,FALSE)</f>
        <v>#N/A</v>
      </c>
      <c r="T200" s="214">
        <f>VLOOKUP(F199,'Précisions-Moy Prév'!$G$2:$H$122,2,FALSE)</f>
        <v>91</v>
      </c>
    </row>
    <row r="201" spans="1:20" ht="45" x14ac:dyDescent="0.2">
      <c r="A201" s="149">
        <f t="shared" si="13"/>
        <v>198</v>
      </c>
      <c r="B201" s="108">
        <v>43025</v>
      </c>
      <c r="C201" s="108"/>
      <c r="D201" s="105" t="s">
        <v>857</v>
      </c>
      <c r="E201" s="105" t="s">
        <v>120</v>
      </c>
      <c r="F201" s="105" t="s">
        <v>190</v>
      </c>
      <c r="G201" s="105" t="s">
        <v>733</v>
      </c>
      <c r="H201" s="175" t="s">
        <v>14</v>
      </c>
      <c r="I201" s="105" t="s">
        <v>36</v>
      </c>
      <c r="J201" s="149" t="s">
        <v>39</v>
      </c>
      <c r="K201" s="148">
        <v>23</v>
      </c>
      <c r="L201" s="105" t="s">
        <v>804</v>
      </c>
      <c r="M201" s="175" t="s">
        <v>792</v>
      </c>
      <c r="N201" s="108"/>
      <c r="O201" s="108"/>
      <c r="P201" s="105"/>
      <c r="Q201" s="214" t="str">
        <f t="shared" si="14"/>
        <v>Equipements de travail</v>
      </c>
      <c r="R201" s="214" t="str">
        <f t="shared" si="15"/>
        <v>Utilisation d'équipements avec parties mobiles ou brûlantes</v>
      </c>
      <c r="S201" s="214" t="e">
        <f>VLOOKUP(L200,'Précisions-Moy Prév'!$C$2:$D$261,2,FALSE)</f>
        <v>#N/A</v>
      </c>
      <c r="T201" s="214">
        <f>VLOOKUP(F200,'Précisions-Moy Prév'!$G$2:$H$122,2,FALSE)</f>
        <v>53</v>
      </c>
    </row>
    <row r="202" spans="1:20" ht="45" x14ac:dyDescent="0.2">
      <c r="A202" s="149">
        <f t="shared" si="13"/>
        <v>199</v>
      </c>
      <c r="B202" s="108">
        <v>43025</v>
      </c>
      <c r="C202" s="108"/>
      <c r="D202" s="105" t="s">
        <v>857</v>
      </c>
      <c r="E202" s="105" t="s">
        <v>116</v>
      </c>
      <c r="F202" s="105" t="s">
        <v>70</v>
      </c>
      <c r="G202" s="105" t="s">
        <v>736</v>
      </c>
      <c r="H202" s="175" t="s">
        <v>14</v>
      </c>
      <c r="I202" s="105" t="s">
        <v>36</v>
      </c>
      <c r="J202" s="149" t="s">
        <v>39</v>
      </c>
      <c r="K202" s="148">
        <v>23</v>
      </c>
      <c r="L202" s="105" t="s">
        <v>803</v>
      </c>
      <c r="M202" s="105" t="s">
        <v>791</v>
      </c>
      <c r="N202" s="108"/>
      <c r="O202" s="108"/>
      <c r="P202" s="105"/>
      <c r="Q202" s="214" t="str">
        <f t="shared" si="14"/>
        <v>Produits Emissions Déchets</v>
      </c>
      <c r="R202" s="214" t="str">
        <f t="shared" si="15"/>
        <v>Projection, aspersion de produits dangereux sur le visage, la peau, les yeux</v>
      </c>
      <c r="S202" s="214" t="e">
        <f>VLOOKUP(L201,'Précisions-Moy Prév'!$C$2:$D$261,2,FALSE)</f>
        <v>#N/A</v>
      </c>
      <c r="T202" s="214">
        <f>VLOOKUP(F201,'Précisions-Moy Prév'!$G$2:$H$122,2,FALSE)</f>
        <v>91</v>
      </c>
    </row>
    <row r="203" spans="1:20" ht="45" x14ac:dyDescent="0.2">
      <c r="A203" s="149">
        <f t="shared" si="13"/>
        <v>200</v>
      </c>
      <c r="B203" s="108">
        <v>43025</v>
      </c>
      <c r="C203" s="108"/>
      <c r="D203" s="105" t="s">
        <v>857</v>
      </c>
      <c r="E203" s="105" t="s">
        <v>120</v>
      </c>
      <c r="F203" s="105" t="s">
        <v>190</v>
      </c>
      <c r="G203" s="105" t="s">
        <v>733</v>
      </c>
      <c r="H203" s="175" t="s">
        <v>14</v>
      </c>
      <c r="I203" s="105" t="s">
        <v>36</v>
      </c>
      <c r="J203" s="149" t="s">
        <v>39</v>
      </c>
      <c r="K203" s="148">
        <v>23</v>
      </c>
      <c r="L203" s="105" t="s">
        <v>804</v>
      </c>
      <c r="M203" s="175" t="s">
        <v>792</v>
      </c>
      <c r="N203" s="108"/>
      <c r="O203" s="108"/>
      <c r="P203" s="105"/>
      <c r="Q203" s="214" t="str">
        <f t="shared" si="14"/>
        <v>Equipements de travail</v>
      </c>
      <c r="R203" s="214" t="str">
        <f t="shared" si="15"/>
        <v>Utilisation d'équipements avec parties mobiles ou brûlantes</v>
      </c>
      <c r="S203" s="214" t="e">
        <f>VLOOKUP(L202,'Précisions-Moy Prév'!$C$2:$D$261,2,FALSE)</f>
        <v>#N/A</v>
      </c>
      <c r="T203" s="214">
        <f>VLOOKUP(F202,'Précisions-Moy Prév'!$G$2:$H$122,2,FALSE)</f>
        <v>53</v>
      </c>
    </row>
  </sheetData>
  <sheetProtection selectLockedCells="1"/>
  <autoFilter ref="A3:O145"/>
  <dataConsolidate/>
  <mergeCells count="2">
    <mergeCell ref="A1:D1"/>
    <mergeCell ref="E1:P1"/>
  </mergeCells>
  <phoneticPr fontId="1" type="noConversion"/>
  <conditionalFormatting sqref="K63 K65 K67 K69 K71 K73 K75 K77 K79 K81 K83 K85 K87 K89 K91 K93 K95 K97 K99 K101 K103 K105 K107 K109 K111 K113 K115 K117 K119 K121 K123 K125 K127 K129 K131 K133 K135 K137 K139 K141 K143 K145 K147 K149 K151 K153 K155 K157 K159 K161 K163 K165 K167 K169 K171 K173 K175 K177 K179 K181 K183 K185 K187 K189 K191 K193 K195 K197 K199 K201 K203">
    <cfRule type="cellIs" dxfId="131" priority="155" stopIfTrue="1" operator="lessThan">
      <formula>11</formula>
    </cfRule>
  </conditionalFormatting>
  <conditionalFormatting sqref="K4:K203">
    <cfRule type="cellIs" dxfId="130" priority="145" stopIfTrue="1" operator="between">
      <formula>11</formula>
      <formula>16</formula>
    </cfRule>
    <cfRule type="cellIs" dxfId="129" priority="146" stopIfTrue="1" operator="between">
      <formula>21</formula>
      <formula>26</formula>
    </cfRule>
    <cfRule type="cellIs" dxfId="128" priority="147" stopIfTrue="1" operator="between">
      <formula>31</formula>
      <formula>36</formula>
    </cfRule>
    <cfRule type="cellIs" dxfId="127" priority="148" stopIfTrue="1" operator="between">
      <formula>41</formula>
      <formula>46</formula>
    </cfRule>
  </conditionalFormatting>
  <conditionalFormatting sqref="J4:K203">
    <cfRule type="containsErrors" dxfId="126" priority="144" stopIfTrue="1">
      <formula>ISERROR(J4)</formula>
    </cfRule>
  </conditionalFormatting>
  <conditionalFormatting sqref="K7:K8">
    <cfRule type="cellIs" dxfId="125" priority="6" stopIfTrue="1" operator="lessThan">
      <formula>11</formula>
    </cfRule>
  </conditionalFormatting>
  <conditionalFormatting sqref="K7:K8">
    <cfRule type="cellIs" dxfId="124" priority="2" stopIfTrue="1" operator="between">
      <formula>11</formula>
      <formula>16</formula>
    </cfRule>
    <cfRule type="cellIs" dxfId="123" priority="3" stopIfTrue="1" operator="between">
      <formula>21</formula>
      <formula>26</formula>
    </cfRule>
    <cfRule type="cellIs" dxfId="122" priority="4" stopIfTrue="1" operator="between">
      <formula>31</formula>
      <formula>36</formula>
    </cfRule>
    <cfRule type="cellIs" dxfId="121" priority="5" stopIfTrue="1" operator="between">
      <formula>41</formula>
      <formula>46</formula>
    </cfRule>
  </conditionalFormatting>
  <conditionalFormatting sqref="J7:K8">
    <cfRule type="containsErrors" dxfId="120" priority="1" stopIfTrue="1">
      <formula>ISERROR(J7)</formula>
    </cfRule>
  </conditionalFormatting>
  <dataValidations count="10">
    <dataValidation type="list" allowBlank="1" showInputMessage="1" sqref="L4:L31 L52:L203">
      <formula1>INDIRECT("ChoixP"&amp;T4)</formula1>
    </dataValidation>
    <dataValidation type="list" allowBlank="1" showInputMessage="1" sqref="L32:L51">
      <formula1>INDIRECT("ChoixP"&amp;T33)</formula1>
    </dataValidation>
    <dataValidation type="list" allowBlank="1" showInputMessage="1" sqref="M4:M31 M52:M203">
      <formula1>S4</formula1>
    </dataValidation>
    <dataValidation type="list" allowBlank="1" showInputMessage="1" sqref="M32:M51">
      <formula1>S33</formula1>
    </dataValidation>
    <dataValidation type="list" showErrorMessage="1" sqref="H4:H203">
      <formula1>Fréquence</formula1>
      <formula2>0</formula2>
    </dataValidation>
    <dataValidation type="list" showErrorMessage="1" sqref="I4:I203">
      <formula1>Moyens_de_prévention_existants</formula1>
      <formula2>0</formula2>
    </dataValidation>
    <dataValidation type="list" showInputMessage="1" showErrorMessage="1" sqref="E4:E203">
      <formula1>Risques</formula1>
    </dataValidation>
    <dataValidation type="list" allowBlank="1" showInputMessage="1" showErrorMessage="1" sqref="D4:D203">
      <formula1>postesTU</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16384" width="30.7109375" style="2"/>
  </cols>
  <sheetData>
    <row r="1" spans="1:20" ht="22.5" customHeight="1" thickBot="1" x14ac:dyDescent="0.25">
      <c r="A1" s="563" t="s">
        <v>127</v>
      </c>
      <c r="B1" s="564"/>
      <c r="C1" s="564"/>
      <c r="D1" s="565"/>
      <c r="E1" s="566" t="str">
        <f>Sommaire!$B$23</f>
        <v>Atelier SN</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x14ac:dyDescent="0.2">
      <c r="A4" s="149">
        <f>1</f>
        <v>1</v>
      </c>
      <c r="B4" s="174"/>
      <c r="C4" s="174"/>
      <c r="D4" s="175"/>
      <c r="E4" s="105"/>
      <c r="F4" s="105"/>
      <c r="G4" s="105"/>
      <c r="H4" s="105"/>
      <c r="I4" s="10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74"/>
      <c r="C5" s="174"/>
      <c r="D5" s="105"/>
      <c r="E5" s="105"/>
      <c r="F5" s="105"/>
      <c r="G5" s="105"/>
      <c r="H5" s="105"/>
      <c r="I5" s="105"/>
      <c r="J5" s="149" t="e">
        <f>VLOOKUP(G5,'Risques-Dangers-Dommages'!$G$2:$H$42,2,FALSE)</f>
        <v>#N/A</v>
      </c>
      <c r="K5" s="148" t="e">
        <f t="shared" si="0"/>
        <v>#N/A</v>
      </c>
      <c r="L5" s="105"/>
      <c r="M5" s="10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74"/>
      <c r="C6" s="174"/>
      <c r="D6" s="175"/>
      <c r="E6" s="105"/>
      <c r="F6" s="105"/>
      <c r="G6" s="105"/>
      <c r="H6" s="105"/>
      <c r="I6" s="105"/>
      <c r="J6" s="149" t="e">
        <f>VLOOKUP(G6,'Risques-Dangers-Dommages'!$G$2:$H$42,2,FALSE)</f>
        <v>#N/A</v>
      </c>
      <c r="K6" s="148" t="e">
        <f t="shared" si="0"/>
        <v>#N/A</v>
      </c>
      <c r="L6" s="175"/>
      <c r="M6" s="10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74"/>
      <c r="C7" s="174"/>
      <c r="D7" s="175"/>
      <c r="E7" s="105"/>
      <c r="F7" s="105"/>
      <c r="G7" s="105"/>
      <c r="H7" s="105"/>
      <c r="I7" s="10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74"/>
      <c r="C8" s="174"/>
      <c r="D8" s="10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74"/>
      <c r="C9" s="174"/>
      <c r="D9" s="10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08"/>
      <c r="C10" s="108"/>
      <c r="D10" s="10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08"/>
      <c r="C11" s="108"/>
      <c r="D11" s="105"/>
      <c r="E11" s="10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08"/>
      <c r="C12" s="108"/>
      <c r="D12" s="10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08"/>
      <c r="C13" s="108"/>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08"/>
      <c r="C14" s="108"/>
      <c r="D14" s="10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08"/>
      <c r="C15" s="108"/>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08"/>
      <c r="C16" s="108"/>
      <c r="D16" s="10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08"/>
      <c r="C17" s="108"/>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132"/>
  <dataConsolidate/>
  <mergeCells count="2">
    <mergeCell ref="A1:D1"/>
    <mergeCell ref="E1:P1"/>
  </mergeCells>
  <phoneticPr fontId="1" type="noConversion"/>
  <conditionalFormatting sqref="K4:K203">
    <cfRule type="cellIs" dxfId="119" priority="3" stopIfTrue="1" operator="between">
      <formula>11</formula>
      <formula>16</formula>
    </cfRule>
    <cfRule type="cellIs" dxfId="118" priority="4" stopIfTrue="1" operator="between">
      <formula>21</formula>
      <formula>26</formula>
    </cfRule>
    <cfRule type="cellIs" dxfId="117" priority="5" stopIfTrue="1" operator="between">
      <formula>31</formula>
      <formula>36</formula>
    </cfRule>
    <cfRule type="cellIs" dxfId="116" priority="6" stopIfTrue="1" operator="between">
      <formula>41</formula>
      <formula>46</formula>
    </cfRule>
  </conditionalFormatting>
  <conditionalFormatting sqref="K4:K203">
    <cfRule type="containsErrors" dxfId="115" priority="2" stopIfTrue="1">
      <formula>ISERROR(K4)</formula>
    </cfRule>
  </conditionalFormatting>
  <conditionalFormatting sqref="J4:J203">
    <cfRule type="containsErrors" dxfId="114" priority="1" stopIfTrue="1">
      <formula>ISERROR(J4)</formula>
    </cfRule>
  </conditionalFormatting>
  <dataValidations count="7">
    <dataValidation type="list" showErrorMessage="1" sqref="I4:I203">
      <formula1>Moyens_de_prévention_existants</formula1>
      <formula2>0</formula2>
    </dataValidation>
    <dataValidation type="list" showErrorMessage="1" sqref="H4:H203">
      <formula1>Fréquence</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21" width="30.7109375" style="2" customWidth="1"/>
    <col min="22" max="16384" width="30.7109375" style="2"/>
  </cols>
  <sheetData>
    <row r="1" spans="1:20" ht="22.5" customHeight="1" thickBot="1" x14ac:dyDescent="0.25">
      <c r="A1" s="563" t="s">
        <v>127</v>
      </c>
      <c r="B1" s="564"/>
      <c r="C1" s="564"/>
      <c r="D1" s="565"/>
      <c r="E1" s="566" t="str">
        <f>Sommaire!$B$24</f>
        <v>Atelier MELEC</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x14ac:dyDescent="0.2">
      <c r="A4" s="149">
        <f>1</f>
        <v>1</v>
      </c>
      <c r="B4" s="108"/>
      <c r="C4" s="108"/>
      <c r="D4" s="105"/>
      <c r="E4" s="105"/>
      <c r="F4" s="105"/>
      <c r="G4" s="105"/>
      <c r="H4" s="105"/>
      <c r="I4" s="10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08"/>
      <c r="C5" s="108"/>
      <c r="D5" s="105"/>
      <c r="E5" s="105"/>
      <c r="F5" s="105"/>
      <c r="G5" s="105"/>
      <c r="H5" s="105"/>
      <c r="I5" s="105"/>
      <c r="J5" s="149" t="e">
        <f>VLOOKUP(G5,'Risques-Dangers-Dommages'!$G$2:$H$42,2,FALSE)</f>
        <v>#N/A</v>
      </c>
      <c r="K5" s="148" t="e">
        <f t="shared" si="0"/>
        <v>#N/A</v>
      </c>
      <c r="L5" s="105"/>
      <c r="M5" s="10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08"/>
      <c r="C6" s="108"/>
      <c r="D6" s="105"/>
      <c r="E6" s="105"/>
      <c r="F6" s="105"/>
      <c r="G6" s="105"/>
      <c r="H6" s="105"/>
      <c r="I6" s="105"/>
      <c r="J6" s="149" t="e">
        <f>VLOOKUP(G6,'Risques-Dangers-Dommages'!$G$2:$H$42,2,FALSE)</f>
        <v>#N/A</v>
      </c>
      <c r="K6" s="148" t="e">
        <f t="shared" si="0"/>
        <v>#N/A</v>
      </c>
      <c r="L6" s="105"/>
      <c r="M6" s="10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08"/>
      <c r="C7" s="108"/>
      <c r="D7" s="105"/>
      <c r="E7" s="105"/>
      <c r="F7" s="105"/>
      <c r="G7" s="105"/>
      <c r="H7" s="105"/>
      <c r="I7" s="10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08"/>
      <c r="C8" s="108"/>
      <c r="D8" s="10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08"/>
      <c r="C9" s="108"/>
      <c r="D9" s="10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08"/>
      <c r="C10" s="108"/>
      <c r="D10" s="10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08"/>
      <c r="C11" s="108"/>
      <c r="D11" s="105"/>
      <c r="E11" s="10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08"/>
      <c r="C12" s="108"/>
      <c r="D12" s="10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08"/>
      <c r="C13" s="108"/>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08"/>
      <c r="C14" s="108"/>
      <c r="D14" s="10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08"/>
      <c r="C15" s="108"/>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08"/>
      <c r="C16" s="108"/>
      <c r="D16" s="10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08"/>
      <c r="C17" s="108"/>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132"/>
  <dataConsolidate/>
  <mergeCells count="2">
    <mergeCell ref="A1:D1"/>
    <mergeCell ref="E1:P1"/>
  </mergeCells>
  <phoneticPr fontId="1" type="noConversion"/>
  <conditionalFormatting sqref="K4:K203">
    <cfRule type="cellIs" dxfId="113" priority="3" stopIfTrue="1" operator="between">
      <formula>11</formula>
      <formula>16</formula>
    </cfRule>
    <cfRule type="cellIs" dxfId="112" priority="4" stopIfTrue="1" operator="between">
      <formula>21</formula>
      <formula>26</formula>
    </cfRule>
    <cfRule type="cellIs" dxfId="111" priority="5" stopIfTrue="1" operator="between">
      <formula>31</formula>
      <formula>36</formula>
    </cfRule>
    <cfRule type="cellIs" dxfId="110" priority="6" stopIfTrue="1" operator="between">
      <formula>41</formula>
      <formula>46</formula>
    </cfRule>
  </conditionalFormatting>
  <conditionalFormatting sqref="K4:K203">
    <cfRule type="containsErrors" dxfId="109" priority="2" stopIfTrue="1">
      <formula>ISERROR(K4)</formula>
    </cfRule>
  </conditionalFormatting>
  <conditionalFormatting sqref="J4:J203">
    <cfRule type="containsErrors" dxfId="108" priority="1" stopIfTrue="1">
      <formula>ISERROR(J4)</formula>
    </cfRule>
  </conditionalFormatting>
  <dataValidations count="7">
    <dataValidation type="list" showErrorMessage="1" sqref="I4:I203">
      <formula1>Moyens_de_prévention_existants</formula1>
      <formula2>0</formula2>
    </dataValidation>
    <dataValidation type="list" showErrorMessage="1" sqref="H4:H203">
      <formula1>Fréquence</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21" width="30.7109375" style="2" customWidth="1"/>
    <col min="22" max="16384" width="30.7109375" style="2"/>
  </cols>
  <sheetData>
    <row r="1" spans="1:20" ht="22.5" customHeight="1" thickBot="1" x14ac:dyDescent="0.25">
      <c r="A1" s="563" t="s">
        <v>127</v>
      </c>
      <c r="B1" s="564"/>
      <c r="C1" s="564"/>
      <c r="D1" s="565"/>
      <c r="E1" s="566" t="str">
        <f>Sommaire!$B$25</f>
        <v>Salles Construction</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ht="67.5" x14ac:dyDescent="0.2">
      <c r="A4" s="149">
        <f>1</f>
        <v>1</v>
      </c>
      <c r="B4" s="174">
        <v>43084</v>
      </c>
      <c r="C4" s="174" t="s">
        <v>949</v>
      </c>
      <c r="D4" s="175" t="s">
        <v>773</v>
      </c>
      <c r="E4" s="175" t="s">
        <v>108</v>
      </c>
      <c r="F4" s="175" t="s">
        <v>836</v>
      </c>
      <c r="G4" s="175" t="s">
        <v>719</v>
      </c>
      <c r="H4" s="175" t="s">
        <v>35</v>
      </c>
      <c r="I4" s="175" t="s">
        <v>36</v>
      </c>
      <c r="J4" s="149" t="str">
        <f>VLOOKUP(G4,'Risques-Dangers-Dommages'!$G$2:$H$42,2,FALSE)</f>
        <v>Significative</v>
      </c>
      <c r="K4" s="148">
        <f t="shared" ref="K4:K63" si="0">(10*IF($J4="Mineure",1,IF($J4="Significative",2,IF($J4="grave",3,IF($J4="Critique",4,0)))))+IF(I4="Protection collective",IF(H4&lt;&gt;"Quotidien",1,2),IF(I4="E.P.I.",IF(H4&lt;&gt;"Mensuel et plus",3,2),IF(I4="Consigne",IF(H4&lt;&gt;"Quotidien",4,5),IF(I4="Aucun",IF(H4&lt;&gt;"Mensuel et plus",6,5),6))))</f>
        <v>23</v>
      </c>
      <c r="L4" s="175" t="s">
        <v>840</v>
      </c>
      <c r="M4" s="175" t="s">
        <v>838</v>
      </c>
      <c r="N4" s="108"/>
      <c r="O4" s="108"/>
      <c r="P4" s="105"/>
      <c r="Q4" s="214" t="str">
        <f>IF(E4&lt;&gt;0,IF(O4=0,E4,""),"")</f>
        <v>Trébuchement Heurt</v>
      </c>
      <c r="R4" s="214" t="str">
        <f>IF(F4&lt;&gt;0,IF(O4=0,F4,""),"")</f>
        <v>Entretien des sols : sols glissants</v>
      </c>
      <c r="S4" s="214" t="e">
        <f>VLOOKUP(L4,'Précisions-Moy Prév'!$C$2:$D$261,2,FALSE)</f>
        <v>#N/A</v>
      </c>
      <c r="T4" s="214" t="e">
        <f>VLOOKUP(F4,'Précisions-Moy Prév'!$G$2:$H$122,2,FALSE)</f>
        <v>#N/A</v>
      </c>
    </row>
    <row r="5" spans="1:20" ht="45" x14ac:dyDescent="0.2">
      <c r="A5" s="149">
        <f>A4+1</f>
        <v>2</v>
      </c>
      <c r="B5" s="174">
        <v>42906</v>
      </c>
      <c r="C5" s="174"/>
      <c r="D5" s="175" t="s">
        <v>842</v>
      </c>
      <c r="E5" s="175" t="s">
        <v>113</v>
      </c>
      <c r="F5" s="175" t="s">
        <v>66</v>
      </c>
      <c r="G5" s="175" t="s">
        <v>32</v>
      </c>
      <c r="H5" s="175" t="s">
        <v>35</v>
      </c>
      <c r="I5" s="175" t="s">
        <v>17</v>
      </c>
      <c r="J5" s="149" t="str">
        <f>VLOOKUP(G5,'Risques-Dangers-Dommages'!$G$2:$H$42,2,FALSE)</f>
        <v>Significative</v>
      </c>
      <c r="K5" s="148">
        <f t="shared" si="0"/>
        <v>25</v>
      </c>
      <c r="L5" s="175" t="s">
        <v>834</v>
      </c>
      <c r="M5" s="175" t="s">
        <v>835</v>
      </c>
      <c r="N5" s="108"/>
      <c r="O5" s="108"/>
      <c r="P5" s="105"/>
      <c r="Q5" s="214" t="str">
        <f t="shared" ref="Q5:Q63" si="1">IF(E5&lt;&gt;0,IF(O5=0,E5,""),"")</f>
        <v>Charge physique de travail</v>
      </c>
      <c r="R5" s="214" t="str">
        <f t="shared" ref="R5:R63" si="2">IF(F5&lt;&gt;0,IF(O5=0,F5,""),"")</f>
        <v>Gestes répétitifs</v>
      </c>
      <c r="S5" s="214" t="e">
        <f>VLOOKUP(L5,'Précisions-Moy Prév'!$C$2:$D$261,2,FALSE)</f>
        <v>#N/A</v>
      </c>
      <c r="T5" s="214">
        <f>VLOOKUP(F5,'Précisions-Moy Prév'!$G$2:$H$122,2,FALSE)</f>
        <v>21</v>
      </c>
    </row>
    <row r="6" spans="1:20" ht="45" x14ac:dyDescent="0.2">
      <c r="A6" s="149">
        <f t="shared" ref="A6:A69" si="3">A5+1</f>
        <v>3</v>
      </c>
      <c r="B6" s="174">
        <v>42906</v>
      </c>
      <c r="C6" s="174"/>
      <c r="D6" s="175" t="s">
        <v>842</v>
      </c>
      <c r="E6" s="175" t="s">
        <v>89</v>
      </c>
      <c r="F6" s="175" t="s">
        <v>843</v>
      </c>
      <c r="G6" s="175" t="s">
        <v>726</v>
      </c>
      <c r="H6" s="175" t="s">
        <v>35</v>
      </c>
      <c r="I6" s="175" t="s">
        <v>17</v>
      </c>
      <c r="J6" s="149" t="str">
        <f>VLOOKUP(G6,'Risques-Dangers-Dommages'!$G$2:$H$42,2,FALSE)</f>
        <v>Critique</v>
      </c>
      <c r="K6" s="148">
        <f t="shared" si="0"/>
        <v>45</v>
      </c>
      <c r="L6" s="175" t="s">
        <v>834</v>
      </c>
      <c r="M6" s="175" t="s">
        <v>835</v>
      </c>
      <c r="N6" s="108"/>
      <c r="O6" s="108"/>
      <c r="P6" s="105"/>
      <c r="Q6" s="214" t="str">
        <f t="shared" si="1"/>
        <v>Electricité</v>
      </c>
      <c r="R6" s="214" t="str">
        <f t="shared" si="2"/>
        <v>Ensemble des activités liées à l'électricité</v>
      </c>
      <c r="S6" s="214" t="e">
        <f>VLOOKUP(L6,'Précisions-Moy Prév'!$C$2:$D$261,2,FALSE)</f>
        <v>#N/A</v>
      </c>
      <c r="T6" s="214" t="e">
        <f>VLOOKUP(F6,'Précisions-Moy Prév'!$G$2:$H$122,2,FALSE)</f>
        <v>#N/A</v>
      </c>
    </row>
    <row r="7" spans="1:20" ht="33.75" x14ac:dyDescent="0.2">
      <c r="A7" s="149">
        <f t="shared" si="3"/>
        <v>4</v>
      </c>
      <c r="B7" s="174">
        <v>42906</v>
      </c>
      <c r="C7" s="174"/>
      <c r="D7" s="175" t="s">
        <v>842</v>
      </c>
      <c r="E7" s="175" t="s">
        <v>120</v>
      </c>
      <c r="F7" s="175" t="s">
        <v>839</v>
      </c>
      <c r="G7" s="175" t="s">
        <v>737</v>
      </c>
      <c r="H7" s="175" t="s">
        <v>35</v>
      </c>
      <c r="I7" s="175" t="s">
        <v>36</v>
      </c>
      <c r="J7" s="149" t="str">
        <f>VLOOKUP(G7,'Risques-Dangers-Dommages'!$G$2:$H$42,2,FALSE)</f>
        <v>Grave</v>
      </c>
      <c r="K7" s="148">
        <f t="shared" si="0"/>
        <v>33</v>
      </c>
      <c r="L7" s="175" t="s">
        <v>840</v>
      </c>
      <c r="M7" s="175" t="s">
        <v>844</v>
      </c>
      <c r="N7" s="108"/>
      <c r="O7" s="108"/>
      <c r="P7" s="105"/>
      <c r="Q7" s="214" t="str">
        <f t="shared" si="1"/>
        <v>Produits Emissions Déchets</v>
      </c>
      <c r="R7" s="214" t="str">
        <f t="shared" si="2"/>
        <v>Manipulation de produits chimiques</v>
      </c>
      <c r="S7" s="214" t="e">
        <f>VLOOKUP(L7,'Précisions-Moy Prév'!$C$2:$D$261,2,FALSE)</f>
        <v>#N/A</v>
      </c>
      <c r="T7" s="214" t="e">
        <f>VLOOKUP(F7,'Précisions-Moy Prév'!$G$2:$H$122,2,FALSE)</f>
        <v>#N/A</v>
      </c>
    </row>
    <row r="8" spans="1:20" ht="45" x14ac:dyDescent="0.2">
      <c r="A8" s="149">
        <f t="shared" si="3"/>
        <v>5</v>
      </c>
      <c r="B8" s="174">
        <v>42906</v>
      </c>
      <c r="C8" s="174"/>
      <c r="D8" s="175" t="s">
        <v>842</v>
      </c>
      <c r="E8" s="175" t="s">
        <v>116</v>
      </c>
      <c r="F8" s="175" t="s">
        <v>21</v>
      </c>
      <c r="G8" s="175" t="s">
        <v>762</v>
      </c>
      <c r="H8" s="175" t="s">
        <v>35</v>
      </c>
      <c r="I8" s="175" t="s">
        <v>17</v>
      </c>
      <c r="J8" s="149" t="str">
        <f>VLOOKUP(G8,'Risques-Dangers-Dommages'!$G$2:$H$42,2,FALSE)</f>
        <v>Grave</v>
      </c>
      <c r="K8" s="148">
        <f t="shared" si="0"/>
        <v>35</v>
      </c>
      <c r="L8" s="175" t="s">
        <v>834</v>
      </c>
      <c r="M8" s="175" t="s">
        <v>835</v>
      </c>
      <c r="N8" s="108"/>
      <c r="O8" s="108"/>
      <c r="P8" s="105"/>
      <c r="Q8" s="214" t="str">
        <f t="shared" si="1"/>
        <v>Equipements de travail</v>
      </c>
      <c r="R8" s="214" t="str">
        <f t="shared" si="2"/>
        <v>Utilisation d'outils tranchants (ciseaux, cutter…)</v>
      </c>
      <c r="S8" s="214" t="e">
        <f>VLOOKUP(L8,'Précisions-Moy Prév'!$C$2:$D$261,2,FALSE)</f>
        <v>#N/A</v>
      </c>
      <c r="T8" s="214">
        <f>VLOOKUP(F8,'Précisions-Moy Prév'!$G$2:$H$122,2,FALSE)</f>
        <v>55</v>
      </c>
    </row>
    <row r="9" spans="1:20" x14ac:dyDescent="0.2">
      <c r="A9" s="149">
        <f t="shared" si="3"/>
        <v>6</v>
      </c>
      <c r="B9" s="174"/>
      <c r="C9" s="174"/>
      <c r="D9" s="175"/>
      <c r="E9" s="175"/>
      <c r="F9" s="175"/>
      <c r="G9" s="175"/>
      <c r="H9" s="175"/>
      <c r="I9" s="175"/>
      <c r="J9" s="149" t="e">
        <f>VLOOKUP(G9,'Risques-Dangers-Dommages'!$G$2:$H$42,2,FALSE)</f>
        <v>#N/A</v>
      </c>
      <c r="K9" s="148" t="e">
        <f t="shared" si="0"/>
        <v>#N/A</v>
      </c>
      <c r="L9" s="175"/>
      <c r="M9" s="17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74"/>
      <c r="C10" s="174"/>
      <c r="D10" s="175"/>
      <c r="E10" s="175"/>
      <c r="F10" s="175"/>
      <c r="G10" s="175"/>
      <c r="H10" s="175"/>
      <c r="I10" s="175"/>
      <c r="J10" s="149" t="e">
        <f>VLOOKUP(G10,'Risques-Dangers-Dommages'!$G$2:$H$42,2,FALSE)</f>
        <v>#N/A</v>
      </c>
      <c r="K10" s="148" t="e">
        <f t="shared" si="0"/>
        <v>#N/A</v>
      </c>
      <c r="L10" s="175"/>
      <c r="M10" s="17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74"/>
      <c r="C11" s="174"/>
      <c r="D11" s="175"/>
      <c r="E11" s="175"/>
      <c r="F11" s="175"/>
      <c r="G11" s="175"/>
      <c r="H11" s="175"/>
      <c r="I11" s="175"/>
      <c r="J11" s="149" t="e">
        <f>VLOOKUP(G11,'Risques-Dangers-Dommages'!$G$2:$H$42,2,FALSE)</f>
        <v>#N/A</v>
      </c>
      <c r="K11" s="148" t="e">
        <f t="shared" si="0"/>
        <v>#N/A</v>
      </c>
      <c r="L11" s="175"/>
      <c r="M11" s="17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74"/>
      <c r="C12" s="174"/>
      <c r="D12" s="175"/>
      <c r="E12" s="175"/>
      <c r="F12" s="175"/>
      <c r="G12" s="175"/>
      <c r="H12" s="175"/>
      <c r="I12" s="175"/>
      <c r="J12" s="149" t="e">
        <f>VLOOKUP(G12,'Risques-Dangers-Dommages'!$G$2:$H$42,2,FALSE)</f>
        <v>#N/A</v>
      </c>
      <c r="K12" s="148" t="e">
        <f t="shared" si="0"/>
        <v>#N/A</v>
      </c>
      <c r="L12" s="175"/>
      <c r="M12" s="17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74"/>
      <c r="C13" s="174"/>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74"/>
      <c r="C14" s="174"/>
      <c r="D14" s="175"/>
      <c r="E14" s="175"/>
      <c r="F14" s="175"/>
      <c r="G14" s="175"/>
      <c r="H14" s="175"/>
      <c r="I14" s="175"/>
      <c r="J14" s="149" t="e">
        <f>VLOOKUP(G14,'Risques-Dangers-Dommages'!$G$2:$H$42,2,FALSE)</f>
        <v>#N/A</v>
      </c>
      <c r="K14" s="148" t="e">
        <f t="shared" si="0"/>
        <v>#N/A</v>
      </c>
      <c r="L14" s="175"/>
      <c r="M14" s="17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74"/>
      <c r="C15" s="174"/>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74"/>
      <c r="C16" s="174"/>
      <c r="D16" s="175"/>
      <c r="E16" s="175"/>
      <c r="F16" s="175"/>
      <c r="G16" s="175"/>
      <c r="H16" s="175"/>
      <c r="I16" s="175"/>
      <c r="J16" s="149" t="e">
        <f>VLOOKUP(G16,'Risques-Dangers-Dommages'!$G$2:$H$42,2,FALSE)</f>
        <v>#N/A</v>
      </c>
      <c r="K16" s="148" t="e">
        <f t="shared" si="0"/>
        <v>#N/A</v>
      </c>
      <c r="L16" s="175"/>
      <c r="M16" s="17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74"/>
      <c r="C17" s="174"/>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74"/>
      <c r="C18" s="174"/>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74"/>
      <c r="C19" s="174"/>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74"/>
      <c r="C20" s="174"/>
      <c r="D20" s="17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203"/>
  <dataConsolidate/>
  <mergeCells count="2">
    <mergeCell ref="A1:D1"/>
    <mergeCell ref="E1:P1"/>
  </mergeCells>
  <phoneticPr fontId="1" type="noConversion"/>
  <conditionalFormatting sqref="K4:K203">
    <cfRule type="cellIs" dxfId="107" priority="3" stopIfTrue="1" operator="between">
      <formula>11</formula>
      <formula>16</formula>
    </cfRule>
    <cfRule type="cellIs" dxfId="106" priority="4" stopIfTrue="1" operator="between">
      <formula>21</formula>
      <formula>26</formula>
    </cfRule>
    <cfRule type="cellIs" dxfId="105" priority="5" stopIfTrue="1" operator="between">
      <formula>31</formula>
      <formula>36</formula>
    </cfRule>
    <cfRule type="cellIs" dxfId="104" priority="6" stopIfTrue="1" operator="between">
      <formula>41</formula>
      <formula>46</formula>
    </cfRule>
  </conditionalFormatting>
  <conditionalFormatting sqref="K4:K203">
    <cfRule type="containsErrors" dxfId="103" priority="2" stopIfTrue="1">
      <formula>ISERROR(K4)</formula>
    </cfRule>
  </conditionalFormatting>
  <conditionalFormatting sqref="J4:J203">
    <cfRule type="containsErrors" dxfId="102" priority="1" stopIfTrue="1">
      <formula>ISERROR(J4)</formula>
    </cfRule>
  </conditionalFormatting>
  <dataValidations count="7">
    <dataValidation type="list" showErrorMessage="1" sqref="I4:I203">
      <formula1>Moyens_de_prévention_existants</formula1>
      <formula2>0</formula2>
    </dataValidation>
    <dataValidation type="list" showErrorMessage="1" sqref="H4:H203">
      <formula1>Fréquence</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21" width="30.7109375" style="2" customWidth="1"/>
    <col min="22" max="16384" width="30.7109375" style="2"/>
  </cols>
  <sheetData>
    <row r="1" spans="1:20" ht="22.5" customHeight="1" thickBot="1" x14ac:dyDescent="0.25">
      <c r="A1" s="563" t="s">
        <v>127</v>
      </c>
      <c r="B1" s="564"/>
      <c r="C1" s="564"/>
      <c r="D1" s="565"/>
      <c r="E1" s="566" t="str">
        <f>Sommaire!B26</f>
        <v>Salle 14</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x14ac:dyDescent="0.2">
      <c r="A4" s="149">
        <f>1</f>
        <v>1</v>
      </c>
      <c r="B4" s="108"/>
      <c r="C4" s="108"/>
      <c r="D4" s="105"/>
      <c r="E4" s="105"/>
      <c r="F4" s="105"/>
      <c r="G4" s="105"/>
      <c r="H4" s="105"/>
      <c r="I4" s="10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74"/>
      <c r="C5" s="174"/>
      <c r="D5" s="105"/>
      <c r="E5" s="105"/>
      <c r="F5" s="105"/>
      <c r="G5" s="105"/>
      <c r="H5" s="105"/>
      <c r="I5" s="105"/>
      <c r="J5" s="149" t="e">
        <f>VLOOKUP(G5,'Risques-Dangers-Dommages'!$G$2:$H$42,2,FALSE)</f>
        <v>#N/A</v>
      </c>
      <c r="K5" s="148" t="e">
        <f t="shared" si="0"/>
        <v>#N/A</v>
      </c>
      <c r="L5" s="105"/>
      <c r="M5" s="10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74"/>
      <c r="C6" s="174"/>
      <c r="D6" s="175"/>
      <c r="E6" s="175"/>
      <c r="F6" s="175"/>
      <c r="G6" s="175"/>
      <c r="H6" s="175"/>
      <c r="I6" s="175"/>
      <c r="J6" s="149" t="e">
        <f>VLOOKUP(G6,'Risques-Dangers-Dommages'!$G$2:$H$42,2,FALSE)</f>
        <v>#N/A</v>
      </c>
      <c r="K6" s="148" t="e">
        <f t="shared" si="0"/>
        <v>#N/A</v>
      </c>
      <c r="L6" s="175"/>
      <c r="M6" s="10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74"/>
      <c r="C7" s="174"/>
      <c r="D7" s="105"/>
      <c r="E7" s="105"/>
      <c r="F7" s="105"/>
      <c r="G7" s="105"/>
      <c r="H7" s="105"/>
      <c r="I7" s="10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74"/>
      <c r="C8" s="174"/>
      <c r="D8" s="10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74"/>
      <c r="C9" s="174"/>
      <c r="D9" s="10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08"/>
      <c r="C10" s="108"/>
      <c r="D10" s="10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08"/>
      <c r="C11" s="108"/>
      <c r="D11" s="105"/>
      <c r="E11" s="10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08"/>
      <c r="C12" s="108"/>
      <c r="D12" s="10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08"/>
      <c r="C13" s="108"/>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08"/>
      <c r="C14" s="108"/>
      <c r="D14" s="10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08"/>
      <c r="C15" s="108"/>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08"/>
      <c r="C16" s="108"/>
      <c r="D16" s="10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08"/>
      <c r="C17" s="108"/>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132"/>
  <dataConsolidate/>
  <mergeCells count="2">
    <mergeCell ref="A1:D1"/>
    <mergeCell ref="E1:P1"/>
  </mergeCells>
  <phoneticPr fontId="1" type="noConversion"/>
  <conditionalFormatting sqref="K4:K203">
    <cfRule type="cellIs" dxfId="101" priority="3" stopIfTrue="1" operator="between">
      <formula>11</formula>
      <formula>16</formula>
    </cfRule>
    <cfRule type="cellIs" dxfId="100" priority="4" stopIfTrue="1" operator="between">
      <formula>21</formula>
      <formula>26</formula>
    </cfRule>
    <cfRule type="cellIs" dxfId="99" priority="5" stopIfTrue="1" operator="between">
      <formula>31</formula>
      <formula>36</formula>
    </cfRule>
    <cfRule type="cellIs" dxfId="98" priority="6" stopIfTrue="1" operator="between">
      <formula>41</formula>
      <formula>46</formula>
    </cfRule>
  </conditionalFormatting>
  <conditionalFormatting sqref="K4:K203">
    <cfRule type="containsErrors" dxfId="97" priority="2" stopIfTrue="1">
      <formula>ISERROR(K4)</formula>
    </cfRule>
  </conditionalFormatting>
  <conditionalFormatting sqref="J4:J203">
    <cfRule type="containsErrors" dxfId="96" priority="1" stopIfTrue="1">
      <formula>ISERROR(J4)</formula>
    </cfRule>
  </conditionalFormatting>
  <dataValidations count="7">
    <dataValidation type="list" showErrorMessage="1" sqref="I4:I203">
      <formula1>Moyens_de_prévention_existants</formula1>
      <formula2>0</formula2>
    </dataValidation>
    <dataValidation type="list" showErrorMessage="1" sqref="H4:H203">
      <formula1>Fréquence</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41.570312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21" width="30.7109375" style="2" customWidth="1"/>
    <col min="22" max="16384" width="30.7109375" style="2"/>
  </cols>
  <sheetData>
    <row r="1" spans="1:20" ht="22.5" customHeight="1" thickBot="1" x14ac:dyDescent="0.25">
      <c r="A1" s="563" t="s">
        <v>127</v>
      </c>
      <c r="B1" s="564"/>
      <c r="C1" s="564"/>
      <c r="D1" s="565"/>
      <c r="E1" s="566" t="str">
        <f>Sommaire!B27</f>
        <v>Salle 15</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x14ac:dyDescent="0.2">
      <c r="A4" s="149">
        <f>1</f>
        <v>1</v>
      </c>
      <c r="B4" s="108"/>
      <c r="C4" s="108"/>
      <c r="D4" s="105"/>
      <c r="E4" s="105"/>
      <c r="F4" s="105"/>
      <c r="G4" s="105"/>
      <c r="H4" s="105"/>
      <c r="I4" s="105"/>
      <c r="J4" s="149"/>
      <c r="K4" s="148"/>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08"/>
      <c r="C5" s="108"/>
      <c r="D5" s="105"/>
      <c r="E5" s="105"/>
      <c r="F5" s="105"/>
      <c r="G5" s="105"/>
      <c r="H5" s="105"/>
      <c r="I5" s="105"/>
      <c r="J5" s="149"/>
      <c r="K5" s="148"/>
      <c r="L5" s="105"/>
      <c r="M5" s="105"/>
      <c r="N5" s="108"/>
      <c r="O5" s="108"/>
      <c r="P5" s="105"/>
      <c r="Q5" s="214" t="str">
        <f t="shared" ref="Q5:Q63" si="0">IF(E5&lt;&gt;0,IF(O5=0,E5,""),"")</f>
        <v/>
      </c>
      <c r="R5" s="214" t="str">
        <f t="shared" ref="R5:R63" si="1">IF(F5&lt;&gt;0,IF(O5=0,F5,""),"")</f>
        <v/>
      </c>
      <c r="S5" s="214" t="e">
        <f>VLOOKUP(L5,'Précisions-Moy Prév'!$C$2:$D$261,2,FALSE)</f>
        <v>#N/A</v>
      </c>
      <c r="T5" s="214" t="e">
        <f>VLOOKUP(F5,'Précisions-Moy Prév'!$G$2:$H$122,2,FALSE)</f>
        <v>#N/A</v>
      </c>
    </row>
    <row r="6" spans="1:20" x14ac:dyDescent="0.2">
      <c r="A6" s="149">
        <f t="shared" ref="A6:A69" si="2">A5+1</f>
        <v>3</v>
      </c>
      <c r="B6" s="108"/>
      <c r="C6" s="108"/>
      <c r="D6" s="105"/>
      <c r="E6" s="105"/>
      <c r="F6" s="105"/>
      <c r="G6" s="105"/>
      <c r="H6" s="105"/>
      <c r="I6" s="105"/>
      <c r="J6" s="149"/>
      <c r="K6" s="148"/>
      <c r="L6" s="105"/>
      <c r="M6" s="105"/>
      <c r="N6" s="108"/>
      <c r="O6" s="108"/>
      <c r="P6" s="105"/>
      <c r="Q6" s="214" t="str">
        <f t="shared" si="0"/>
        <v/>
      </c>
      <c r="R6" s="214" t="str">
        <f t="shared" si="1"/>
        <v/>
      </c>
      <c r="S6" s="214" t="e">
        <f>VLOOKUP(L6,'Précisions-Moy Prév'!$C$2:$D$261,2,FALSE)</f>
        <v>#N/A</v>
      </c>
      <c r="T6" s="214" t="e">
        <f>VLOOKUP(F6,'Précisions-Moy Prév'!$G$2:$H$122,2,FALSE)</f>
        <v>#N/A</v>
      </c>
    </row>
    <row r="7" spans="1:20" x14ac:dyDescent="0.2">
      <c r="A7" s="149">
        <f t="shared" si="2"/>
        <v>4</v>
      </c>
      <c r="B7" s="108"/>
      <c r="C7" s="108"/>
      <c r="D7" s="105"/>
      <c r="E7" s="105"/>
      <c r="F7" s="105"/>
      <c r="G7" s="105"/>
      <c r="H7" s="105"/>
      <c r="I7" s="105"/>
      <c r="J7" s="149"/>
      <c r="K7" s="148"/>
      <c r="L7" s="105"/>
      <c r="M7" s="105"/>
      <c r="N7" s="108"/>
      <c r="O7" s="108"/>
      <c r="P7" s="105"/>
      <c r="Q7" s="214" t="str">
        <f t="shared" si="0"/>
        <v/>
      </c>
      <c r="R7" s="214" t="str">
        <f t="shared" si="1"/>
        <v/>
      </c>
      <c r="S7" s="214" t="e">
        <f>VLOOKUP(L7,'Précisions-Moy Prév'!$C$2:$D$261,2,FALSE)</f>
        <v>#N/A</v>
      </c>
      <c r="T7" s="214" t="e">
        <f>VLOOKUP(F7,'Précisions-Moy Prév'!$G$2:$H$122,2,FALSE)</f>
        <v>#N/A</v>
      </c>
    </row>
    <row r="8" spans="1:20" x14ac:dyDescent="0.2">
      <c r="A8" s="149">
        <f t="shared" si="2"/>
        <v>5</v>
      </c>
      <c r="B8" s="108"/>
      <c r="C8" s="108"/>
      <c r="D8" s="105"/>
      <c r="E8" s="105"/>
      <c r="F8" s="105"/>
      <c r="G8" s="105"/>
      <c r="H8" s="105"/>
      <c r="I8" s="105"/>
      <c r="J8" s="149" t="e">
        <f>VLOOKUP(G8,'Risques-Dangers-Dommages'!$G$2:$H$42,2,FALSE)</f>
        <v>#N/A</v>
      </c>
      <c r="K8" s="148" t="e">
        <f t="shared" ref="K8:K63" si="3">(10*IF($J8="Mineure",1,IF($J8="Significative",2,IF($J8="grave",3,IF($J8="Critique",4,0)))))+IF(I8="Protection collective",IF(H8&lt;&gt;"Quotidien",1,2),IF(I8="E.P.I.",IF(H8&lt;&gt;"Mensuel et plus",3,2),IF(I8="Consigne",IF(H8&lt;&gt;"Quotidien",4,5),IF(I8="Aucun",IF(H8&lt;&gt;"Mensuel et plus",6,5),6))))</f>
        <v>#N/A</v>
      </c>
      <c r="L8" s="105"/>
      <c r="M8" s="105"/>
      <c r="N8" s="108"/>
      <c r="O8" s="108"/>
      <c r="P8" s="105"/>
      <c r="Q8" s="214" t="str">
        <f t="shared" si="0"/>
        <v/>
      </c>
      <c r="R8" s="214" t="str">
        <f t="shared" si="1"/>
        <v/>
      </c>
      <c r="S8" s="214" t="e">
        <f>VLOOKUP(L8,'Précisions-Moy Prév'!$C$2:$D$261,2,FALSE)</f>
        <v>#N/A</v>
      </c>
      <c r="T8" s="214" t="e">
        <f>VLOOKUP(F8,'Précisions-Moy Prév'!$G$2:$H$122,2,FALSE)</f>
        <v>#N/A</v>
      </c>
    </row>
    <row r="9" spans="1:20" x14ac:dyDescent="0.2">
      <c r="A9" s="149">
        <f t="shared" si="2"/>
        <v>6</v>
      </c>
      <c r="B9" s="108"/>
      <c r="C9" s="108"/>
      <c r="D9" s="105"/>
      <c r="E9" s="105"/>
      <c r="F9" s="105"/>
      <c r="G9" s="105"/>
      <c r="H9" s="105"/>
      <c r="I9" s="105"/>
      <c r="J9" s="149" t="e">
        <f>VLOOKUP(G9,'Risques-Dangers-Dommages'!$G$2:$H$42,2,FALSE)</f>
        <v>#N/A</v>
      </c>
      <c r="K9" s="148" t="e">
        <f t="shared" si="3"/>
        <v>#N/A</v>
      </c>
      <c r="L9" s="105"/>
      <c r="M9" s="105"/>
      <c r="N9" s="108"/>
      <c r="O9" s="108"/>
      <c r="P9" s="105"/>
      <c r="Q9" s="214" t="str">
        <f t="shared" si="0"/>
        <v/>
      </c>
      <c r="R9" s="214" t="str">
        <f t="shared" si="1"/>
        <v/>
      </c>
      <c r="S9" s="214" t="e">
        <f>VLOOKUP(L9,'Précisions-Moy Prév'!$C$2:$D$261,2,FALSE)</f>
        <v>#N/A</v>
      </c>
      <c r="T9" s="214" t="e">
        <f>VLOOKUP(F9,'Précisions-Moy Prév'!$G$2:$H$122,2,FALSE)</f>
        <v>#N/A</v>
      </c>
    </row>
    <row r="10" spans="1:20" x14ac:dyDescent="0.2">
      <c r="A10" s="149">
        <f t="shared" si="2"/>
        <v>7</v>
      </c>
      <c r="B10" s="108"/>
      <c r="C10" s="108"/>
      <c r="D10" s="105"/>
      <c r="E10" s="105"/>
      <c r="F10" s="105"/>
      <c r="G10" s="105"/>
      <c r="H10" s="105"/>
      <c r="I10" s="105"/>
      <c r="J10" s="149" t="e">
        <f>VLOOKUP(G10,'Risques-Dangers-Dommages'!$G$2:$H$42,2,FALSE)</f>
        <v>#N/A</v>
      </c>
      <c r="K10" s="148" t="e">
        <f t="shared" si="3"/>
        <v>#N/A</v>
      </c>
      <c r="L10" s="105"/>
      <c r="M10" s="105"/>
      <c r="N10" s="108"/>
      <c r="O10" s="108"/>
      <c r="P10" s="105"/>
      <c r="Q10" s="214" t="str">
        <f t="shared" si="0"/>
        <v/>
      </c>
      <c r="R10" s="214" t="str">
        <f t="shared" si="1"/>
        <v/>
      </c>
      <c r="S10" s="214" t="e">
        <f>VLOOKUP(L10,'Précisions-Moy Prév'!$C$2:$D$261,2,FALSE)</f>
        <v>#N/A</v>
      </c>
      <c r="T10" s="214" t="e">
        <f>VLOOKUP(F10,'Précisions-Moy Prév'!$G$2:$H$122,2,FALSE)</f>
        <v>#N/A</v>
      </c>
    </row>
    <row r="11" spans="1:20" x14ac:dyDescent="0.2">
      <c r="A11" s="149">
        <f t="shared" si="2"/>
        <v>8</v>
      </c>
      <c r="B11" s="108"/>
      <c r="C11" s="108"/>
      <c r="D11" s="105"/>
      <c r="E11" s="105"/>
      <c r="F11" s="105"/>
      <c r="G11" s="105"/>
      <c r="H11" s="105"/>
      <c r="I11" s="105"/>
      <c r="J11" s="149" t="e">
        <f>VLOOKUP(G11,'Risques-Dangers-Dommages'!$G$2:$H$42,2,FALSE)</f>
        <v>#N/A</v>
      </c>
      <c r="K11" s="148" t="e">
        <f t="shared" si="3"/>
        <v>#N/A</v>
      </c>
      <c r="L11" s="105"/>
      <c r="M11" s="105"/>
      <c r="N11" s="108"/>
      <c r="O11" s="108"/>
      <c r="P11" s="105"/>
      <c r="Q11" s="214" t="str">
        <f t="shared" si="0"/>
        <v/>
      </c>
      <c r="R11" s="214" t="str">
        <f t="shared" si="1"/>
        <v/>
      </c>
      <c r="S11" s="214" t="e">
        <f>VLOOKUP(L11,'Précisions-Moy Prév'!$C$2:$D$261,2,FALSE)</f>
        <v>#N/A</v>
      </c>
      <c r="T11" s="214" t="e">
        <f>VLOOKUP(F11,'Précisions-Moy Prév'!$G$2:$H$122,2,FALSE)</f>
        <v>#N/A</v>
      </c>
    </row>
    <row r="12" spans="1:20" x14ac:dyDescent="0.2">
      <c r="A12" s="149">
        <f t="shared" si="2"/>
        <v>9</v>
      </c>
      <c r="B12" s="108"/>
      <c r="C12" s="108"/>
      <c r="D12" s="105"/>
      <c r="E12" s="105"/>
      <c r="F12" s="105"/>
      <c r="G12" s="105"/>
      <c r="H12" s="105"/>
      <c r="I12" s="105"/>
      <c r="J12" s="149" t="e">
        <f>VLOOKUP(G12,'Risques-Dangers-Dommages'!$G$2:$H$42,2,FALSE)</f>
        <v>#N/A</v>
      </c>
      <c r="K12" s="148" t="e">
        <f t="shared" si="3"/>
        <v>#N/A</v>
      </c>
      <c r="L12" s="105"/>
      <c r="M12" s="105"/>
      <c r="N12" s="108"/>
      <c r="O12" s="108"/>
      <c r="P12" s="105"/>
      <c r="Q12" s="214" t="str">
        <f t="shared" si="0"/>
        <v/>
      </c>
      <c r="R12" s="214" t="str">
        <f t="shared" si="1"/>
        <v/>
      </c>
      <c r="S12" s="214" t="e">
        <f>VLOOKUP(L12,'Précisions-Moy Prév'!$C$2:$D$261,2,FALSE)</f>
        <v>#N/A</v>
      </c>
      <c r="T12" s="214" t="e">
        <f>VLOOKUP(F12,'Précisions-Moy Prév'!$G$2:$H$122,2,FALSE)</f>
        <v>#N/A</v>
      </c>
    </row>
    <row r="13" spans="1:20" x14ac:dyDescent="0.2">
      <c r="A13" s="149">
        <f t="shared" si="2"/>
        <v>10</v>
      </c>
      <c r="B13" s="108"/>
      <c r="C13" s="108"/>
      <c r="D13" s="105"/>
      <c r="E13" s="105"/>
      <c r="F13" s="105"/>
      <c r="G13" s="105"/>
      <c r="H13" s="105"/>
      <c r="I13" s="105"/>
      <c r="J13" s="149" t="e">
        <f>VLOOKUP(G13,'Risques-Dangers-Dommages'!$G$2:$H$42,2,FALSE)</f>
        <v>#N/A</v>
      </c>
      <c r="K13" s="148" t="e">
        <f t="shared" si="3"/>
        <v>#N/A</v>
      </c>
      <c r="L13" s="105"/>
      <c r="M13" s="105"/>
      <c r="N13" s="108"/>
      <c r="O13" s="108"/>
      <c r="P13" s="105"/>
      <c r="Q13" s="214" t="str">
        <f t="shared" si="0"/>
        <v/>
      </c>
      <c r="R13" s="214" t="str">
        <f t="shared" si="1"/>
        <v/>
      </c>
      <c r="S13" s="214" t="e">
        <f>VLOOKUP(L13,'Précisions-Moy Prév'!$C$2:$D$261,2,FALSE)</f>
        <v>#N/A</v>
      </c>
      <c r="T13" s="214" t="e">
        <f>VLOOKUP(F13,'Précisions-Moy Prév'!$G$2:$H$122,2,FALSE)</f>
        <v>#N/A</v>
      </c>
    </row>
    <row r="14" spans="1:20" x14ac:dyDescent="0.2">
      <c r="A14" s="149">
        <f t="shared" si="2"/>
        <v>11</v>
      </c>
      <c r="B14" s="108"/>
      <c r="C14" s="108"/>
      <c r="D14" s="105"/>
      <c r="E14" s="105"/>
      <c r="F14" s="105"/>
      <c r="G14" s="105"/>
      <c r="H14" s="105"/>
      <c r="I14" s="105"/>
      <c r="J14" s="149" t="e">
        <f>VLOOKUP(G14,'Risques-Dangers-Dommages'!$G$2:$H$42,2,FALSE)</f>
        <v>#N/A</v>
      </c>
      <c r="K14" s="148" t="e">
        <f t="shared" si="3"/>
        <v>#N/A</v>
      </c>
      <c r="L14" s="105"/>
      <c r="M14" s="105"/>
      <c r="N14" s="108"/>
      <c r="O14" s="108"/>
      <c r="P14" s="105"/>
      <c r="Q14" s="214" t="str">
        <f t="shared" si="0"/>
        <v/>
      </c>
      <c r="R14" s="214" t="str">
        <f t="shared" si="1"/>
        <v/>
      </c>
      <c r="S14" s="214" t="e">
        <f>VLOOKUP(L14,'Précisions-Moy Prév'!$C$2:$D$261,2,FALSE)</f>
        <v>#N/A</v>
      </c>
      <c r="T14" s="214" t="e">
        <f>VLOOKUP(F14,'Précisions-Moy Prév'!$G$2:$H$122,2,FALSE)</f>
        <v>#N/A</v>
      </c>
    </row>
    <row r="15" spans="1:20" x14ac:dyDescent="0.2">
      <c r="A15" s="149">
        <f t="shared" si="2"/>
        <v>12</v>
      </c>
      <c r="B15" s="108"/>
      <c r="C15" s="108"/>
      <c r="D15" s="105"/>
      <c r="E15" s="105"/>
      <c r="F15" s="105"/>
      <c r="G15" s="105"/>
      <c r="H15" s="105"/>
      <c r="I15" s="105"/>
      <c r="J15" s="149" t="e">
        <f>VLOOKUP(G15,'Risques-Dangers-Dommages'!$G$2:$H$42,2,FALSE)</f>
        <v>#N/A</v>
      </c>
      <c r="K15" s="148" t="e">
        <f t="shared" si="3"/>
        <v>#N/A</v>
      </c>
      <c r="L15" s="105"/>
      <c r="M15" s="105"/>
      <c r="N15" s="108"/>
      <c r="O15" s="108"/>
      <c r="P15" s="105"/>
      <c r="Q15" s="214" t="str">
        <f t="shared" si="0"/>
        <v/>
      </c>
      <c r="R15" s="214" t="str">
        <f t="shared" si="1"/>
        <v/>
      </c>
      <c r="S15" s="214" t="e">
        <f>VLOOKUP(L15,'Précisions-Moy Prév'!$C$2:$D$261,2,FALSE)</f>
        <v>#N/A</v>
      </c>
      <c r="T15" s="214" t="e">
        <f>VLOOKUP(F15,'Précisions-Moy Prév'!$G$2:$H$122,2,FALSE)</f>
        <v>#N/A</v>
      </c>
    </row>
    <row r="16" spans="1:20" x14ac:dyDescent="0.2">
      <c r="A16" s="149">
        <f t="shared" si="2"/>
        <v>13</v>
      </c>
      <c r="B16" s="108"/>
      <c r="C16" s="108"/>
      <c r="D16" s="105"/>
      <c r="E16" s="105"/>
      <c r="F16" s="105"/>
      <c r="G16" s="105"/>
      <c r="H16" s="105"/>
      <c r="I16" s="105"/>
      <c r="J16" s="149" t="e">
        <f>VLOOKUP(G16,'Risques-Dangers-Dommages'!$G$2:$H$42,2,FALSE)</f>
        <v>#N/A</v>
      </c>
      <c r="K16" s="148" t="e">
        <f t="shared" si="3"/>
        <v>#N/A</v>
      </c>
      <c r="L16" s="105"/>
      <c r="M16" s="105"/>
      <c r="N16" s="108"/>
      <c r="O16" s="108"/>
      <c r="P16" s="105"/>
      <c r="Q16" s="214" t="str">
        <f t="shared" si="0"/>
        <v/>
      </c>
      <c r="R16" s="214" t="str">
        <f t="shared" si="1"/>
        <v/>
      </c>
      <c r="S16" s="214" t="e">
        <f>VLOOKUP(L16,'Précisions-Moy Prév'!$C$2:$D$261,2,FALSE)</f>
        <v>#N/A</v>
      </c>
      <c r="T16" s="214" t="e">
        <f>VLOOKUP(F16,'Précisions-Moy Prév'!$G$2:$H$122,2,FALSE)</f>
        <v>#N/A</v>
      </c>
    </row>
    <row r="17" spans="1:20" x14ac:dyDescent="0.2">
      <c r="A17" s="149">
        <f t="shared" si="2"/>
        <v>14</v>
      </c>
      <c r="B17" s="108"/>
      <c r="C17" s="108"/>
      <c r="D17" s="105"/>
      <c r="E17" s="105"/>
      <c r="F17" s="105"/>
      <c r="G17" s="105"/>
      <c r="H17" s="105"/>
      <c r="I17" s="105"/>
      <c r="J17" s="149" t="e">
        <f>VLOOKUP(G17,'Risques-Dangers-Dommages'!$G$2:$H$42,2,FALSE)</f>
        <v>#N/A</v>
      </c>
      <c r="K17" s="148" t="e">
        <f t="shared" si="3"/>
        <v>#N/A</v>
      </c>
      <c r="L17" s="105"/>
      <c r="M17" s="105"/>
      <c r="N17" s="108"/>
      <c r="O17" s="108"/>
      <c r="P17" s="105"/>
      <c r="Q17" s="214" t="str">
        <f t="shared" si="0"/>
        <v/>
      </c>
      <c r="R17" s="214" t="str">
        <f t="shared" si="1"/>
        <v/>
      </c>
      <c r="S17" s="214" t="e">
        <f>VLOOKUP(L17,'Précisions-Moy Prév'!$C$2:$D$261,2,FALSE)</f>
        <v>#N/A</v>
      </c>
      <c r="T17" s="214" t="e">
        <f>VLOOKUP(F17,'Précisions-Moy Prév'!$G$2:$H$122,2,FALSE)</f>
        <v>#N/A</v>
      </c>
    </row>
    <row r="18" spans="1:20" x14ac:dyDescent="0.2">
      <c r="A18" s="149">
        <f t="shared" si="2"/>
        <v>15</v>
      </c>
      <c r="B18" s="108"/>
      <c r="C18" s="108"/>
      <c r="D18" s="105"/>
      <c r="E18" s="105"/>
      <c r="F18" s="105"/>
      <c r="G18" s="105"/>
      <c r="H18" s="105"/>
      <c r="I18" s="105"/>
      <c r="J18" s="149" t="e">
        <f>VLOOKUP(G18,'Risques-Dangers-Dommages'!$G$2:$H$42,2,FALSE)</f>
        <v>#N/A</v>
      </c>
      <c r="K18" s="148" t="e">
        <f t="shared" si="3"/>
        <v>#N/A</v>
      </c>
      <c r="L18" s="105"/>
      <c r="M18" s="105"/>
      <c r="N18" s="108"/>
      <c r="O18" s="108"/>
      <c r="P18" s="105"/>
      <c r="Q18" s="214" t="str">
        <f t="shared" si="0"/>
        <v/>
      </c>
      <c r="R18" s="214" t="str">
        <f t="shared" si="1"/>
        <v/>
      </c>
      <c r="S18" s="214" t="e">
        <f>VLOOKUP(L18,'Précisions-Moy Prév'!$C$2:$D$261,2,FALSE)</f>
        <v>#N/A</v>
      </c>
      <c r="T18" s="214" t="e">
        <f>VLOOKUP(F18,'Précisions-Moy Prév'!$G$2:$H$122,2,FALSE)</f>
        <v>#N/A</v>
      </c>
    </row>
    <row r="19" spans="1:20" x14ac:dyDescent="0.2">
      <c r="A19" s="149">
        <f t="shared" si="2"/>
        <v>16</v>
      </c>
      <c r="B19" s="108"/>
      <c r="C19" s="108"/>
      <c r="D19" s="105"/>
      <c r="E19" s="105"/>
      <c r="F19" s="105"/>
      <c r="G19" s="105"/>
      <c r="H19" s="105"/>
      <c r="I19" s="105"/>
      <c r="J19" s="149" t="e">
        <f>VLOOKUP(G19,'Risques-Dangers-Dommages'!$G$2:$H$42,2,FALSE)</f>
        <v>#N/A</v>
      </c>
      <c r="K19" s="148" t="e">
        <f t="shared" si="3"/>
        <v>#N/A</v>
      </c>
      <c r="L19" s="105"/>
      <c r="M19" s="105"/>
      <c r="N19" s="108"/>
      <c r="O19" s="108"/>
      <c r="P19" s="105"/>
      <c r="Q19" s="214" t="str">
        <f t="shared" si="0"/>
        <v/>
      </c>
      <c r="R19" s="214" t="str">
        <f t="shared" si="1"/>
        <v/>
      </c>
      <c r="S19" s="214" t="e">
        <f>VLOOKUP(L19,'Précisions-Moy Prév'!$C$2:$D$261,2,FALSE)</f>
        <v>#N/A</v>
      </c>
      <c r="T19" s="214" t="e">
        <f>VLOOKUP(F19,'Précisions-Moy Prév'!$G$2:$H$122,2,FALSE)</f>
        <v>#N/A</v>
      </c>
    </row>
    <row r="20" spans="1:20" x14ac:dyDescent="0.2">
      <c r="A20" s="149">
        <f t="shared" si="2"/>
        <v>17</v>
      </c>
      <c r="B20" s="108"/>
      <c r="C20" s="108"/>
      <c r="D20" s="105"/>
      <c r="E20" s="105"/>
      <c r="F20" s="105"/>
      <c r="G20" s="105"/>
      <c r="H20" s="105"/>
      <c r="I20" s="105"/>
      <c r="J20" s="149" t="e">
        <f>VLOOKUP(G20,'Risques-Dangers-Dommages'!$G$2:$H$42,2,FALSE)</f>
        <v>#N/A</v>
      </c>
      <c r="K20" s="148" t="e">
        <f t="shared" si="3"/>
        <v>#N/A</v>
      </c>
      <c r="L20" s="105"/>
      <c r="M20" s="105"/>
      <c r="N20" s="108"/>
      <c r="O20" s="108"/>
      <c r="P20" s="105"/>
      <c r="Q20" s="214" t="str">
        <f t="shared" si="0"/>
        <v/>
      </c>
      <c r="R20" s="214" t="str">
        <f t="shared" si="1"/>
        <v/>
      </c>
      <c r="S20" s="214" t="e">
        <f>VLOOKUP(L20,'Précisions-Moy Prév'!$C$2:$D$261,2,FALSE)</f>
        <v>#N/A</v>
      </c>
      <c r="T20" s="214" t="e">
        <f>VLOOKUP(F20,'Précisions-Moy Prév'!$G$2:$H$122,2,FALSE)</f>
        <v>#N/A</v>
      </c>
    </row>
    <row r="21" spans="1:20" x14ac:dyDescent="0.2">
      <c r="A21" s="149">
        <f t="shared" si="2"/>
        <v>18</v>
      </c>
      <c r="B21" s="108"/>
      <c r="C21" s="108"/>
      <c r="D21" s="105"/>
      <c r="E21" s="105"/>
      <c r="F21" s="105"/>
      <c r="G21" s="105"/>
      <c r="H21" s="105"/>
      <c r="I21" s="105"/>
      <c r="J21" s="149" t="e">
        <f>VLOOKUP(G21,'Risques-Dangers-Dommages'!$G$2:$H$42,2,FALSE)</f>
        <v>#N/A</v>
      </c>
      <c r="K21" s="148" t="e">
        <f t="shared" si="3"/>
        <v>#N/A</v>
      </c>
      <c r="L21" s="105"/>
      <c r="M21" s="105"/>
      <c r="N21" s="108"/>
      <c r="O21" s="108"/>
      <c r="P21" s="105"/>
      <c r="Q21" s="214" t="str">
        <f t="shared" si="0"/>
        <v/>
      </c>
      <c r="R21" s="214" t="str">
        <f t="shared" si="1"/>
        <v/>
      </c>
      <c r="S21" s="214" t="e">
        <f>VLOOKUP(L21,'Précisions-Moy Prév'!$C$2:$D$261,2,FALSE)</f>
        <v>#N/A</v>
      </c>
      <c r="T21" s="214" t="e">
        <f>VLOOKUP(F21,'Précisions-Moy Prév'!$G$2:$H$122,2,FALSE)</f>
        <v>#N/A</v>
      </c>
    </row>
    <row r="22" spans="1:20" x14ac:dyDescent="0.2">
      <c r="A22" s="149">
        <f t="shared" si="2"/>
        <v>19</v>
      </c>
      <c r="B22" s="108"/>
      <c r="C22" s="108"/>
      <c r="D22" s="105"/>
      <c r="E22" s="105"/>
      <c r="F22" s="105"/>
      <c r="G22" s="105"/>
      <c r="H22" s="105"/>
      <c r="I22" s="105"/>
      <c r="J22" s="149" t="e">
        <f>VLOOKUP(G22,'Risques-Dangers-Dommages'!$G$2:$H$42,2,FALSE)</f>
        <v>#N/A</v>
      </c>
      <c r="K22" s="148" t="e">
        <f t="shared" si="3"/>
        <v>#N/A</v>
      </c>
      <c r="L22" s="105"/>
      <c r="M22" s="105"/>
      <c r="N22" s="108"/>
      <c r="O22" s="108"/>
      <c r="P22" s="105"/>
      <c r="Q22" s="214" t="str">
        <f t="shared" si="0"/>
        <v/>
      </c>
      <c r="R22" s="214" t="str">
        <f t="shared" si="1"/>
        <v/>
      </c>
      <c r="S22" s="214" t="e">
        <f>VLOOKUP(L22,'Précisions-Moy Prév'!$C$2:$D$261,2,FALSE)</f>
        <v>#N/A</v>
      </c>
      <c r="T22" s="214" t="e">
        <f>VLOOKUP(F22,'Précisions-Moy Prév'!$G$2:$H$122,2,FALSE)</f>
        <v>#N/A</v>
      </c>
    </row>
    <row r="23" spans="1:20" x14ac:dyDescent="0.2">
      <c r="A23" s="149">
        <f t="shared" si="2"/>
        <v>20</v>
      </c>
      <c r="B23" s="108"/>
      <c r="C23" s="108"/>
      <c r="D23" s="105"/>
      <c r="E23" s="105"/>
      <c r="F23" s="105"/>
      <c r="G23" s="105"/>
      <c r="H23" s="105"/>
      <c r="I23" s="105"/>
      <c r="J23" s="149" t="e">
        <f>VLOOKUP(G23,'Risques-Dangers-Dommages'!$G$2:$H$42,2,FALSE)</f>
        <v>#N/A</v>
      </c>
      <c r="K23" s="148" t="e">
        <f t="shared" si="3"/>
        <v>#N/A</v>
      </c>
      <c r="L23" s="105"/>
      <c r="M23" s="105"/>
      <c r="N23" s="108"/>
      <c r="O23" s="108"/>
      <c r="P23" s="105"/>
      <c r="Q23" s="214" t="str">
        <f t="shared" si="0"/>
        <v/>
      </c>
      <c r="R23" s="214" t="str">
        <f t="shared" si="1"/>
        <v/>
      </c>
      <c r="S23" s="214" t="e">
        <f>VLOOKUP(L23,'Précisions-Moy Prév'!$C$2:$D$261,2,FALSE)</f>
        <v>#N/A</v>
      </c>
      <c r="T23" s="214" t="e">
        <f>VLOOKUP(F23,'Précisions-Moy Prév'!$G$2:$H$122,2,FALSE)</f>
        <v>#N/A</v>
      </c>
    </row>
    <row r="24" spans="1:20" x14ac:dyDescent="0.2">
      <c r="A24" s="149">
        <f t="shared" si="2"/>
        <v>21</v>
      </c>
      <c r="B24" s="108"/>
      <c r="C24" s="108"/>
      <c r="D24" s="105"/>
      <c r="E24" s="105"/>
      <c r="F24" s="105"/>
      <c r="G24" s="105"/>
      <c r="H24" s="105"/>
      <c r="I24" s="105"/>
      <c r="J24" s="149" t="e">
        <f>VLOOKUP(G24,'Risques-Dangers-Dommages'!$G$2:$H$42,2,FALSE)</f>
        <v>#N/A</v>
      </c>
      <c r="K24" s="148" t="e">
        <f t="shared" si="3"/>
        <v>#N/A</v>
      </c>
      <c r="L24" s="105"/>
      <c r="M24" s="105"/>
      <c r="N24" s="108"/>
      <c r="O24" s="108"/>
      <c r="P24" s="105"/>
      <c r="Q24" s="214" t="str">
        <f t="shared" si="0"/>
        <v/>
      </c>
      <c r="R24" s="214" t="str">
        <f t="shared" si="1"/>
        <v/>
      </c>
      <c r="S24" s="214" t="e">
        <f>VLOOKUP(L24,'Précisions-Moy Prév'!$C$2:$D$261,2,FALSE)</f>
        <v>#N/A</v>
      </c>
      <c r="T24" s="214" t="e">
        <f>VLOOKUP(F24,'Précisions-Moy Prév'!$G$2:$H$122,2,FALSE)</f>
        <v>#N/A</v>
      </c>
    </row>
    <row r="25" spans="1:20" x14ac:dyDescent="0.2">
      <c r="A25" s="149">
        <f t="shared" si="2"/>
        <v>22</v>
      </c>
      <c r="B25" s="108"/>
      <c r="C25" s="108"/>
      <c r="D25" s="105"/>
      <c r="E25" s="105"/>
      <c r="F25" s="105"/>
      <c r="G25" s="105"/>
      <c r="H25" s="105"/>
      <c r="I25" s="105"/>
      <c r="J25" s="149" t="e">
        <f>VLOOKUP(G25,'Risques-Dangers-Dommages'!$G$2:$H$42,2,FALSE)</f>
        <v>#N/A</v>
      </c>
      <c r="K25" s="148" t="e">
        <f t="shared" si="3"/>
        <v>#N/A</v>
      </c>
      <c r="L25" s="105"/>
      <c r="M25" s="105"/>
      <c r="N25" s="108"/>
      <c r="O25" s="108"/>
      <c r="P25" s="105"/>
      <c r="Q25" s="214" t="str">
        <f t="shared" si="0"/>
        <v/>
      </c>
      <c r="R25" s="214" t="str">
        <f t="shared" si="1"/>
        <v/>
      </c>
      <c r="S25" s="214" t="e">
        <f>VLOOKUP(L25,'Précisions-Moy Prév'!$C$2:$D$261,2,FALSE)</f>
        <v>#N/A</v>
      </c>
      <c r="T25" s="214" t="e">
        <f>VLOOKUP(F25,'Précisions-Moy Prév'!$G$2:$H$122,2,FALSE)</f>
        <v>#N/A</v>
      </c>
    </row>
    <row r="26" spans="1:20" x14ac:dyDescent="0.2">
      <c r="A26" s="149">
        <f t="shared" si="2"/>
        <v>23</v>
      </c>
      <c r="B26" s="108"/>
      <c r="C26" s="108"/>
      <c r="D26" s="105"/>
      <c r="E26" s="105"/>
      <c r="F26" s="105"/>
      <c r="G26" s="105"/>
      <c r="H26" s="105"/>
      <c r="I26" s="105"/>
      <c r="J26" s="149" t="e">
        <f>VLOOKUP(G26,'Risques-Dangers-Dommages'!$G$2:$H$42,2,FALSE)</f>
        <v>#N/A</v>
      </c>
      <c r="K26" s="148" t="e">
        <f t="shared" si="3"/>
        <v>#N/A</v>
      </c>
      <c r="L26" s="105"/>
      <c r="M26" s="105"/>
      <c r="N26" s="108"/>
      <c r="O26" s="108"/>
      <c r="P26" s="105"/>
      <c r="Q26" s="214" t="str">
        <f t="shared" si="0"/>
        <v/>
      </c>
      <c r="R26" s="214" t="str">
        <f t="shared" si="1"/>
        <v/>
      </c>
      <c r="S26" s="214" t="e">
        <f>VLOOKUP(L26,'Précisions-Moy Prév'!$C$2:$D$261,2,FALSE)</f>
        <v>#N/A</v>
      </c>
      <c r="T26" s="214" t="e">
        <f>VLOOKUP(F26,'Précisions-Moy Prév'!$G$2:$H$122,2,FALSE)</f>
        <v>#N/A</v>
      </c>
    </row>
    <row r="27" spans="1:20" x14ac:dyDescent="0.2">
      <c r="A27" s="149">
        <f t="shared" si="2"/>
        <v>24</v>
      </c>
      <c r="B27" s="108"/>
      <c r="C27" s="108"/>
      <c r="D27" s="105"/>
      <c r="E27" s="105"/>
      <c r="F27" s="105"/>
      <c r="G27" s="105"/>
      <c r="H27" s="105"/>
      <c r="I27" s="105"/>
      <c r="J27" s="149" t="e">
        <f>VLOOKUP(G27,'Risques-Dangers-Dommages'!$G$2:$H$42,2,FALSE)</f>
        <v>#N/A</v>
      </c>
      <c r="K27" s="148" t="e">
        <f t="shared" si="3"/>
        <v>#N/A</v>
      </c>
      <c r="L27" s="105"/>
      <c r="M27" s="105"/>
      <c r="N27" s="108"/>
      <c r="O27" s="108"/>
      <c r="P27" s="105"/>
      <c r="Q27" s="214" t="str">
        <f t="shared" si="0"/>
        <v/>
      </c>
      <c r="R27" s="214" t="str">
        <f t="shared" si="1"/>
        <v/>
      </c>
      <c r="S27" s="214" t="e">
        <f>VLOOKUP(L27,'Précisions-Moy Prév'!$C$2:$D$261,2,FALSE)</f>
        <v>#N/A</v>
      </c>
      <c r="T27" s="214" t="e">
        <f>VLOOKUP(F27,'Précisions-Moy Prév'!$G$2:$H$122,2,FALSE)</f>
        <v>#N/A</v>
      </c>
    </row>
    <row r="28" spans="1:20" x14ac:dyDescent="0.2">
      <c r="A28" s="149">
        <f t="shared" si="2"/>
        <v>25</v>
      </c>
      <c r="B28" s="108"/>
      <c r="C28" s="108"/>
      <c r="D28" s="105"/>
      <c r="E28" s="105"/>
      <c r="F28" s="105"/>
      <c r="G28" s="105"/>
      <c r="H28" s="105"/>
      <c r="I28" s="105"/>
      <c r="J28" s="149" t="e">
        <f>VLOOKUP(G28,'Risques-Dangers-Dommages'!$G$2:$H$42,2,FALSE)</f>
        <v>#N/A</v>
      </c>
      <c r="K28" s="148" t="e">
        <f t="shared" si="3"/>
        <v>#N/A</v>
      </c>
      <c r="L28" s="105"/>
      <c r="M28" s="105"/>
      <c r="N28" s="108"/>
      <c r="O28" s="108"/>
      <c r="P28" s="105"/>
      <c r="Q28" s="214" t="str">
        <f t="shared" si="0"/>
        <v/>
      </c>
      <c r="R28" s="214" t="str">
        <f t="shared" si="1"/>
        <v/>
      </c>
      <c r="S28" s="214" t="e">
        <f>VLOOKUP(L28,'Précisions-Moy Prév'!$C$2:$D$261,2,FALSE)</f>
        <v>#N/A</v>
      </c>
      <c r="T28" s="214" t="e">
        <f>VLOOKUP(F28,'Précisions-Moy Prév'!$G$2:$H$122,2,FALSE)</f>
        <v>#N/A</v>
      </c>
    </row>
    <row r="29" spans="1:20" x14ac:dyDescent="0.2">
      <c r="A29" s="149">
        <f t="shared" si="2"/>
        <v>26</v>
      </c>
      <c r="B29" s="108"/>
      <c r="C29" s="108"/>
      <c r="D29" s="105"/>
      <c r="E29" s="105"/>
      <c r="F29" s="105"/>
      <c r="G29" s="105"/>
      <c r="H29" s="105"/>
      <c r="I29" s="105"/>
      <c r="J29" s="149" t="e">
        <f>VLOOKUP(G29,'Risques-Dangers-Dommages'!$G$2:$H$42,2,FALSE)</f>
        <v>#N/A</v>
      </c>
      <c r="K29" s="148" t="e">
        <f t="shared" si="3"/>
        <v>#N/A</v>
      </c>
      <c r="L29" s="105"/>
      <c r="M29" s="105"/>
      <c r="N29" s="108"/>
      <c r="O29" s="108"/>
      <c r="P29" s="105"/>
      <c r="Q29" s="214" t="str">
        <f t="shared" si="0"/>
        <v/>
      </c>
      <c r="R29" s="214" t="str">
        <f t="shared" si="1"/>
        <v/>
      </c>
      <c r="S29" s="214" t="e">
        <f>VLOOKUP(L29,'Précisions-Moy Prév'!$C$2:$D$261,2,FALSE)</f>
        <v>#N/A</v>
      </c>
      <c r="T29" s="214" t="e">
        <f>VLOOKUP(F29,'Précisions-Moy Prév'!$G$2:$H$122,2,FALSE)</f>
        <v>#N/A</v>
      </c>
    </row>
    <row r="30" spans="1:20" x14ac:dyDescent="0.2">
      <c r="A30" s="149">
        <f t="shared" si="2"/>
        <v>27</v>
      </c>
      <c r="B30" s="108"/>
      <c r="C30" s="108"/>
      <c r="D30" s="105"/>
      <c r="E30" s="105"/>
      <c r="F30" s="105"/>
      <c r="G30" s="105"/>
      <c r="H30" s="105"/>
      <c r="I30" s="105"/>
      <c r="J30" s="149" t="e">
        <f>VLOOKUP(G30,'Risques-Dangers-Dommages'!$G$2:$H$42,2,FALSE)</f>
        <v>#N/A</v>
      </c>
      <c r="K30" s="148" t="e">
        <f t="shared" si="3"/>
        <v>#N/A</v>
      </c>
      <c r="L30" s="105"/>
      <c r="M30" s="105"/>
      <c r="N30" s="108"/>
      <c r="O30" s="108"/>
      <c r="P30" s="105"/>
      <c r="Q30" s="214" t="str">
        <f t="shared" si="0"/>
        <v/>
      </c>
      <c r="R30" s="214" t="str">
        <f t="shared" si="1"/>
        <v/>
      </c>
      <c r="S30" s="214" t="e">
        <f>VLOOKUP(L30,'Précisions-Moy Prév'!$C$2:$D$261,2,FALSE)</f>
        <v>#N/A</v>
      </c>
      <c r="T30" s="214" t="e">
        <f>VLOOKUP(F30,'Précisions-Moy Prév'!$G$2:$H$122,2,FALSE)</f>
        <v>#N/A</v>
      </c>
    </row>
    <row r="31" spans="1:20" x14ac:dyDescent="0.2">
      <c r="A31" s="149">
        <f t="shared" si="2"/>
        <v>28</v>
      </c>
      <c r="B31" s="108"/>
      <c r="C31" s="108"/>
      <c r="D31" s="105"/>
      <c r="E31" s="105"/>
      <c r="F31" s="105"/>
      <c r="G31" s="105"/>
      <c r="H31" s="105"/>
      <c r="I31" s="105"/>
      <c r="J31" s="149" t="e">
        <f>VLOOKUP(G31,'Risques-Dangers-Dommages'!$G$2:$H$42,2,FALSE)</f>
        <v>#N/A</v>
      </c>
      <c r="K31" s="148" t="e">
        <f t="shared" si="3"/>
        <v>#N/A</v>
      </c>
      <c r="L31" s="105"/>
      <c r="M31" s="105"/>
      <c r="N31" s="108"/>
      <c r="O31" s="108"/>
      <c r="P31" s="105"/>
      <c r="Q31" s="214" t="str">
        <f t="shared" si="0"/>
        <v/>
      </c>
      <c r="R31" s="214" t="str">
        <f t="shared" si="1"/>
        <v/>
      </c>
      <c r="S31" s="214" t="e">
        <f>VLOOKUP(L31,'Précisions-Moy Prév'!$C$2:$D$261,2,FALSE)</f>
        <v>#N/A</v>
      </c>
      <c r="T31" s="214" t="e">
        <f>VLOOKUP(F31,'Précisions-Moy Prév'!$G$2:$H$122,2,FALSE)</f>
        <v>#N/A</v>
      </c>
    </row>
    <row r="32" spans="1:20" x14ac:dyDescent="0.2">
      <c r="A32" s="149">
        <f t="shared" si="2"/>
        <v>29</v>
      </c>
      <c r="B32" s="108"/>
      <c r="C32" s="108"/>
      <c r="D32" s="105"/>
      <c r="E32" s="105"/>
      <c r="F32" s="105"/>
      <c r="G32" s="105"/>
      <c r="H32" s="105"/>
      <c r="I32" s="105"/>
      <c r="J32" s="149" t="e">
        <f>VLOOKUP(G32,'Risques-Dangers-Dommages'!$G$2:$H$42,2,FALSE)</f>
        <v>#N/A</v>
      </c>
      <c r="K32" s="148" t="e">
        <f t="shared" si="3"/>
        <v>#N/A</v>
      </c>
      <c r="L32" s="105"/>
      <c r="M32" s="105"/>
      <c r="N32" s="108"/>
      <c r="O32" s="108"/>
      <c r="P32" s="105"/>
      <c r="Q32" s="214" t="str">
        <f t="shared" si="0"/>
        <v/>
      </c>
      <c r="R32" s="214" t="str">
        <f t="shared" si="1"/>
        <v/>
      </c>
      <c r="S32" s="214" t="e">
        <f>VLOOKUP(L32,'Précisions-Moy Prév'!$C$2:$D$261,2,FALSE)</f>
        <v>#N/A</v>
      </c>
      <c r="T32" s="214" t="e">
        <f>VLOOKUP(F32,'Précisions-Moy Prév'!$G$2:$H$122,2,FALSE)</f>
        <v>#N/A</v>
      </c>
    </row>
    <row r="33" spans="1:20" x14ac:dyDescent="0.2">
      <c r="A33" s="149">
        <f t="shared" si="2"/>
        <v>30</v>
      </c>
      <c r="B33" s="108"/>
      <c r="C33" s="108"/>
      <c r="D33" s="105"/>
      <c r="E33" s="105"/>
      <c r="F33" s="105"/>
      <c r="G33" s="105"/>
      <c r="H33" s="105"/>
      <c r="I33" s="105"/>
      <c r="J33" s="149" t="e">
        <f>VLOOKUP(G33,'Risques-Dangers-Dommages'!$G$2:$H$42,2,FALSE)</f>
        <v>#N/A</v>
      </c>
      <c r="K33" s="148" t="e">
        <f t="shared" si="3"/>
        <v>#N/A</v>
      </c>
      <c r="L33" s="105"/>
      <c r="M33" s="105"/>
      <c r="N33" s="108"/>
      <c r="O33" s="108"/>
      <c r="P33" s="105"/>
      <c r="Q33" s="214" t="str">
        <f t="shared" si="0"/>
        <v/>
      </c>
      <c r="R33" s="214" t="str">
        <f t="shared" si="1"/>
        <v/>
      </c>
      <c r="S33" s="214" t="e">
        <f>VLOOKUP(L33,'Précisions-Moy Prév'!$C$2:$D$261,2,FALSE)</f>
        <v>#N/A</v>
      </c>
      <c r="T33" s="214" t="e">
        <f>VLOOKUP(F33,'Précisions-Moy Prév'!$G$2:$H$122,2,FALSE)</f>
        <v>#N/A</v>
      </c>
    </row>
    <row r="34" spans="1:20" x14ac:dyDescent="0.2">
      <c r="A34" s="149">
        <f t="shared" si="2"/>
        <v>31</v>
      </c>
      <c r="B34" s="108"/>
      <c r="C34" s="108"/>
      <c r="D34" s="105"/>
      <c r="E34" s="105"/>
      <c r="F34" s="105"/>
      <c r="G34" s="105"/>
      <c r="H34" s="105"/>
      <c r="I34" s="105"/>
      <c r="J34" s="149" t="e">
        <f>VLOOKUP(G34,'Risques-Dangers-Dommages'!$G$2:$H$42,2,FALSE)</f>
        <v>#N/A</v>
      </c>
      <c r="K34" s="148" t="e">
        <f t="shared" si="3"/>
        <v>#N/A</v>
      </c>
      <c r="L34" s="105"/>
      <c r="M34" s="105"/>
      <c r="N34" s="108"/>
      <c r="O34" s="108"/>
      <c r="P34" s="105"/>
      <c r="Q34" s="214" t="str">
        <f t="shared" si="0"/>
        <v/>
      </c>
      <c r="R34" s="214" t="str">
        <f t="shared" si="1"/>
        <v/>
      </c>
      <c r="S34" s="214" t="e">
        <f>VLOOKUP(L34,'Précisions-Moy Prév'!$C$2:$D$261,2,FALSE)</f>
        <v>#N/A</v>
      </c>
      <c r="T34" s="214" t="e">
        <f>VLOOKUP(F34,'Précisions-Moy Prév'!$G$2:$H$122,2,FALSE)</f>
        <v>#N/A</v>
      </c>
    </row>
    <row r="35" spans="1:20" x14ac:dyDescent="0.2">
      <c r="A35" s="149">
        <f t="shared" si="2"/>
        <v>32</v>
      </c>
      <c r="B35" s="108"/>
      <c r="C35" s="108"/>
      <c r="D35" s="105"/>
      <c r="E35" s="105"/>
      <c r="F35" s="105"/>
      <c r="G35" s="105"/>
      <c r="H35" s="105"/>
      <c r="I35" s="105"/>
      <c r="J35" s="149" t="e">
        <f>VLOOKUP(G35,'Risques-Dangers-Dommages'!$G$2:$H$42,2,FALSE)</f>
        <v>#N/A</v>
      </c>
      <c r="K35" s="148" t="e">
        <f t="shared" si="3"/>
        <v>#N/A</v>
      </c>
      <c r="L35" s="105"/>
      <c r="M35" s="105"/>
      <c r="N35" s="108"/>
      <c r="O35" s="108"/>
      <c r="P35" s="105"/>
      <c r="Q35" s="214" t="str">
        <f t="shared" si="0"/>
        <v/>
      </c>
      <c r="R35" s="214" t="str">
        <f t="shared" si="1"/>
        <v/>
      </c>
      <c r="S35" s="214" t="e">
        <f>VLOOKUP(L35,'Précisions-Moy Prév'!$C$2:$D$261,2,FALSE)</f>
        <v>#N/A</v>
      </c>
      <c r="T35" s="214" t="e">
        <f>VLOOKUP(F35,'Précisions-Moy Prév'!$G$2:$H$122,2,FALSE)</f>
        <v>#N/A</v>
      </c>
    </row>
    <row r="36" spans="1:20" x14ac:dyDescent="0.2">
      <c r="A36" s="149">
        <f t="shared" si="2"/>
        <v>33</v>
      </c>
      <c r="B36" s="108"/>
      <c r="C36" s="108"/>
      <c r="D36" s="105"/>
      <c r="E36" s="105"/>
      <c r="F36" s="105"/>
      <c r="G36" s="105"/>
      <c r="H36" s="105"/>
      <c r="I36" s="105"/>
      <c r="J36" s="149" t="e">
        <f>VLOOKUP(G36,'Risques-Dangers-Dommages'!$G$2:$H$42,2,FALSE)</f>
        <v>#N/A</v>
      </c>
      <c r="K36" s="148" t="e">
        <f t="shared" si="3"/>
        <v>#N/A</v>
      </c>
      <c r="L36" s="105"/>
      <c r="M36" s="105"/>
      <c r="N36" s="108"/>
      <c r="O36" s="108"/>
      <c r="P36" s="105"/>
      <c r="Q36" s="214" t="str">
        <f t="shared" si="0"/>
        <v/>
      </c>
      <c r="R36" s="214" t="str">
        <f t="shared" si="1"/>
        <v/>
      </c>
      <c r="S36" s="214" t="e">
        <f>VLOOKUP(L36,'Précisions-Moy Prév'!$C$2:$D$261,2,FALSE)</f>
        <v>#N/A</v>
      </c>
      <c r="T36" s="214" t="e">
        <f>VLOOKUP(F36,'Précisions-Moy Prév'!$G$2:$H$122,2,FALSE)</f>
        <v>#N/A</v>
      </c>
    </row>
    <row r="37" spans="1:20" x14ac:dyDescent="0.2">
      <c r="A37" s="149">
        <f t="shared" si="2"/>
        <v>34</v>
      </c>
      <c r="B37" s="108"/>
      <c r="C37" s="108"/>
      <c r="D37" s="105"/>
      <c r="E37" s="105"/>
      <c r="F37" s="105"/>
      <c r="G37" s="105"/>
      <c r="H37" s="105"/>
      <c r="I37" s="105"/>
      <c r="J37" s="149" t="e">
        <f>VLOOKUP(G37,'Risques-Dangers-Dommages'!$G$2:$H$42,2,FALSE)</f>
        <v>#N/A</v>
      </c>
      <c r="K37" s="148" t="e">
        <f t="shared" si="3"/>
        <v>#N/A</v>
      </c>
      <c r="L37" s="105"/>
      <c r="M37" s="105"/>
      <c r="N37" s="108"/>
      <c r="O37" s="108"/>
      <c r="P37" s="105"/>
      <c r="Q37" s="214" t="str">
        <f t="shared" si="0"/>
        <v/>
      </c>
      <c r="R37" s="214" t="str">
        <f t="shared" si="1"/>
        <v/>
      </c>
      <c r="S37" s="214" t="e">
        <f>VLOOKUP(L37,'Précisions-Moy Prév'!$C$2:$D$261,2,FALSE)</f>
        <v>#N/A</v>
      </c>
      <c r="T37" s="214" t="e">
        <f>VLOOKUP(F37,'Précisions-Moy Prév'!$G$2:$H$122,2,FALSE)</f>
        <v>#N/A</v>
      </c>
    </row>
    <row r="38" spans="1:20" x14ac:dyDescent="0.2">
      <c r="A38" s="149">
        <f t="shared" si="2"/>
        <v>35</v>
      </c>
      <c r="B38" s="108"/>
      <c r="C38" s="108"/>
      <c r="D38" s="105"/>
      <c r="E38" s="105"/>
      <c r="F38" s="105"/>
      <c r="G38" s="105"/>
      <c r="H38" s="105"/>
      <c r="I38" s="105"/>
      <c r="J38" s="149" t="e">
        <f>VLOOKUP(G38,'Risques-Dangers-Dommages'!$G$2:$H$42,2,FALSE)</f>
        <v>#N/A</v>
      </c>
      <c r="K38" s="148" t="e">
        <f t="shared" si="3"/>
        <v>#N/A</v>
      </c>
      <c r="L38" s="105"/>
      <c r="M38" s="105"/>
      <c r="N38" s="108"/>
      <c r="O38" s="108"/>
      <c r="P38" s="105"/>
      <c r="Q38" s="214" t="str">
        <f t="shared" si="0"/>
        <v/>
      </c>
      <c r="R38" s="214" t="str">
        <f t="shared" si="1"/>
        <v/>
      </c>
      <c r="S38" s="214" t="e">
        <f>VLOOKUP(L38,'Précisions-Moy Prév'!$C$2:$D$261,2,FALSE)</f>
        <v>#N/A</v>
      </c>
      <c r="T38" s="214" t="e">
        <f>VLOOKUP(F38,'Précisions-Moy Prév'!$G$2:$H$122,2,FALSE)</f>
        <v>#N/A</v>
      </c>
    </row>
    <row r="39" spans="1:20" x14ac:dyDescent="0.2">
      <c r="A39" s="149">
        <f t="shared" si="2"/>
        <v>36</v>
      </c>
      <c r="B39" s="108"/>
      <c r="C39" s="108"/>
      <c r="D39" s="105"/>
      <c r="E39" s="105"/>
      <c r="F39" s="105"/>
      <c r="G39" s="105"/>
      <c r="H39" s="105"/>
      <c r="I39" s="105"/>
      <c r="J39" s="149" t="e">
        <f>VLOOKUP(G39,'Risques-Dangers-Dommages'!$G$2:$H$42,2,FALSE)</f>
        <v>#N/A</v>
      </c>
      <c r="K39" s="148" t="e">
        <f t="shared" si="3"/>
        <v>#N/A</v>
      </c>
      <c r="L39" s="105"/>
      <c r="M39" s="105"/>
      <c r="N39" s="108"/>
      <c r="O39" s="108"/>
      <c r="P39" s="105"/>
      <c r="Q39" s="214" t="str">
        <f t="shared" si="0"/>
        <v/>
      </c>
      <c r="R39" s="214" t="str">
        <f t="shared" si="1"/>
        <v/>
      </c>
      <c r="S39" s="214" t="e">
        <f>VLOOKUP(L39,'Précisions-Moy Prév'!$C$2:$D$261,2,FALSE)</f>
        <v>#N/A</v>
      </c>
      <c r="T39" s="214" t="e">
        <f>VLOOKUP(F39,'Précisions-Moy Prév'!$G$2:$H$122,2,FALSE)</f>
        <v>#N/A</v>
      </c>
    </row>
    <row r="40" spans="1:20" x14ac:dyDescent="0.2">
      <c r="A40" s="149">
        <f t="shared" si="2"/>
        <v>37</v>
      </c>
      <c r="B40" s="108"/>
      <c r="C40" s="108"/>
      <c r="D40" s="105"/>
      <c r="E40" s="105"/>
      <c r="F40" s="105"/>
      <c r="G40" s="105"/>
      <c r="H40" s="105"/>
      <c r="I40" s="105"/>
      <c r="J40" s="149" t="e">
        <f>VLOOKUP(G40,'Risques-Dangers-Dommages'!$G$2:$H$42,2,FALSE)</f>
        <v>#N/A</v>
      </c>
      <c r="K40" s="148" t="e">
        <f t="shared" si="3"/>
        <v>#N/A</v>
      </c>
      <c r="L40" s="105"/>
      <c r="M40" s="105"/>
      <c r="N40" s="108"/>
      <c r="O40" s="108"/>
      <c r="P40" s="105"/>
      <c r="Q40" s="214" t="str">
        <f t="shared" si="0"/>
        <v/>
      </c>
      <c r="R40" s="214" t="str">
        <f t="shared" si="1"/>
        <v/>
      </c>
      <c r="S40" s="214" t="e">
        <f>VLOOKUP(L40,'Précisions-Moy Prév'!$C$2:$D$261,2,FALSE)</f>
        <v>#N/A</v>
      </c>
      <c r="T40" s="214" t="e">
        <f>VLOOKUP(F40,'Précisions-Moy Prév'!$G$2:$H$122,2,FALSE)</f>
        <v>#N/A</v>
      </c>
    </row>
    <row r="41" spans="1:20" x14ac:dyDescent="0.2">
      <c r="A41" s="149">
        <f t="shared" si="2"/>
        <v>38</v>
      </c>
      <c r="B41" s="108"/>
      <c r="C41" s="108"/>
      <c r="D41" s="105"/>
      <c r="E41" s="105"/>
      <c r="F41" s="105"/>
      <c r="G41" s="105"/>
      <c r="H41" s="105"/>
      <c r="I41" s="105"/>
      <c r="J41" s="149" t="e">
        <f>VLOOKUP(G41,'Risques-Dangers-Dommages'!$G$2:$H$42,2,FALSE)</f>
        <v>#N/A</v>
      </c>
      <c r="K41" s="148" t="e">
        <f t="shared" si="3"/>
        <v>#N/A</v>
      </c>
      <c r="L41" s="105"/>
      <c r="M41" s="105"/>
      <c r="N41" s="108"/>
      <c r="O41" s="108"/>
      <c r="P41" s="105"/>
      <c r="Q41" s="214" t="str">
        <f t="shared" si="0"/>
        <v/>
      </c>
      <c r="R41" s="214" t="str">
        <f t="shared" si="1"/>
        <v/>
      </c>
      <c r="S41" s="214" t="e">
        <f>VLOOKUP(L41,'Précisions-Moy Prév'!$C$2:$D$261,2,FALSE)</f>
        <v>#N/A</v>
      </c>
      <c r="T41" s="214" t="e">
        <f>VLOOKUP(F41,'Précisions-Moy Prév'!$G$2:$H$122,2,FALSE)</f>
        <v>#N/A</v>
      </c>
    </row>
    <row r="42" spans="1:20" x14ac:dyDescent="0.2">
      <c r="A42" s="149">
        <f t="shared" si="2"/>
        <v>39</v>
      </c>
      <c r="B42" s="108"/>
      <c r="C42" s="108"/>
      <c r="D42" s="105"/>
      <c r="E42" s="105"/>
      <c r="F42" s="105"/>
      <c r="G42" s="105"/>
      <c r="H42" s="105"/>
      <c r="I42" s="105"/>
      <c r="J42" s="149" t="e">
        <f>VLOOKUP(G42,'Risques-Dangers-Dommages'!$G$2:$H$42,2,FALSE)</f>
        <v>#N/A</v>
      </c>
      <c r="K42" s="148" t="e">
        <f t="shared" si="3"/>
        <v>#N/A</v>
      </c>
      <c r="L42" s="105"/>
      <c r="M42" s="105"/>
      <c r="N42" s="108"/>
      <c r="O42" s="108"/>
      <c r="P42" s="105"/>
      <c r="Q42" s="214" t="str">
        <f t="shared" si="0"/>
        <v/>
      </c>
      <c r="R42" s="214" t="str">
        <f t="shared" si="1"/>
        <v/>
      </c>
      <c r="S42" s="214" t="e">
        <f>VLOOKUP(L42,'Précisions-Moy Prév'!$C$2:$D$261,2,FALSE)</f>
        <v>#N/A</v>
      </c>
      <c r="T42" s="214" t="e">
        <f>VLOOKUP(F42,'Précisions-Moy Prév'!$G$2:$H$122,2,FALSE)</f>
        <v>#N/A</v>
      </c>
    </row>
    <row r="43" spans="1:20" x14ac:dyDescent="0.2">
      <c r="A43" s="149">
        <f t="shared" si="2"/>
        <v>40</v>
      </c>
      <c r="B43" s="108"/>
      <c r="C43" s="108"/>
      <c r="D43" s="105"/>
      <c r="E43" s="105"/>
      <c r="F43" s="105"/>
      <c r="G43" s="105"/>
      <c r="H43" s="105"/>
      <c r="I43" s="105"/>
      <c r="J43" s="149" t="e">
        <f>VLOOKUP(G43,'Risques-Dangers-Dommages'!$G$2:$H$42,2,FALSE)</f>
        <v>#N/A</v>
      </c>
      <c r="K43" s="148" t="e">
        <f t="shared" si="3"/>
        <v>#N/A</v>
      </c>
      <c r="L43" s="105"/>
      <c r="M43" s="105"/>
      <c r="N43" s="108"/>
      <c r="O43" s="108"/>
      <c r="P43" s="105"/>
      <c r="Q43" s="214" t="str">
        <f t="shared" si="0"/>
        <v/>
      </c>
      <c r="R43" s="214" t="str">
        <f t="shared" si="1"/>
        <v/>
      </c>
      <c r="S43" s="214" t="e">
        <f>VLOOKUP(L43,'Précisions-Moy Prév'!$C$2:$D$261,2,FALSE)</f>
        <v>#N/A</v>
      </c>
      <c r="T43" s="214" t="e">
        <f>VLOOKUP(F43,'Précisions-Moy Prév'!$G$2:$H$122,2,FALSE)</f>
        <v>#N/A</v>
      </c>
    </row>
    <row r="44" spans="1:20" x14ac:dyDescent="0.2">
      <c r="A44" s="149">
        <f t="shared" si="2"/>
        <v>41</v>
      </c>
      <c r="B44" s="108"/>
      <c r="C44" s="108"/>
      <c r="D44" s="105"/>
      <c r="E44" s="105"/>
      <c r="F44" s="105"/>
      <c r="G44" s="105"/>
      <c r="H44" s="105"/>
      <c r="I44" s="105"/>
      <c r="J44" s="149" t="e">
        <f>VLOOKUP(G44,'Risques-Dangers-Dommages'!$G$2:$H$42,2,FALSE)</f>
        <v>#N/A</v>
      </c>
      <c r="K44" s="148" t="e">
        <f t="shared" si="3"/>
        <v>#N/A</v>
      </c>
      <c r="L44" s="105"/>
      <c r="M44" s="105"/>
      <c r="N44" s="108"/>
      <c r="O44" s="108"/>
      <c r="P44" s="105"/>
      <c r="Q44" s="214" t="str">
        <f t="shared" si="0"/>
        <v/>
      </c>
      <c r="R44" s="214" t="str">
        <f t="shared" si="1"/>
        <v/>
      </c>
      <c r="S44" s="214" t="e">
        <f>VLOOKUP(L44,'Précisions-Moy Prév'!$C$2:$D$261,2,FALSE)</f>
        <v>#N/A</v>
      </c>
      <c r="T44" s="214" t="e">
        <f>VLOOKUP(F44,'Précisions-Moy Prév'!$G$2:$H$122,2,FALSE)</f>
        <v>#N/A</v>
      </c>
    </row>
    <row r="45" spans="1:20" x14ac:dyDescent="0.2">
      <c r="A45" s="149">
        <f t="shared" si="2"/>
        <v>42</v>
      </c>
      <c r="B45" s="108"/>
      <c r="C45" s="108"/>
      <c r="D45" s="105"/>
      <c r="E45" s="105"/>
      <c r="F45" s="105"/>
      <c r="G45" s="105"/>
      <c r="H45" s="105"/>
      <c r="I45" s="105"/>
      <c r="J45" s="149" t="e">
        <f>VLOOKUP(G45,'Risques-Dangers-Dommages'!$G$2:$H$42,2,FALSE)</f>
        <v>#N/A</v>
      </c>
      <c r="K45" s="148" t="e">
        <f t="shared" si="3"/>
        <v>#N/A</v>
      </c>
      <c r="L45" s="105"/>
      <c r="M45" s="105"/>
      <c r="N45" s="108"/>
      <c r="O45" s="108"/>
      <c r="P45" s="105"/>
      <c r="Q45" s="214" t="str">
        <f t="shared" si="0"/>
        <v/>
      </c>
      <c r="R45" s="214" t="str">
        <f t="shared" si="1"/>
        <v/>
      </c>
      <c r="S45" s="214" t="e">
        <f>VLOOKUP(L45,'Précisions-Moy Prév'!$C$2:$D$261,2,FALSE)</f>
        <v>#N/A</v>
      </c>
      <c r="T45" s="214" t="e">
        <f>VLOOKUP(F45,'Précisions-Moy Prév'!$G$2:$H$122,2,FALSE)</f>
        <v>#N/A</v>
      </c>
    </row>
    <row r="46" spans="1:20" x14ac:dyDescent="0.2">
      <c r="A46" s="149">
        <f t="shared" si="2"/>
        <v>43</v>
      </c>
      <c r="B46" s="108"/>
      <c r="C46" s="108"/>
      <c r="D46" s="105"/>
      <c r="E46" s="105"/>
      <c r="F46" s="105"/>
      <c r="G46" s="105"/>
      <c r="H46" s="105"/>
      <c r="I46" s="105"/>
      <c r="J46" s="149" t="e">
        <f>VLOOKUP(G46,'Risques-Dangers-Dommages'!$G$2:$H$42,2,FALSE)</f>
        <v>#N/A</v>
      </c>
      <c r="K46" s="148" t="e">
        <f t="shared" si="3"/>
        <v>#N/A</v>
      </c>
      <c r="L46" s="105"/>
      <c r="M46" s="105"/>
      <c r="N46" s="108"/>
      <c r="O46" s="108"/>
      <c r="P46" s="105"/>
      <c r="Q46" s="214" t="str">
        <f t="shared" si="0"/>
        <v/>
      </c>
      <c r="R46" s="214" t="str">
        <f t="shared" si="1"/>
        <v/>
      </c>
      <c r="S46" s="214" t="e">
        <f>VLOOKUP(L46,'Précisions-Moy Prév'!$C$2:$D$261,2,FALSE)</f>
        <v>#N/A</v>
      </c>
      <c r="T46" s="214" t="e">
        <f>VLOOKUP(F46,'Précisions-Moy Prév'!$G$2:$H$122,2,FALSE)</f>
        <v>#N/A</v>
      </c>
    </row>
    <row r="47" spans="1:20" x14ac:dyDescent="0.2">
      <c r="A47" s="149">
        <f t="shared" si="2"/>
        <v>44</v>
      </c>
      <c r="B47" s="108"/>
      <c r="C47" s="108"/>
      <c r="D47" s="105"/>
      <c r="E47" s="105"/>
      <c r="F47" s="105"/>
      <c r="G47" s="105"/>
      <c r="H47" s="105"/>
      <c r="I47" s="105"/>
      <c r="J47" s="149" t="e">
        <f>VLOOKUP(G47,'Risques-Dangers-Dommages'!$G$2:$H$42,2,FALSE)</f>
        <v>#N/A</v>
      </c>
      <c r="K47" s="148" t="e">
        <f t="shared" si="3"/>
        <v>#N/A</v>
      </c>
      <c r="L47" s="105"/>
      <c r="M47" s="105"/>
      <c r="N47" s="108"/>
      <c r="O47" s="108"/>
      <c r="P47" s="105"/>
      <c r="Q47" s="214" t="str">
        <f t="shared" si="0"/>
        <v/>
      </c>
      <c r="R47" s="214" t="str">
        <f t="shared" si="1"/>
        <v/>
      </c>
      <c r="S47" s="214" t="e">
        <f>VLOOKUP(L47,'Précisions-Moy Prév'!$C$2:$D$261,2,FALSE)</f>
        <v>#N/A</v>
      </c>
      <c r="T47" s="214" t="e">
        <f>VLOOKUP(F47,'Précisions-Moy Prév'!$G$2:$H$122,2,FALSE)</f>
        <v>#N/A</v>
      </c>
    </row>
    <row r="48" spans="1:20" x14ac:dyDescent="0.2">
      <c r="A48" s="149">
        <f t="shared" si="2"/>
        <v>45</v>
      </c>
      <c r="B48" s="108"/>
      <c r="C48" s="108"/>
      <c r="D48" s="105"/>
      <c r="E48" s="105"/>
      <c r="F48" s="105"/>
      <c r="G48" s="105"/>
      <c r="H48" s="105"/>
      <c r="I48" s="105"/>
      <c r="J48" s="149" t="e">
        <f>VLOOKUP(G48,'Risques-Dangers-Dommages'!$G$2:$H$42,2,FALSE)</f>
        <v>#N/A</v>
      </c>
      <c r="K48" s="148" t="e">
        <f t="shared" si="3"/>
        <v>#N/A</v>
      </c>
      <c r="L48" s="105"/>
      <c r="M48" s="105"/>
      <c r="N48" s="108"/>
      <c r="O48" s="108"/>
      <c r="P48" s="105"/>
      <c r="Q48" s="214" t="str">
        <f t="shared" si="0"/>
        <v/>
      </c>
      <c r="R48" s="214" t="str">
        <f t="shared" si="1"/>
        <v/>
      </c>
      <c r="S48" s="214" t="e">
        <f>VLOOKUP(L48,'Précisions-Moy Prév'!$C$2:$D$261,2,FALSE)</f>
        <v>#N/A</v>
      </c>
      <c r="T48" s="214" t="e">
        <f>VLOOKUP(F48,'Précisions-Moy Prév'!$G$2:$H$122,2,FALSE)</f>
        <v>#N/A</v>
      </c>
    </row>
    <row r="49" spans="1:20" x14ac:dyDescent="0.2">
      <c r="A49" s="149">
        <f t="shared" si="2"/>
        <v>46</v>
      </c>
      <c r="B49" s="108"/>
      <c r="C49" s="108"/>
      <c r="D49" s="105"/>
      <c r="E49" s="105"/>
      <c r="F49" s="105"/>
      <c r="G49" s="105"/>
      <c r="H49" s="105"/>
      <c r="I49" s="105"/>
      <c r="J49" s="149" t="e">
        <f>VLOOKUP(G49,'Risques-Dangers-Dommages'!$G$2:$H$42,2,FALSE)</f>
        <v>#N/A</v>
      </c>
      <c r="K49" s="148" t="e">
        <f t="shared" si="3"/>
        <v>#N/A</v>
      </c>
      <c r="L49" s="105"/>
      <c r="M49" s="105"/>
      <c r="N49" s="108"/>
      <c r="O49" s="108"/>
      <c r="P49" s="105"/>
      <c r="Q49" s="214" t="str">
        <f t="shared" si="0"/>
        <v/>
      </c>
      <c r="R49" s="214" t="str">
        <f t="shared" si="1"/>
        <v/>
      </c>
      <c r="S49" s="214" t="e">
        <f>VLOOKUP(L49,'Précisions-Moy Prév'!$C$2:$D$261,2,FALSE)</f>
        <v>#N/A</v>
      </c>
      <c r="T49" s="214" t="e">
        <f>VLOOKUP(F49,'Précisions-Moy Prév'!$G$2:$H$122,2,FALSE)</f>
        <v>#N/A</v>
      </c>
    </row>
    <row r="50" spans="1:20" x14ac:dyDescent="0.2">
      <c r="A50" s="149">
        <f t="shared" si="2"/>
        <v>47</v>
      </c>
      <c r="B50" s="108"/>
      <c r="C50" s="108"/>
      <c r="D50" s="105"/>
      <c r="E50" s="105"/>
      <c r="F50" s="105"/>
      <c r="G50" s="105"/>
      <c r="H50" s="105"/>
      <c r="I50" s="105"/>
      <c r="J50" s="149" t="e">
        <f>VLOOKUP(G50,'Risques-Dangers-Dommages'!$G$2:$H$42,2,FALSE)</f>
        <v>#N/A</v>
      </c>
      <c r="K50" s="148" t="e">
        <f t="shared" si="3"/>
        <v>#N/A</v>
      </c>
      <c r="L50" s="105"/>
      <c r="M50" s="105"/>
      <c r="N50" s="108"/>
      <c r="O50" s="108"/>
      <c r="P50" s="105"/>
      <c r="Q50" s="214" t="str">
        <f t="shared" si="0"/>
        <v/>
      </c>
      <c r="R50" s="214" t="str">
        <f t="shared" si="1"/>
        <v/>
      </c>
      <c r="S50" s="214" t="e">
        <f>VLOOKUP(L50,'Précisions-Moy Prév'!$C$2:$D$261,2,FALSE)</f>
        <v>#N/A</v>
      </c>
      <c r="T50" s="214" t="e">
        <f>VLOOKUP(F50,'Précisions-Moy Prév'!$G$2:$H$122,2,FALSE)</f>
        <v>#N/A</v>
      </c>
    </row>
    <row r="51" spans="1:20" x14ac:dyDescent="0.2">
      <c r="A51" s="149">
        <f t="shared" si="2"/>
        <v>48</v>
      </c>
      <c r="B51" s="108"/>
      <c r="C51" s="108"/>
      <c r="D51" s="105"/>
      <c r="E51" s="105"/>
      <c r="F51" s="105"/>
      <c r="G51" s="105"/>
      <c r="H51" s="105"/>
      <c r="I51" s="105"/>
      <c r="J51" s="149" t="e">
        <f>VLOOKUP(G51,'Risques-Dangers-Dommages'!$G$2:$H$42,2,FALSE)</f>
        <v>#N/A</v>
      </c>
      <c r="K51" s="148" t="e">
        <f t="shared" si="3"/>
        <v>#N/A</v>
      </c>
      <c r="L51" s="105"/>
      <c r="M51" s="105"/>
      <c r="N51" s="108"/>
      <c r="O51" s="108"/>
      <c r="P51" s="105"/>
      <c r="Q51" s="214" t="str">
        <f t="shared" si="0"/>
        <v/>
      </c>
      <c r="R51" s="214" t="str">
        <f t="shared" si="1"/>
        <v/>
      </c>
      <c r="S51" s="214" t="e">
        <f>VLOOKUP(L51,'Précisions-Moy Prév'!$C$2:$D$261,2,FALSE)</f>
        <v>#N/A</v>
      </c>
      <c r="T51" s="214" t="e">
        <f>VLOOKUP(F51,'Précisions-Moy Prév'!$G$2:$H$122,2,FALSE)</f>
        <v>#N/A</v>
      </c>
    </row>
    <row r="52" spans="1:20" x14ac:dyDescent="0.2">
      <c r="A52" s="149">
        <f t="shared" si="2"/>
        <v>49</v>
      </c>
      <c r="B52" s="108"/>
      <c r="C52" s="108"/>
      <c r="D52" s="105"/>
      <c r="E52" s="105"/>
      <c r="F52" s="105"/>
      <c r="G52" s="105"/>
      <c r="H52" s="105"/>
      <c r="I52" s="105"/>
      <c r="J52" s="149" t="e">
        <f>VLOOKUP(G52,'Risques-Dangers-Dommages'!$G$2:$H$42,2,FALSE)</f>
        <v>#N/A</v>
      </c>
      <c r="K52" s="148" t="e">
        <f t="shared" si="3"/>
        <v>#N/A</v>
      </c>
      <c r="L52" s="105"/>
      <c r="M52" s="105"/>
      <c r="N52" s="108"/>
      <c r="O52" s="108"/>
      <c r="P52" s="105"/>
      <c r="Q52" s="214" t="str">
        <f t="shared" si="0"/>
        <v/>
      </c>
      <c r="R52" s="214" t="str">
        <f t="shared" si="1"/>
        <v/>
      </c>
      <c r="S52" s="214" t="e">
        <f>VLOOKUP(L52,'Précisions-Moy Prév'!$C$2:$D$261,2,FALSE)</f>
        <v>#N/A</v>
      </c>
      <c r="T52" s="214" t="e">
        <f>VLOOKUP(F52,'Précisions-Moy Prév'!$G$2:$H$122,2,FALSE)</f>
        <v>#N/A</v>
      </c>
    </row>
    <row r="53" spans="1:20" x14ac:dyDescent="0.2">
      <c r="A53" s="149">
        <f t="shared" si="2"/>
        <v>50</v>
      </c>
      <c r="B53" s="108"/>
      <c r="C53" s="108"/>
      <c r="D53" s="105"/>
      <c r="E53" s="105"/>
      <c r="F53" s="105"/>
      <c r="G53" s="105"/>
      <c r="H53" s="105"/>
      <c r="I53" s="105"/>
      <c r="J53" s="149" t="e">
        <f>VLOOKUP(G53,'Risques-Dangers-Dommages'!$G$2:$H$42,2,FALSE)</f>
        <v>#N/A</v>
      </c>
      <c r="K53" s="148" t="e">
        <f t="shared" si="3"/>
        <v>#N/A</v>
      </c>
      <c r="L53" s="105"/>
      <c r="M53" s="105"/>
      <c r="N53" s="108"/>
      <c r="O53" s="108"/>
      <c r="P53" s="105"/>
      <c r="Q53" s="214" t="str">
        <f t="shared" si="0"/>
        <v/>
      </c>
      <c r="R53" s="214" t="str">
        <f t="shared" si="1"/>
        <v/>
      </c>
      <c r="S53" s="214" t="e">
        <f>VLOOKUP(L53,'Précisions-Moy Prév'!$C$2:$D$261,2,FALSE)</f>
        <v>#N/A</v>
      </c>
      <c r="T53" s="214" t="e">
        <f>VLOOKUP(F53,'Précisions-Moy Prév'!$G$2:$H$122,2,FALSE)</f>
        <v>#N/A</v>
      </c>
    </row>
    <row r="54" spans="1:20" x14ac:dyDescent="0.2">
      <c r="A54" s="149">
        <f t="shared" si="2"/>
        <v>51</v>
      </c>
      <c r="B54" s="108"/>
      <c r="C54" s="108"/>
      <c r="D54" s="105"/>
      <c r="E54" s="105"/>
      <c r="F54" s="105"/>
      <c r="G54" s="105"/>
      <c r="H54" s="105"/>
      <c r="I54" s="105"/>
      <c r="J54" s="149" t="e">
        <f>VLOOKUP(G54,'Risques-Dangers-Dommages'!$G$2:$H$42,2,FALSE)</f>
        <v>#N/A</v>
      </c>
      <c r="K54" s="148" t="e">
        <f t="shared" si="3"/>
        <v>#N/A</v>
      </c>
      <c r="L54" s="105"/>
      <c r="M54" s="105"/>
      <c r="N54" s="108"/>
      <c r="O54" s="108"/>
      <c r="P54" s="105"/>
      <c r="Q54" s="214" t="str">
        <f t="shared" si="0"/>
        <v/>
      </c>
      <c r="R54" s="214" t="str">
        <f t="shared" si="1"/>
        <v/>
      </c>
      <c r="S54" s="214" t="e">
        <f>VLOOKUP(L54,'Précisions-Moy Prév'!$C$2:$D$261,2,FALSE)</f>
        <v>#N/A</v>
      </c>
      <c r="T54" s="214" t="e">
        <f>VLOOKUP(F54,'Précisions-Moy Prév'!$G$2:$H$122,2,FALSE)</f>
        <v>#N/A</v>
      </c>
    </row>
    <row r="55" spans="1:20" x14ac:dyDescent="0.2">
      <c r="A55" s="149">
        <f t="shared" si="2"/>
        <v>52</v>
      </c>
      <c r="B55" s="108"/>
      <c r="C55" s="108"/>
      <c r="D55" s="105"/>
      <c r="E55" s="105"/>
      <c r="F55" s="105"/>
      <c r="G55" s="105"/>
      <c r="H55" s="105"/>
      <c r="I55" s="105"/>
      <c r="J55" s="149" t="e">
        <f>VLOOKUP(G55,'Risques-Dangers-Dommages'!$G$2:$H$42,2,FALSE)</f>
        <v>#N/A</v>
      </c>
      <c r="K55" s="148" t="e">
        <f t="shared" si="3"/>
        <v>#N/A</v>
      </c>
      <c r="L55" s="105"/>
      <c r="M55" s="105"/>
      <c r="N55" s="108"/>
      <c r="O55" s="108"/>
      <c r="P55" s="105"/>
      <c r="Q55" s="214" t="str">
        <f t="shared" si="0"/>
        <v/>
      </c>
      <c r="R55" s="214" t="str">
        <f t="shared" si="1"/>
        <v/>
      </c>
      <c r="S55" s="214" t="e">
        <f>VLOOKUP(L55,'Précisions-Moy Prév'!$C$2:$D$261,2,FALSE)</f>
        <v>#N/A</v>
      </c>
      <c r="T55" s="214" t="e">
        <f>VLOOKUP(F55,'Précisions-Moy Prév'!$G$2:$H$122,2,FALSE)</f>
        <v>#N/A</v>
      </c>
    </row>
    <row r="56" spans="1:20" x14ac:dyDescent="0.2">
      <c r="A56" s="149">
        <f t="shared" si="2"/>
        <v>53</v>
      </c>
      <c r="B56" s="108"/>
      <c r="C56" s="108"/>
      <c r="D56" s="105"/>
      <c r="E56" s="105"/>
      <c r="F56" s="105"/>
      <c r="G56" s="105"/>
      <c r="H56" s="105"/>
      <c r="I56" s="105"/>
      <c r="J56" s="149" t="e">
        <f>VLOOKUP(G56,'Risques-Dangers-Dommages'!$G$2:$H$42,2,FALSE)</f>
        <v>#N/A</v>
      </c>
      <c r="K56" s="148" t="e">
        <f t="shared" si="3"/>
        <v>#N/A</v>
      </c>
      <c r="L56" s="105"/>
      <c r="M56" s="105"/>
      <c r="N56" s="108"/>
      <c r="O56" s="108"/>
      <c r="P56" s="105"/>
      <c r="Q56" s="214" t="str">
        <f t="shared" si="0"/>
        <v/>
      </c>
      <c r="R56" s="214" t="str">
        <f t="shared" si="1"/>
        <v/>
      </c>
      <c r="S56" s="214" t="e">
        <f>VLOOKUP(L56,'Précisions-Moy Prév'!$C$2:$D$261,2,FALSE)</f>
        <v>#N/A</v>
      </c>
      <c r="T56" s="214" t="e">
        <f>VLOOKUP(F56,'Précisions-Moy Prév'!$G$2:$H$122,2,FALSE)</f>
        <v>#N/A</v>
      </c>
    </row>
    <row r="57" spans="1:20" x14ac:dyDescent="0.2">
      <c r="A57" s="149">
        <f t="shared" si="2"/>
        <v>54</v>
      </c>
      <c r="B57" s="108"/>
      <c r="C57" s="108"/>
      <c r="D57" s="105"/>
      <c r="E57" s="105"/>
      <c r="F57" s="105"/>
      <c r="G57" s="105"/>
      <c r="H57" s="105"/>
      <c r="I57" s="105"/>
      <c r="J57" s="149" t="e">
        <f>VLOOKUP(G57,'Risques-Dangers-Dommages'!$G$2:$H$42,2,FALSE)</f>
        <v>#N/A</v>
      </c>
      <c r="K57" s="148" t="e">
        <f t="shared" si="3"/>
        <v>#N/A</v>
      </c>
      <c r="L57" s="105"/>
      <c r="M57" s="105"/>
      <c r="N57" s="108"/>
      <c r="O57" s="108"/>
      <c r="P57" s="105"/>
      <c r="Q57" s="214" t="str">
        <f t="shared" si="0"/>
        <v/>
      </c>
      <c r="R57" s="214" t="str">
        <f t="shared" si="1"/>
        <v/>
      </c>
      <c r="S57" s="214" t="e">
        <f>VLOOKUP(L57,'Précisions-Moy Prév'!$C$2:$D$261,2,FALSE)</f>
        <v>#N/A</v>
      </c>
      <c r="T57" s="214" t="e">
        <f>VLOOKUP(F57,'Précisions-Moy Prév'!$G$2:$H$122,2,FALSE)</f>
        <v>#N/A</v>
      </c>
    </row>
    <row r="58" spans="1:20" x14ac:dyDescent="0.2">
      <c r="A58" s="149">
        <f t="shared" si="2"/>
        <v>55</v>
      </c>
      <c r="B58" s="108"/>
      <c r="C58" s="108"/>
      <c r="D58" s="105"/>
      <c r="E58" s="105"/>
      <c r="F58" s="105"/>
      <c r="G58" s="105"/>
      <c r="H58" s="105"/>
      <c r="I58" s="105"/>
      <c r="J58" s="149" t="e">
        <f>VLOOKUP(G58,'Risques-Dangers-Dommages'!$G$2:$H$42,2,FALSE)</f>
        <v>#N/A</v>
      </c>
      <c r="K58" s="148" t="e">
        <f t="shared" si="3"/>
        <v>#N/A</v>
      </c>
      <c r="L58" s="105"/>
      <c r="M58" s="105"/>
      <c r="N58" s="108"/>
      <c r="O58" s="108"/>
      <c r="P58" s="105"/>
      <c r="Q58" s="214" t="str">
        <f t="shared" si="0"/>
        <v/>
      </c>
      <c r="R58" s="214" t="str">
        <f t="shared" si="1"/>
        <v/>
      </c>
      <c r="S58" s="214" t="e">
        <f>VLOOKUP(L58,'Précisions-Moy Prév'!$C$2:$D$261,2,FALSE)</f>
        <v>#N/A</v>
      </c>
      <c r="T58" s="214" t="e">
        <f>VLOOKUP(F58,'Précisions-Moy Prév'!$G$2:$H$122,2,FALSE)</f>
        <v>#N/A</v>
      </c>
    </row>
    <row r="59" spans="1:20" x14ac:dyDescent="0.2">
      <c r="A59" s="149">
        <f t="shared" si="2"/>
        <v>56</v>
      </c>
      <c r="B59" s="108"/>
      <c r="C59" s="108"/>
      <c r="D59" s="105"/>
      <c r="E59" s="105"/>
      <c r="F59" s="105"/>
      <c r="G59" s="105"/>
      <c r="H59" s="105"/>
      <c r="I59" s="105"/>
      <c r="J59" s="149" t="e">
        <f>VLOOKUP(G59,'Risques-Dangers-Dommages'!$G$2:$H$42,2,FALSE)</f>
        <v>#N/A</v>
      </c>
      <c r="K59" s="148" t="e">
        <f t="shared" si="3"/>
        <v>#N/A</v>
      </c>
      <c r="L59" s="105"/>
      <c r="M59" s="105"/>
      <c r="N59" s="108"/>
      <c r="O59" s="108"/>
      <c r="P59" s="105"/>
      <c r="Q59" s="214" t="str">
        <f t="shared" si="0"/>
        <v/>
      </c>
      <c r="R59" s="214" t="str">
        <f t="shared" si="1"/>
        <v/>
      </c>
      <c r="S59" s="214" t="e">
        <f>VLOOKUP(L59,'Précisions-Moy Prév'!$C$2:$D$261,2,FALSE)</f>
        <v>#N/A</v>
      </c>
      <c r="T59" s="214" t="e">
        <f>VLOOKUP(F59,'Précisions-Moy Prév'!$G$2:$H$122,2,FALSE)</f>
        <v>#N/A</v>
      </c>
    </row>
    <row r="60" spans="1:20" x14ac:dyDescent="0.2">
      <c r="A60" s="149">
        <f t="shared" si="2"/>
        <v>57</v>
      </c>
      <c r="B60" s="108"/>
      <c r="C60" s="108"/>
      <c r="D60" s="105"/>
      <c r="E60" s="105"/>
      <c r="F60" s="105"/>
      <c r="G60" s="105"/>
      <c r="H60" s="105"/>
      <c r="I60" s="105"/>
      <c r="J60" s="149" t="e">
        <f>VLOOKUP(G60,'Risques-Dangers-Dommages'!$G$2:$H$42,2,FALSE)</f>
        <v>#N/A</v>
      </c>
      <c r="K60" s="148" t="e">
        <f t="shared" si="3"/>
        <v>#N/A</v>
      </c>
      <c r="L60" s="105"/>
      <c r="M60" s="105"/>
      <c r="N60" s="108"/>
      <c r="O60" s="108"/>
      <c r="P60" s="105"/>
      <c r="Q60" s="214" t="str">
        <f t="shared" si="0"/>
        <v/>
      </c>
      <c r="R60" s="214" t="str">
        <f t="shared" si="1"/>
        <v/>
      </c>
      <c r="S60" s="214" t="e">
        <f>VLOOKUP(L60,'Précisions-Moy Prév'!$C$2:$D$261,2,FALSE)</f>
        <v>#N/A</v>
      </c>
      <c r="T60" s="214" t="e">
        <f>VLOOKUP(F60,'Précisions-Moy Prév'!$G$2:$H$122,2,FALSE)</f>
        <v>#N/A</v>
      </c>
    </row>
    <row r="61" spans="1:20" x14ac:dyDescent="0.2">
      <c r="A61" s="149">
        <f t="shared" si="2"/>
        <v>58</v>
      </c>
      <c r="B61" s="108"/>
      <c r="C61" s="108"/>
      <c r="D61" s="105"/>
      <c r="E61" s="105"/>
      <c r="F61" s="105"/>
      <c r="G61" s="105"/>
      <c r="H61" s="105"/>
      <c r="I61" s="105"/>
      <c r="J61" s="149" t="e">
        <f>VLOOKUP(G61,'Risques-Dangers-Dommages'!$G$2:$H$42,2,FALSE)</f>
        <v>#N/A</v>
      </c>
      <c r="K61" s="148" t="e">
        <f t="shared" si="3"/>
        <v>#N/A</v>
      </c>
      <c r="L61" s="105"/>
      <c r="M61" s="105"/>
      <c r="N61" s="108"/>
      <c r="O61" s="108"/>
      <c r="P61" s="105"/>
      <c r="Q61" s="214" t="str">
        <f t="shared" si="0"/>
        <v/>
      </c>
      <c r="R61" s="214" t="str">
        <f t="shared" si="1"/>
        <v/>
      </c>
      <c r="S61" s="214" t="e">
        <f>VLOOKUP(L61,'Précisions-Moy Prév'!$C$2:$D$261,2,FALSE)</f>
        <v>#N/A</v>
      </c>
      <c r="T61" s="214" t="e">
        <f>VLOOKUP(F61,'Précisions-Moy Prév'!$G$2:$H$122,2,FALSE)</f>
        <v>#N/A</v>
      </c>
    </row>
    <row r="62" spans="1:20" x14ac:dyDescent="0.2">
      <c r="A62" s="149">
        <f t="shared" si="2"/>
        <v>59</v>
      </c>
      <c r="B62" s="108"/>
      <c r="C62" s="108"/>
      <c r="D62" s="105"/>
      <c r="E62" s="105"/>
      <c r="F62" s="105"/>
      <c r="G62" s="105"/>
      <c r="H62" s="105"/>
      <c r="I62" s="105"/>
      <c r="J62" s="149" t="e">
        <f>VLOOKUP(G62,'Risques-Dangers-Dommages'!$G$2:$H$42,2,FALSE)</f>
        <v>#N/A</v>
      </c>
      <c r="K62" s="148" t="e">
        <f t="shared" si="3"/>
        <v>#N/A</v>
      </c>
      <c r="L62" s="105"/>
      <c r="M62" s="105"/>
      <c r="N62" s="108"/>
      <c r="O62" s="108"/>
      <c r="P62" s="105"/>
      <c r="Q62" s="214" t="str">
        <f t="shared" si="0"/>
        <v/>
      </c>
      <c r="R62" s="214" t="str">
        <f t="shared" si="1"/>
        <v/>
      </c>
      <c r="S62" s="214" t="e">
        <f>VLOOKUP(L62,'Précisions-Moy Prév'!$C$2:$D$261,2,FALSE)</f>
        <v>#N/A</v>
      </c>
      <c r="T62" s="214" t="e">
        <f>VLOOKUP(F62,'Précisions-Moy Prév'!$G$2:$H$122,2,FALSE)</f>
        <v>#N/A</v>
      </c>
    </row>
    <row r="63" spans="1:20" x14ac:dyDescent="0.2">
      <c r="A63" s="149">
        <f t="shared" si="2"/>
        <v>60</v>
      </c>
      <c r="B63" s="108"/>
      <c r="C63" s="108"/>
      <c r="D63" s="105"/>
      <c r="E63" s="105"/>
      <c r="F63" s="105"/>
      <c r="G63" s="105"/>
      <c r="H63" s="105"/>
      <c r="I63" s="105"/>
      <c r="J63" s="149" t="e">
        <f>VLOOKUP(G63,'Risques-Dangers-Dommages'!$G$2:$H$42,2,FALSE)</f>
        <v>#N/A</v>
      </c>
      <c r="K63" s="148" t="e">
        <f t="shared" si="3"/>
        <v>#N/A</v>
      </c>
      <c r="L63" s="105"/>
      <c r="M63" s="105"/>
      <c r="N63" s="108"/>
      <c r="O63" s="108"/>
      <c r="P63" s="105"/>
      <c r="Q63" s="214" t="str">
        <f t="shared" si="0"/>
        <v/>
      </c>
      <c r="R63" s="214" t="str">
        <f t="shared" si="1"/>
        <v/>
      </c>
      <c r="S63" s="214" t="e">
        <f>VLOOKUP(L63,'Précisions-Moy Prév'!$C$2:$D$261,2,FALSE)</f>
        <v>#N/A</v>
      </c>
      <c r="T63" s="214" t="e">
        <f>VLOOKUP(F63,'Précisions-Moy Prév'!$G$2:$H$122,2,FALSE)</f>
        <v>#N/A</v>
      </c>
    </row>
    <row r="64" spans="1:20" x14ac:dyDescent="0.2">
      <c r="A64" s="149">
        <f t="shared" si="2"/>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2"/>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2"/>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2"/>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2"/>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2"/>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132"/>
  <dataConsolidate/>
  <mergeCells count="2">
    <mergeCell ref="A1:D1"/>
    <mergeCell ref="E1:P1"/>
  </mergeCells>
  <phoneticPr fontId="1" type="noConversion"/>
  <conditionalFormatting sqref="K4:K203">
    <cfRule type="cellIs" dxfId="95" priority="3" stopIfTrue="1" operator="between">
      <formula>11</formula>
      <formula>16</formula>
    </cfRule>
    <cfRule type="cellIs" dxfId="94" priority="4" stopIfTrue="1" operator="between">
      <formula>21</formula>
      <formula>26</formula>
    </cfRule>
    <cfRule type="cellIs" dxfId="93" priority="5" stopIfTrue="1" operator="between">
      <formula>31</formula>
      <formula>36</formula>
    </cfRule>
    <cfRule type="cellIs" dxfId="92" priority="6" stopIfTrue="1" operator="between">
      <formula>41</formula>
      <formula>46</formula>
    </cfRule>
  </conditionalFormatting>
  <conditionalFormatting sqref="K4:K203">
    <cfRule type="containsErrors" dxfId="91" priority="2" stopIfTrue="1">
      <formula>ISERROR(K4)</formula>
    </cfRule>
  </conditionalFormatting>
  <conditionalFormatting sqref="J4:J203">
    <cfRule type="containsErrors" dxfId="90" priority="1" stopIfTrue="1">
      <formula>ISERROR(J4)</formula>
    </cfRule>
  </conditionalFormatting>
  <dataValidations count="7">
    <dataValidation type="list" showErrorMessage="1" sqref="H4:H203">
      <formula1>Fréquence</formula1>
      <formula2>0</formula2>
    </dataValidation>
    <dataValidation type="list" showErrorMessage="1" sqref="I4:I203">
      <formula1>Moyens_de_prévention_existants</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21" width="30.7109375" style="2" customWidth="1"/>
    <col min="22" max="16384" width="30.7109375" style="2"/>
  </cols>
  <sheetData>
    <row r="1" spans="1:20" ht="22.5" customHeight="1" thickBot="1" x14ac:dyDescent="0.25">
      <c r="A1" s="563" t="s">
        <v>127</v>
      </c>
      <c r="B1" s="564"/>
      <c r="C1" s="564"/>
      <c r="D1" s="565"/>
      <c r="E1" s="566" t="str">
        <f>Sommaire!B28</f>
        <v>Salle 16</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x14ac:dyDescent="0.2">
      <c r="A4" s="149">
        <f>1</f>
        <v>1</v>
      </c>
      <c r="B4" s="108"/>
      <c r="C4" s="108"/>
      <c r="D4" s="105"/>
      <c r="E4" s="105"/>
      <c r="F4" s="105"/>
      <c r="G4" s="105"/>
      <c r="H4" s="105"/>
      <c r="I4" s="10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08"/>
      <c r="C5" s="108"/>
      <c r="D5" s="105"/>
      <c r="E5" s="105"/>
      <c r="F5" s="105"/>
      <c r="G5" s="105"/>
      <c r="H5" s="105"/>
      <c r="I5" s="105"/>
      <c r="J5" s="149" t="e">
        <f>VLOOKUP(G5,'Risques-Dangers-Dommages'!$G$2:$H$42,2,FALSE)</f>
        <v>#N/A</v>
      </c>
      <c r="K5" s="148" t="e">
        <f t="shared" si="0"/>
        <v>#N/A</v>
      </c>
      <c r="L5" s="105"/>
      <c r="M5" s="10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08"/>
      <c r="C6" s="108"/>
      <c r="D6" s="105"/>
      <c r="E6" s="105"/>
      <c r="F6" s="105"/>
      <c r="G6" s="105"/>
      <c r="H6" s="105"/>
      <c r="I6" s="105"/>
      <c r="J6" s="149" t="e">
        <f>VLOOKUP(G6,'Risques-Dangers-Dommages'!$G$2:$H$42,2,FALSE)</f>
        <v>#N/A</v>
      </c>
      <c r="K6" s="148" t="e">
        <f t="shared" si="0"/>
        <v>#N/A</v>
      </c>
      <c r="L6" s="105"/>
      <c r="M6" s="10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08"/>
      <c r="C7" s="108"/>
      <c r="D7" s="105"/>
      <c r="E7" s="105"/>
      <c r="F7" s="105"/>
      <c r="G7" s="105"/>
      <c r="H7" s="105"/>
      <c r="I7" s="10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08"/>
      <c r="C8" s="108"/>
      <c r="D8" s="10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08"/>
      <c r="C9" s="108"/>
      <c r="D9" s="10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08"/>
      <c r="C10" s="108"/>
      <c r="D10" s="10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08"/>
      <c r="C11" s="108"/>
      <c r="D11" s="105"/>
      <c r="E11" s="10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08"/>
      <c r="C12" s="108"/>
      <c r="D12" s="10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08"/>
      <c r="C13" s="108"/>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08"/>
      <c r="C14" s="108"/>
      <c r="D14" s="10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08"/>
      <c r="C15" s="108"/>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08"/>
      <c r="C16" s="108"/>
      <c r="D16" s="10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08"/>
      <c r="C17" s="108"/>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132"/>
  <dataConsolidate/>
  <mergeCells count="2">
    <mergeCell ref="A1:D1"/>
    <mergeCell ref="E1:P1"/>
  </mergeCells>
  <phoneticPr fontId="1" type="noConversion"/>
  <conditionalFormatting sqref="K4:K203">
    <cfRule type="cellIs" dxfId="89" priority="3" stopIfTrue="1" operator="between">
      <formula>11</formula>
      <formula>16</formula>
    </cfRule>
    <cfRule type="cellIs" dxfId="88" priority="4" stopIfTrue="1" operator="between">
      <formula>21</formula>
      <formula>26</formula>
    </cfRule>
    <cfRule type="cellIs" dxfId="87" priority="5" stopIfTrue="1" operator="between">
      <formula>31</formula>
      <formula>36</formula>
    </cfRule>
    <cfRule type="cellIs" dxfId="86" priority="6" stopIfTrue="1" operator="between">
      <formula>41</formula>
      <formula>46</formula>
    </cfRule>
  </conditionalFormatting>
  <conditionalFormatting sqref="K4:K203">
    <cfRule type="containsErrors" dxfId="85" priority="2" stopIfTrue="1">
      <formula>ISERROR(K4)</formula>
    </cfRule>
  </conditionalFormatting>
  <conditionalFormatting sqref="J4:J203">
    <cfRule type="containsErrors" dxfId="84" priority="1" stopIfTrue="1">
      <formula>ISERROR(J4)</formula>
    </cfRule>
  </conditionalFormatting>
  <dataValidations count="7">
    <dataValidation type="list" showErrorMessage="1" sqref="H4:H203">
      <formula1>Fréquence</formula1>
      <formula2>0</formula2>
    </dataValidation>
    <dataValidation type="list" showErrorMessage="1" sqref="I4:I203">
      <formula1>Moyens_de_prévention_existants</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21" width="30.7109375" style="2" customWidth="1"/>
    <col min="22" max="16384" width="30.7109375" style="2"/>
  </cols>
  <sheetData>
    <row r="1" spans="1:20" ht="22.5" customHeight="1" thickBot="1" x14ac:dyDescent="0.25">
      <c r="A1" s="563" t="s">
        <v>127</v>
      </c>
      <c r="B1" s="564"/>
      <c r="C1" s="564"/>
      <c r="D1" s="565"/>
      <c r="E1" s="566" t="str">
        <f>Sommaire!B29</f>
        <v>Salle 17</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x14ac:dyDescent="0.2">
      <c r="A4" s="149">
        <f>1</f>
        <v>1</v>
      </c>
      <c r="B4" s="108"/>
      <c r="C4" s="108"/>
      <c r="D4" s="105"/>
      <c r="E4" s="105"/>
      <c r="F4" s="105"/>
      <c r="G4" s="105"/>
      <c r="H4" s="105"/>
      <c r="I4" s="10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08"/>
      <c r="C5" s="108"/>
      <c r="D5" s="105"/>
      <c r="E5" s="105"/>
      <c r="F5" s="105"/>
      <c r="G5" s="105"/>
      <c r="H5" s="105"/>
      <c r="I5" s="105"/>
      <c r="J5" s="149" t="e">
        <f>VLOOKUP(G5,'Risques-Dangers-Dommages'!$G$2:$H$42,2,FALSE)</f>
        <v>#N/A</v>
      </c>
      <c r="K5" s="148" t="e">
        <f t="shared" si="0"/>
        <v>#N/A</v>
      </c>
      <c r="L5" s="105"/>
      <c r="M5" s="10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08"/>
      <c r="C6" s="108"/>
      <c r="D6" s="105"/>
      <c r="E6" s="105"/>
      <c r="F6" s="105"/>
      <c r="G6" s="105"/>
      <c r="H6" s="105"/>
      <c r="I6" s="105"/>
      <c r="J6" s="149" t="e">
        <f>VLOOKUP(G6,'Risques-Dangers-Dommages'!$G$2:$H$42,2,FALSE)</f>
        <v>#N/A</v>
      </c>
      <c r="K6" s="148" t="e">
        <f t="shared" si="0"/>
        <v>#N/A</v>
      </c>
      <c r="L6" s="105"/>
      <c r="M6" s="10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08"/>
      <c r="C7" s="108"/>
      <c r="D7" s="105"/>
      <c r="E7" s="105"/>
      <c r="F7" s="105"/>
      <c r="G7" s="105"/>
      <c r="H7" s="105"/>
      <c r="I7" s="10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08"/>
      <c r="C8" s="108"/>
      <c r="D8" s="10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08"/>
      <c r="C9" s="108"/>
      <c r="D9" s="10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08"/>
      <c r="C10" s="108"/>
      <c r="D10" s="10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08"/>
      <c r="C11" s="108"/>
      <c r="D11" s="105"/>
      <c r="E11" s="10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08"/>
      <c r="C12" s="108"/>
      <c r="D12" s="10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08"/>
      <c r="C13" s="108"/>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08"/>
      <c r="C14" s="108"/>
      <c r="D14" s="10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08"/>
      <c r="C15" s="108"/>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08"/>
      <c r="C16" s="108"/>
      <c r="D16" s="10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08"/>
      <c r="C17" s="108"/>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132"/>
  <dataConsolidate/>
  <mergeCells count="2">
    <mergeCell ref="A1:D1"/>
    <mergeCell ref="E1:P1"/>
  </mergeCells>
  <phoneticPr fontId="1" type="noConversion"/>
  <conditionalFormatting sqref="K4:K203">
    <cfRule type="cellIs" dxfId="83" priority="3" stopIfTrue="1" operator="between">
      <formula>11</formula>
      <formula>16</formula>
    </cfRule>
    <cfRule type="cellIs" dxfId="82" priority="4" stopIfTrue="1" operator="between">
      <formula>21</formula>
      <formula>26</formula>
    </cfRule>
    <cfRule type="cellIs" dxfId="81" priority="5" stopIfTrue="1" operator="between">
      <formula>31</formula>
      <formula>36</formula>
    </cfRule>
    <cfRule type="cellIs" dxfId="80" priority="6" stopIfTrue="1" operator="between">
      <formula>41</formula>
      <formula>46</formula>
    </cfRule>
  </conditionalFormatting>
  <conditionalFormatting sqref="K4:K203">
    <cfRule type="containsErrors" dxfId="79" priority="2" stopIfTrue="1">
      <formula>ISERROR(K4)</formula>
    </cfRule>
  </conditionalFormatting>
  <conditionalFormatting sqref="J4:J203">
    <cfRule type="containsErrors" dxfId="78" priority="1" stopIfTrue="1">
      <formula>ISERROR(J4)</formula>
    </cfRule>
  </conditionalFormatting>
  <dataValidations count="7">
    <dataValidation type="list" showErrorMessage="1" sqref="I4:I203">
      <formula1>Moyens_de_prévention_existants</formula1>
      <formula2>0</formula2>
    </dataValidation>
    <dataValidation type="list" showErrorMessage="1" sqref="H4:H203">
      <formula1>Fréquence</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21" width="30.7109375" style="2" customWidth="1"/>
    <col min="22" max="16384" width="30.7109375" style="2"/>
  </cols>
  <sheetData>
    <row r="1" spans="1:20" ht="22.5" customHeight="1" thickBot="1" x14ac:dyDescent="0.25">
      <c r="A1" s="563" t="s">
        <v>127</v>
      </c>
      <c r="B1" s="564"/>
      <c r="C1" s="564"/>
      <c r="D1" s="565"/>
      <c r="E1" s="566" t="str">
        <f>Sommaire!B30</f>
        <v>Salle 18</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ht="22.5" x14ac:dyDescent="0.2">
      <c r="A4" s="149">
        <f>1</f>
        <v>1</v>
      </c>
      <c r="B4" s="174">
        <v>43084</v>
      </c>
      <c r="C4" s="174" t="s">
        <v>949</v>
      </c>
      <c r="D4" s="175" t="s">
        <v>773</v>
      </c>
      <c r="E4" s="175" t="s">
        <v>116</v>
      </c>
      <c r="F4" s="175" t="s">
        <v>70</v>
      </c>
      <c r="G4" s="175" t="s">
        <v>736</v>
      </c>
      <c r="H4" s="175" t="s">
        <v>14</v>
      </c>
      <c r="I4" s="175" t="s">
        <v>36</v>
      </c>
      <c r="J4" s="149" t="s">
        <v>39</v>
      </c>
      <c r="K4" s="148">
        <v>23</v>
      </c>
      <c r="L4" s="175" t="s">
        <v>786</v>
      </c>
      <c r="M4" s="175" t="s">
        <v>791</v>
      </c>
      <c r="N4" s="108"/>
      <c r="O4" s="108"/>
      <c r="P4" s="105"/>
      <c r="Q4" s="214" t="str">
        <f>IF(E4&lt;&gt;0,IF(O4=0,E4,""),"")</f>
        <v>Equipements de travail</v>
      </c>
      <c r="R4" s="214" t="str">
        <f>IF(F4&lt;&gt;0,IF(O4=0,F4,""),"")</f>
        <v>Utilisation d'équipements avec parties mobiles ou brûlantes</v>
      </c>
      <c r="S4" s="214" t="e">
        <f>VLOOKUP(L4,'Précisions-Moy Prév'!$C$2:$D$261,2,FALSE)</f>
        <v>#N/A</v>
      </c>
      <c r="T4" s="214">
        <f>VLOOKUP(F4,'Précisions-Moy Prév'!$G$2:$H$122,2,FALSE)</f>
        <v>53</v>
      </c>
    </row>
    <row r="5" spans="1:20" ht="45" x14ac:dyDescent="0.2">
      <c r="A5" s="149">
        <f>A4+1</f>
        <v>2</v>
      </c>
      <c r="B5" s="174">
        <v>42878</v>
      </c>
      <c r="C5" s="174"/>
      <c r="D5" s="175" t="s">
        <v>851</v>
      </c>
      <c r="E5" s="175" t="s">
        <v>116</v>
      </c>
      <c r="F5" s="175" t="s">
        <v>813</v>
      </c>
      <c r="G5" s="175" t="s">
        <v>719</v>
      </c>
      <c r="H5" s="175" t="s">
        <v>14</v>
      </c>
      <c r="I5" s="175" t="s">
        <v>15</v>
      </c>
      <c r="J5" s="149" t="s">
        <v>39</v>
      </c>
      <c r="K5" s="148">
        <v>21</v>
      </c>
      <c r="L5" s="175" t="s">
        <v>787</v>
      </c>
      <c r="M5" s="175" t="s">
        <v>792</v>
      </c>
      <c r="N5" s="108"/>
      <c r="O5" s="108"/>
      <c r="P5" s="105"/>
      <c r="Q5" s="214" t="str">
        <f t="shared" ref="Q5:Q63" si="0">IF(E5&lt;&gt;0,IF(O5=0,E5,""),"")</f>
        <v>Equipements de travail</v>
      </c>
      <c r="R5" s="214" t="str">
        <f t="shared" ref="R5:R63" si="1">IF(F5&lt;&gt;0,IF(O5=0,F5,""),"")</f>
        <v>Projection de copeaux et de lubrifiant</v>
      </c>
      <c r="S5" s="214" t="e">
        <f>VLOOKUP(L5,'Précisions-Moy Prév'!$C$2:$D$261,2,FALSE)</f>
        <v>#N/A</v>
      </c>
      <c r="T5" s="214" t="e">
        <f>VLOOKUP(F5,'Précisions-Moy Prév'!$G$2:$H$122,2,FALSE)</f>
        <v>#N/A</v>
      </c>
    </row>
    <row r="6" spans="1:20" ht="45" x14ac:dyDescent="0.2">
      <c r="A6" s="149">
        <f t="shared" ref="A6:A69" si="2">A5+1</f>
        <v>3</v>
      </c>
      <c r="B6" s="174">
        <v>42878</v>
      </c>
      <c r="C6" s="174"/>
      <c r="D6" s="175" t="s">
        <v>851</v>
      </c>
      <c r="E6" s="175" t="s">
        <v>116</v>
      </c>
      <c r="F6" s="175" t="s">
        <v>325</v>
      </c>
      <c r="G6" s="175" t="s">
        <v>719</v>
      </c>
      <c r="H6" s="175" t="s">
        <v>14</v>
      </c>
      <c r="I6" s="175" t="s">
        <v>17</v>
      </c>
      <c r="J6" s="149" t="s">
        <v>39</v>
      </c>
      <c r="K6" s="148">
        <v>24</v>
      </c>
      <c r="L6" s="175" t="s">
        <v>796</v>
      </c>
      <c r="M6" s="175" t="s">
        <v>793</v>
      </c>
      <c r="N6" s="108"/>
      <c r="O6" s="108"/>
      <c r="P6" s="105"/>
      <c r="Q6" s="214" t="str">
        <f t="shared" si="0"/>
        <v>Equipements de travail</v>
      </c>
      <c r="R6" s="214" t="str">
        <f t="shared" si="1"/>
        <v>Appareil cassé, défectueux</v>
      </c>
      <c r="S6" s="214" t="e">
        <f>VLOOKUP(L6,'Précisions-Moy Prév'!$C$2:$D$261,2,FALSE)</f>
        <v>#N/A</v>
      </c>
      <c r="T6" s="214">
        <f>VLOOKUP(F6,'Précisions-Moy Prév'!$G$2:$H$122,2,FALSE)</f>
        <v>50</v>
      </c>
    </row>
    <row r="7" spans="1:20" ht="45" x14ac:dyDescent="0.2">
      <c r="A7" s="149">
        <f t="shared" si="2"/>
        <v>4</v>
      </c>
      <c r="B7" s="108">
        <v>42878</v>
      </c>
      <c r="C7" s="108"/>
      <c r="D7" s="105" t="s">
        <v>851</v>
      </c>
      <c r="E7" s="105" t="s">
        <v>120</v>
      </c>
      <c r="F7" s="105" t="s">
        <v>190</v>
      </c>
      <c r="G7" s="105" t="s">
        <v>34</v>
      </c>
      <c r="H7" s="175" t="s">
        <v>14</v>
      </c>
      <c r="I7" s="105" t="s">
        <v>36</v>
      </c>
      <c r="J7" s="149" t="s">
        <v>39</v>
      </c>
      <c r="K7" s="148">
        <v>23</v>
      </c>
      <c r="L7" s="105" t="s">
        <v>797</v>
      </c>
      <c r="M7" s="105" t="s">
        <v>794</v>
      </c>
      <c r="N7" s="108"/>
      <c r="O7" s="108"/>
      <c r="P7" s="105"/>
      <c r="Q7" s="214" t="str">
        <f t="shared" si="0"/>
        <v>Produits Emissions Déchets</v>
      </c>
      <c r="R7" s="214" t="str">
        <f t="shared" si="1"/>
        <v>Projection, aspersion de produits dangereux sur le visage, la peau, les yeux</v>
      </c>
      <c r="S7" s="214" t="e">
        <f>VLOOKUP(L7,'Précisions-Moy Prév'!$C$2:$D$261,2,FALSE)</f>
        <v>#N/A</v>
      </c>
      <c r="T7" s="214">
        <f>VLOOKUP(F7,'Précisions-Moy Prév'!$G$2:$H$122,2,FALSE)</f>
        <v>91</v>
      </c>
    </row>
    <row r="8" spans="1:20" ht="45" x14ac:dyDescent="0.2">
      <c r="A8" s="149">
        <f t="shared" si="2"/>
        <v>5</v>
      </c>
      <c r="B8" s="108">
        <v>42879</v>
      </c>
      <c r="C8" s="108"/>
      <c r="D8" s="105" t="s">
        <v>851</v>
      </c>
      <c r="E8" s="105" t="s">
        <v>116</v>
      </c>
      <c r="F8" s="105" t="s">
        <v>70</v>
      </c>
      <c r="G8" s="105" t="s">
        <v>761</v>
      </c>
      <c r="H8" s="175" t="s">
        <v>14</v>
      </c>
      <c r="I8" s="105" t="s">
        <v>15</v>
      </c>
      <c r="J8" s="149" t="s">
        <v>16</v>
      </c>
      <c r="K8" s="148">
        <v>31</v>
      </c>
      <c r="L8" s="175" t="s">
        <v>798</v>
      </c>
      <c r="M8" s="175" t="s">
        <v>793</v>
      </c>
      <c r="N8" s="108"/>
      <c r="O8" s="108"/>
      <c r="P8" s="105"/>
      <c r="Q8" s="214" t="str">
        <f t="shared" si="0"/>
        <v>Equipements de travail</v>
      </c>
      <c r="R8" s="214" t="str">
        <f t="shared" si="1"/>
        <v>Utilisation d'équipements avec parties mobiles ou brûlantes</v>
      </c>
      <c r="S8" s="214" t="e">
        <f>VLOOKUP(L8,'Précisions-Moy Prév'!$C$2:$D$261,2,FALSE)</f>
        <v>#N/A</v>
      </c>
      <c r="T8" s="214">
        <f>VLOOKUP(F8,'Précisions-Moy Prév'!$G$2:$H$122,2,FALSE)</f>
        <v>53</v>
      </c>
    </row>
    <row r="9" spans="1:20" ht="56.25" x14ac:dyDescent="0.2">
      <c r="A9" s="149">
        <f t="shared" si="2"/>
        <v>6</v>
      </c>
      <c r="B9" s="108">
        <v>42879</v>
      </c>
      <c r="C9" s="108"/>
      <c r="D9" s="105" t="s">
        <v>845</v>
      </c>
      <c r="E9" s="105" t="s">
        <v>116</v>
      </c>
      <c r="F9" s="105" t="s">
        <v>70</v>
      </c>
      <c r="G9" s="105" t="s">
        <v>736</v>
      </c>
      <c r="H9" s="175" t="s">
        <v>14</v>
      </c>
      <c r="I9" s="105" t="s">
        <v>36</v>
      </c>
      <c r="J9" s="149" t="s">
        <v>39</v>
      </c>
      <c r="K9" s="148">
        <v>23</v>
      </c>
      <c r="L9" s="175" t="s">
        <v>795</v>
      </c>
      <c r="M9" s="175" t="s">
        <v>791</v>
      </c>
      <c r="N9" s="108"/>
      <c r="O9" s="108"/>
      <c r="P9" s="105"/>
      <c r="Q9" s="214" t="str">
        <f t="shared" si="0"/>
        <v>Equipements de travail</v>
      </c>
      <c r="R9" s="214" t="str">
        <f t="shared" si="1"/>
        <v>Utilisation d'équipements avec parties mobiles ou brûlantes</v>
      </c>
      <c r="S9" s="214" t="e">
        <f>VLOOKUP(L9,'Précisions-Moy Prév'!$C$2:$D$261,2,FALSE)</f>
        <v>#N/A</v>
      </c>
      <c r="T9" s="214">
        <f>VLOOKUP(F9,'Précisions-Moy Prév'!$G$2:$H$122,2,FALSE)</f>
        <v>53</v>
      </c>
    </row>
    <row r="10" spans="1:20" ht="56.25" x14ac:dyDescent="0.2">
      <c r="A10" s="149">
        <f t="shared" si="2"/>
        <v>7</v>
      </c>
      <c r="B10" s="108">
        <v>42879</v>
      </c>
      <c r="C10" s="108"/>
      <c r="D10" s="105" t="s">
        <v>845</v>
      </c>
      <c r="E10" s="105" t="s">
        <v>120</v>
      </c>
      <c r="F10" s="105" t="s">
        <v>190</v>
      </c>
      <c r="G10" s="105" t="s">
        <v>725</v>
      </c>
      <c r="H10" s="175" t="s">
        <v>14</v>
      </c>
      <c r="I10" s="105" t="s">
        <v>36</v>
      </c>
      <c r="J10" s="149" t="s">
        <v>39</v>
      </c>
      <c r="K10" s="148">
        <v>23</v>
      </c>
      <c r="L10" s="175" t="s">
        <v>800</v>
      </c>
      <c r="M10" s="105" t="s">
        <v>792</v>
      </c>
      <c r="N10" s="108"/>
      <c r="O10" s="108"/>
      <c r="P10" s="105"/>
      <c r="Q10" s="214" t="str">
        <f t="shared" si="0"/>
        <v>Produits Emissions Déchets</v>
      </c>
      <c r="R10" s="214" t="str">
        <f t="shared" si="1"/>
        <v>Projection, aspersion de produits dangereux sur le visage, la peau, les yeux</v>
      </c>
      <c r="S10" s="214" t="e">
        <f>VLOOKUP(L10,'Précisions-Moy Prév'!$C$2:$D$261,2,FALSE)</f>
        <v>#N/A</v>
      </c>
      <c r="T10" s="214">
        <f>VLOOKUP(F10,'Précisions-Moy Prév'!$G$2:$H$122,2,FALSE)</f>
        <v>91</v>
      </c>
    </row>
    <row r="11" spans="1:20" ht="56.25" x14ac:dyDescent="0.2">
      <c r="A11" s="149">
        <f t="shared" si="2"/>
        <v>8</v>
      </c>
      <c r="B11" s="108">
        <v>42879</v>
      </c>
      <c r="C11" s="108"/>
      <c r="D11" s="105" t="s">
        <v>845</v>
      </c>
      <c r="E11" s="105" t="s">
        <v>116</v>
      </c>
      <c r="F11" s="105" t="s">
        <v>21</v>
      </c>
      <c r="G11" s="105" t="s">
        <v>719</v>
      </c>
      <c r="H11" s="175" t="s">
        <v>14</v>
      </c>
      <c r="I11" s="105" t="s">
        <v>36</v>
      </c>
      <c r="J11" s="149" t="s">
        <v>39</v>
      </c>
      <c r="K11" s="148">
        <v>23</v>
      </c>
      <c r="L11" s="175" t="s">
        <v>799</v>
      </c>
      <c r="M11" s="175" t="s">
        <v>791</v>
      </c>
      <c r="N11" s="108"/>
      <c r="O11" s="108"/>
      <c r="P11" s="105"/>
      <c r="Q11" s="214" t="str">
        <f t="shared" si="0"/>
        <v>Equipements de travail</v>
      </c>
      <c r="R11" s="214" t="str">
        <f t="shared" si="1"/>
        <v>Utilisation d'outils tranchants (ciseaux, cutter…)</v>
      </c>
      <c r="S11" s="214" t="e">
        <f>VLOOKUP(L11,'Précisions-Moy Prév'!$C$2:$D$261,2,FALSE)</f>
        <v>#N/A</v>
      </c>
      <c r="T11" s="214">
        <f>VLOOKUP(F11,'Précisions-Moy Prév'!$G$2:$H$122,2,FALSE)</f>
        <v>55</v>
      </c>
    </row>
    <row r="12" spans="1:20" ht="56.25" x14ac:dyDescent="0.2">
      <c r="A12" s="149">
        <f t="shared" si="2"/>
        <v>9</v>
      </c>
      <c r="B12" s="108">
        <v>42879</v>
      </c>
      <c r="C12" s="108"/>
      <c r="D12" s="105" t="s">
        <v>845</v>
      </c>
      <c r="E12" s="105" t="s">
        <v>116</v>
      </c>
      <c r="F12" s="105" t="s">
        <v>21</v>
      </c>
      <c r="G12" s="105" t="s">
        <v>762</v>
      </c>
      <c r="H12" s="175" t="s">
        <v>14</v>
      </c>
      <c r="I12" s="105" t="s">
        <v>15</v>
      </c>
      <c r="J12" s="149" t="s">
        <v>16</v>
      </c>
      <c r="K12" s="148">
        <v>31</v>
      </c>
      <c r="L12" s="105" t="s">
        <v>801</v>
      </c>
      <c r="M12" s="105" t="s">
        <v>794</v>
      </c>
      <c r="N12" s="108"/>
      <c r="O12" s="108"/>
      <c r="P12" s="105"/>
      <c r="Q12" s="214" t="str">
        <f t="shared" si="0"/>
        <v>Equipements de travail</v>
      </c>
      <c r="R12" s="214" t="str">
        <f t="shared" si="1"/>
        <v>Utilisation d'outils tranchants (ciseaux, cutter…)</v>
      </c>
      <c r="S12" s="214" t="e">
        <f>VLOOKUP(L12,'Précisions-Moy Prév'!$C$2:$D$261,2,FALSE)</f>
        <v>#N/A</v>
      </c>
      <c r="T12" s="214">
        <f>VLOOKUP(F12,'Précisions-Moy Prév'!$G$2:$H$122,2,FALSE)</f>
        <v>55</v>
      </c>
    </row>
    <row r="13" spans="1:20" ht="56.25" x14ac:dyDescent="0.2">
      <c r="A13" s="149">
        <f t="shared" si="2"/>
        <v>10</v>
      </c>
      <c r="B13" s="174">
        <v>42879</v>
      </c>
      <c r="C13" s="174"/>
      <c r="D13" s="175" t="s">
        <v>845</v>
      </c>
      <c r="E13" s="175" t="s">
        <v>120</v>
      </c>
      <c r="F13" s="175" t="s">
        <v>183</v>
      </c>
      <c r="G13" s="175" t="s">
        <v>733</v>
      </c>
      <c r="H13" s="175" t="s">
        <v>14</v>
      </c>
      <c r="I13" s="175" t="s">
        <v>36</v>
      </c>
      <c r="J13" s="149" t="s">
        <v>39</v>
      </c>
      <c r="K13" s="148">
        <v>23</v>
      </c>
      <c r="L13" s="175" t="s">
        <v>802</v>
      </c>
      <c r="M13" s="175" t="s">
        <v>794</v>
      </c>
      <c r="N13" s="108"/>
      <c r="O13" s="108"/>
      <c r="P13" s="105"/>
      <c r="Q13" s="214" t="str">
        <f t="shared" si="0"/>
        <v>Produits Emissions Déchets</v>
      </c>
      <c r="R13" s="214" t="str">
        <f t="shared" si="1"/>
        <v xml:space="preserve">Mauvais conditionnement de produits et déchets </v>
      </c>
      <c r="S13" s="214" t="e">
        <f>VLOOKUP(L13,'Précisions-Moy Prév'!$C$2:$D$261,2,FALSE)</f>
        <v>#N/A</v>
      </c>
      <c r="T13" s="214">
        <f>VLOOKUP(F13,'Précisions-Moy Prév'!$G$2:$H$122,2,FALSE)</f>
        <v>83</v>
      </c>
    </row>
    <row r="14" spans="1:20" ht="45" x14ac:dyDescent="0.2">
      <c r="A14" s="149">
        <f t="shared" si="2"/>
        <v>11</v>
      </c>
      <c r="B14" s="108">
        <v>42879</v>
      </c>
      <c r="C14" s="108"/>
      <c r="D14" s="105" t="s">
        <v>854</v>
      </c>
      <c r="E14" s="105" t="s">
        <v>116</v>
      </c>
      <c r="F14" s="105" t="s">
        <v>70</v>
      </c>
      <c r="G14" s="105" t="s">
        <v>736</v>
      </c>
      <c r="H14" s="175" t="s">
        <v>14</v>
      </c>
      <c r="I14" s="105" t="s">
        <v>36</v>
      </c>
      <c r="J14" s="149" t="s">
        <v>39</v>
      </c>
      <c r="K14" s="148">
        <v>23</v>
      </c>
      <c r="L14" s="105" t="s">
        <v>803</v>
      </c>
      <c r="M14" s="105" t="s">
        <v>791</v>
      </c>
      <c r="N14" s="108"/>
      <c r="O14" s="108"/>
      <c r="P14" s="105"/>
      <c r="Q14" s="214" t="str">
        <f t="shared" si="0"/>
        <v>Equipements de travail</v>
      </c>
      <c r="R14" s="214" t="str">
        <f t="shared" si="1"/>
        <v>Utilisation d'équipements avec parties mobiles ou brûlantes</v>
      </c>
      <c r="S14" s="214" t="e">
        <f>VLOOKUP(L14,'Précisions-Moy Prév'!$C$2:$D$261,2,FALSE)</f>
        <v>#N/A</v>
      </c>
      <c r="T14" s="214">
        <f>VLOOKUP(F14,'Précisions-Moy Prév'!$G$2:$H$122,2,FALSE)</f>
        <v>53</v>
      </c>
    </row>
    <row r="15" spans="1:20" ht="45" x14ac:dyDescent="0.2">
      <c r="A15" s="149">
        <f t="shared" si="2"/>
        <v>12</v>
      </c>
      <c r="B15" s="174">
        <v>42879</v>
      </c>
      <c r="C15" s="174"/>
      <c r="D15" s="175" t="s">
        <v>854</v>
      </c>
      <c r="E15" s="105" t="s">
        <v>120</v>
      </c>
      <c r="F15" s="105" t="s">
        <v>190</v>
      </c>
      <c r="G15" s="105" t="s">
        <v>733</v>
      </c>
      <c r="H15" s="175" t="s">
        <v>14</v>
      </c>
      <c r="I15" s="105" t="s">
        <v>36</v>
      </c>
      <c r="J15" s="149" t="s">
        <v>39</v>
      </c>
      <c r="K15" s="148">
        <v>23</v>
      </c>
      <c r="L15" s="175" t="s">
        <v>804</v>
      </c>
      <c r="M15" s="175" t="s">
        <v>792</v>
      </c>
      <c r="N15" s="108"/>
      <c r="O15" s="108"/>
      <c r="P15" s="105"/>
      <c r="Q15" s="214" t="str">
        <f t="shared" si="0"/>
        <v>Produits Emissions Déchets</v>
      </c>
      <c r="R15" s="214" t="str">
        <f t="shared" si="1"/>
        <v>Projection, aspersion de produits dangereux sur le visage, la peau, les yeux</v>
      </c>
      <c r="S15" s="214" t="e">
        <f>VLOOKUP(L15,'Précisions-Moy Prév'!$C$2:$D$261,2,FALSE)</f>
        <v>#N/A</v>
      </c>
      <c r="T15" s="214">
        <f>VLOOKUP(F15,'Précisions-Moy Prév'!$G$2:$H$122,2,FALSE)</f>
        <v>91</v>
      </c>
    </row>
    <row r="16" spans="1:20" ht="45" x14ac:dyDescent="0.2">
      <c r="A16" s="149">
        <f t="shared" si="2"/>
        <v>13</v>
      </c>
      <c r="B16" s="174">
        <v>42879</v>
      </c>
      <c r="C16" s="174"/>
      <c r="D16" s="175" t="s">
        <v>854</v>
      </c>
      <c r="E16" s="105" t="s">
        <v>116</v>
      </c>
      <c r="F16" s="105" t="s">
        <v>70</v>
      </c>
      <c r="G16" s="105" t="s">
        <v>762</v>
      </c>
      <c r="H16" s="175" t="s">
        <v>14</v>
      </c>
      <c r="I16" s="105" t="s">
        <v>15</v>
      </c>
      <c r="J16" s="149" t="s">
        <v>16</v>
      </c>
      <c r="K16" s="148">
        <v>31</v>
      </c>
      <c r="L16" s="175" t="s">
        <v>805</v>
      </c>
      <c r="M16" s="175" t="s">
        <v>794</v>
      </c>
      <c r="N16" s="108"/>
      <c r="O16" s="108"/>
      <c r="P16" s="105"/>
      <c r="Q16" s="214" t="str">
        <f t="shared" si="0"/>
        <v>Equipements de travail</v>
      </c>
      <c r="R16" s="214" t="str">
        <f t="shared" si="1"/>
        <v>Utilisation d'équipements avec parties mobiles ou brûlantes</v>
      </c>
      <c r="S16" s="214" t="e">
        <f>VLOOKUP(L16,'Précisions-Moy Prév'!$C$2:$D$261,2,FALSE)</f>
        <v>#N/A</v>
      </c>
      <c r="T16" s="214">
        <f>VLOOKUP(F16,'Précisions-Moy Prév'!$G$2:$H$122,2,FALSE)</f>
        <v>53</v>
      </c>
    </row>
    <row r="17" spans="1:20" ht="45" x14ac:dyDescent="0.2">
      <c r="A17" s="149">
        <f t="shared" si="2"/>
        <v>14</v>
      </c>
      <c r="B17" s="174">
        <v>42879</v>
      </c>
      <c r="C17" s="174"/>
      <c r="D17" s="175" t="s">
        <v>854</v>
      </c>
      <c r="E17" s="105" t="s">
        <v>116</v>
      </c>
      <c r="F17" s="105" t="s">
        <v>21</v>
      </c>
      <c r="G17" s="105" t="s">
        <v>719</v>
      </c>
      <c r="H17" s="175" t="s">
        <v>14</v>
      </c>
      <c r="I17" s="105" t="s">
        <v>36</v>
      </c>
      <c r="J17" s="149" t="s">
        <v>39</v>
      </c>
      <c r="K17" s="148">
        <v>23</v>
      </c>
      <c r="L17" s="175" t="s">
        <v>806</v>
      </c>
      <c r="M17" s="105" t="s">
        <v>791</v>
      </c>
      <c r="N17" s="108"/>
      <c r="O17" s="108"/>
      <c r="P17" s="105"/>
      <c r="Q17" s="214" t="str">
        <f t="shared" si="0"/>
        <v>Equipements de travail</v>
      </c>
      <c r="R17" s="214" t="str">
        <f t="shared" si="1"/>
        <v>Utilisation d'outils tranchants (ciseaux, cutter…)</v>
      </c>
      <c r="S17" s="214" t="e">
        <f>VLOOKUP(L17,'Précisions-Moy Prév'!$C$2:$D$261,2,FALSE)</f>
        <v>#N/A</v>
      </c>
      <c r="T17" s="214">
        <f>VLOOKUP(F17,'Précisions-Moy Prév'!$G$2:$H$122,2,FALSE)</f>
        <v>55</v>
      </c>
    </row>
    <row r="18" spans="1:20" ht="45" x14ac:dyDescent="0.2">
      <c r="A18" s="149">
        <f t="shared" si="2"/>
        <v>15</v>
      </c>
      <c r="B18" s="174">
        <v>42879</v>
      </c>
      <c r="C18" s="174"/>
      <c r="D18" s="175" t="s">
        <v>854</v>
      </c>
      <c r="E18" s="105" t="s">
        <v>120</v>
      </c>
      <c r="F18" s="105" t="s">
        <v>190</v>
      </c>
      <c r="G18" s="105" t="s">
        <v>733</v>
      </c>
      <c r="H18" s="175" t="s">
        <v>14</v>
      </c>
      <c r="I18" s="105" t="s">
        <v>36</v>
      </c>
      <c r="J18" s="149" t="s">
        <v>39</v>
      </c>
      <c r="K18" s="148">
        <v>23</v>
      </c>
      <c r="L18" s="175" t="s">
        <v>807</v>
      </c>
      <c r="M18" s="175" t="s">
        <v>794</v>
      </c>
      <c r="N18" s="108"/>
      <c r="O18" s="108"/>
      <c r="P18" s="105"/>
      <c r="Q18" s="214" t="str">
        <f t="shared" si="0"/>
        <v>Produits Emissions Déchets</v>
      </c>
      <c r="R18" s="214" t="str">
        <f t="shared" si="1"/>
        <v>Projection, aspersion de produits dangereux sur le visage, la peau, les yeux</v>
      </c>
      <c r="S18" s="214" t="e">
        <f>VLOOKUP(L18,'Précisions-Moy Prév'!$C$2:$D$261,2,FALSE)</f>
        <v>#N/A</v>
      </c>
      <c r="T18" s="214">
        <f>VLOOKUP(F18,'Précisions-Moy Prév'!$G$2:$H$122,2,FALSE)</f>
        <v>91</v>
      </c>
    </row>
    <row r="19" spans="1:20" ht="67.5" x14ac:dyDescent="0.2">
      <c r="A19" s="149">
        <f t="shared" si="2"/>
        <v>16</v>
      </c>
      <c r="B19" s="108">
        <v>42879</v>
      </c>
      <c r="C19" s="108"/>
      <c r="D19" s="175" t="s">
        <v>849</v>
      </c>
      <c r="E19" s="105" t="s">
        <v>116</v>
      </c>
      <c r="F19" s="105" t="s">
        <v>70</v>
      </c>
      <c r="G19" s="105" t="s">
        <v>736</v>
      </c>
      <c r="H19" s="105" t="s">
        <v>14</v>
      </c>
      <c r="I19" s="105" t="s">
        <v>36</v>
      </c>
      <c r="J19" s="149" t="s">
        <v>39</v>
      </c>
      <c r="K19" s="148">
        <v>23</v>
      </c>
      <c r="L19" s="105" t="s">
        <v>808</v>
      </c>
      <c r="M19" s="105" t="s">
        <v>791</v>
      </c>
      <c r="N19" s="108"/>
      <c r="O19" s="108"/>
      <c r="P19" s="105"/>
      <c r="Q19" s="214" t="str">
        <f t="shared" si="0"/>
        <v>Equipements de travail</v>
      </c>
      <c r="R19" s="214" t="str">
        <f t="shared" si="1"/>
        <v>Utilisation d'équipements avec parties mobiles ou brûlantes</v>
      </c>
      <c r="S19" s="214" t="e">
        <f>VLOOKUP(L19,'Précisions-Moy Prév'!$C$2:$D$261,2,FALSE)</f>
        <v>#N/A</v>
      </c>
      <c r="T19" s="214">
        <f>VLOOKUP(F19,'Précisions-Moy Prév'!$G$2:$H$122,2,FALSE)</f>
        <v>53</v>
      </c>
    </row>
    <row r="20" spans="1:20" ht="67.5" x14ac:dyDescent="0.2">
      <c r="A20" s="149">
        <f t="shared" si="2"/>
        <v>17</v>
      </c>
      <c r="B20" s="174">
        <v>42879</v>
      </c>
      <c r="C20" s="174"/>
      <c r="D20" s="175" t="s">
        <v>849</v>
      </c>
      <c r="E20" s="175" t="s">
        <v>116</v>
      </c>
      <c r="F20" s="175" t="s">
        <v>21</v>
      </c>
      <c r="G20" s="175" t="s">
        <v>719</v>
      </c>
      <c r="H20" s="175" t="s">
        <v>14</v>
      </c>
      <c r="I20" s="175" t="s">
        <v>36</v>
      </c>
      <c r="J20" s="149" t="s">
        <v>39</v>
      </c>
      <c r="K20" s="148">
        <v>23</v>
      </c>
      <c r="L20" s="175" t="s">
        <v>809</v>
      </c>
      <c r="M20" s="105" t="s">
        <v>791</v>
      </c>
      <c r="N20" s="108"/>
      <c r="O20" s="108"/>
      <c r="P20" s="105"/>
      <c r="Q20" s="214" t="str">
        <f t="shared" si="0"/>
        <v>Equipements de travail</v>
      </c>
      <c r="R20" s="214" t="str">
        <f t="shared" si="1"/>
        <v>Utilisation d'outils tranchants (ciseaux, cutter…)</v>
      </c>
      <c r="S20" s="214" t="e">
        <f>VLOOKUP(L20,'Précisions-Moy Prév'!$C$2:$D$261,2,FALSE)</f>
        <v>#N/A</v>
      </c>
      <c r="T20" s="214">
        <f>VLOOKUP(F20,'Précisions-Moy Prév'!$G$2:$H$122,2,FALSE)</f>
        <v>55</v>
      </c>
    </row>
    <row r="21" spans="1:20" ht="67.5" x14ac:dyDescent="0.2">
      <c r="A21" s="149">
        <f t="shared" si="2"/>
        <v>18</v>
      </c>
      <c r="B21" s="174">
        <v>42879</v>
      </c>
      <c r="C21" s="174"/>
      <c r="D21" s="175" t="s">
        <v>849</v>
      </c>
      <c r="E21" s="175" t="s">
        <v>116</v>
      </c>
      <c r="F21" s="175" t="s">
        <v>18</v>
      </c>
      <c r="G21" s="175" t="s">
        <v>719</v>
      </c>
      <c r="H21" s="175" t="s">
        <v>14</v>
      </c>
      <c r="I21" s="175" t="s">
        <v>36</v>
      </c>
      <c r="J21" s="149" t="s">
        <v>39</v>
      </c>
      <c r="K21" s="148">
        <v>23</v>
      </c>
      <c r="L21" s="175" t="s">
        <v>810</v>
      </c>
      <c r="M21" s="105" t="s">
        <v>791</v>
      </c>
      <c r="N21" s="108"/>
      <c r="O21" s="108"/>
      <c r="P21" s="105"/>
      <c r="Q21" s="214" t="str">
        <f t="shared" si="0"/>
        <v>Equipements de travail</v>
      </c>
      <c r="R21" s="214" t="str">
        <f t="shared" si="1"/>
        <v>Autres dangers</v>
      </c>
      <c r="S21" s="214" t="e">
        <f>VLOOKUP(L21,'Précisions-Moy Prév'!$C$2:$D$261,2,FALSE)</f>
        <v>#N/A</v>
      </c>
      <c r="T21" s="214" t="e">
        <f>VLOOKUP(F21,'Précisions-Moy Prév'!$G$2:$H$122,2,FALSE)</f>
        <v>#N/A</v>
      </c>
    </row>
    <row r="22" spans="1:20" ht="67.5" x14ac:dyDescent="0.2">
      <c r="A22" s="149">
        <f t="shared" si="2"/>
        <v>19</v>
      </c>
      <c r="B22" s="174">
        <v>42879</v>
      </c>
      <c r="C22" s="174"/>
      <c r="D22" s="175" t="s">
        <v>849</v>
      </c>
      <c r="E22" s="175" t="s">
        <v>120</v>
      </c>
      <c r="F22" s="175" t="s">
        <v>190</v>
      </c>
      <c r="G22" s="175" t="s">
        <v>733</v>
      </c>
      <c r="H22" s="175" t="s">
        <v>14</v>
      </c>
      <c r="I22" s="175" t="s">
        <v>36</v>
      </c>
      <c r="J22" s="149" t="s">
        <v>39</v>
      </c>
      <c r="K22" s="148">
        <v>23</v>
      </c>
      <c r="L22" s="175" t="s">
        <v>811</v>
      </c>
      <c r="M22" s="175" t="s">
        <v>794</v>
      </c>
      <c r="N22" s="108"/>
      <c r="O22" s="108"/>
      <c r="P22" s="105"/>
      <c r="Q22" s="214" t="str">
        <f t="shared" si="0"/>
        <v>Produits Emissions Déchets</v>
      </c>
      <c r="R22" s="214" t="str">
        <f t="shared" si="1"/>
        <v>Projection, aspersion de produits dangereux sur le visage, la peau, les yeux</v>
      </c>
      <c r="S22" s="214" t="e">
        <f>VLOOKUP(L22,'Précisions-Moy Prév'!$C$2:$D$261,2,FALSE)</f>
        <v>#N/A</v>
      </c>
      <c r="T22" s="214">
        <f>VLOOKUP(F22,'Précisions-Moy Prév'!$G$2:$H$122,2,FALSE)</f>
        <v>91</v>
      </c>
    </row>
    <row r="23" spans="1:20" ht="45" x14ac:dyDescent="0.2">
      <c r="A23" s="149">
        <f t="shared" si="2"/>
        <v>20</v>
      </c>
      <c r="B23" s="174">
        <v>42879</v>
      </c>
      <c r="C23" s="174"/>
      <c r="D23" s="175" t="s">
        <v>853</v>
      </c>
      <c r="E23" s="175" t="s">
        <v>116</v>
      </c>
      <c r="F23" s="175" t="s">
        <v>70</v>
      </c>
      <c r="G23" s="175" t="s">
        <v>736</v>
      </c>
      <c r="H23" s="175" t="s">
        <v>14</v>
      </c>
      <c r="I23" s="175" t="s">
        <v>36</v>
      </c>
      <c r="J23" s="149" t="s">
        <v>39</v>
      </c>
      <c r="K23" s="148">
        <v>23</v>
      </c>
      <c r="L23" s="105" t="s">
        <v>812</v>
      </c>
      <c r="M23" s="105" t="s">
        <v>791</v>
      </c>
      <c r="N23" s="108"/>
      <c r="O23" s="108"/>
      <c r="P23" s="105"/>
      <c r="Q23" s="214" t="str">
        <f t="shared" si="0"/>
        <v>Equipements de travail</v>
      </c>
      <c r="R23" s="214" t="str">
        <f t="shared" si="1"/>
        <v>Utilisation d'équipements avec parties mobiles ou brûlantes</v>
      </c>
      <c r="S23" s="214" t="e">
        <f>VLOOKUP(L23,'Précisions-Moy Prév'!$C$2:$D$261,2,FALSE)</f>
        <v>#N/A</v>
      </c>
      <c r="T23" s="214">
        <f>VLOOKUP(F23,'Précisions-Moy Prév'!$G$2:$H$122,2,FALSE)</f>
        <v>53</v>
      </c>
    </row>
    <row r="24" spans="1:20" ht="45" x14ac:dyDescent="0.2">
      <c r="A24" s="149">
        <f t="shared" si="2"/>
        <v>21</v>
      </c>
      <c r="B24" s="108">
        <v>42886</v>
      </c>
      <c r="C24" s="108"/>
      <c r="D24" s="105" t="s">
        <v>853</v>
      </c>
      <c r="E24" s="175" t="s">
        <v>116</v>
      </c>
      <c r="F24" s="105" t="s">
        <v>21</v>
      </c>
      <c r="G24" s="105" t="s">
        <v>719</v>
      </c>
      <c r="H24" s="175" t="s">
        <v>14</v>
      </c>
      <c r="I24" s="175" t="s">
        <v>36</v>
      </c>
      <c r="J24" s="149" t="s">
        <v>39</v>
      </c>
      <c r="K24" s="148">
        <v>23</v>
      </c>
      <c r="L24" s="105" t="s">
        <v>814</v>
      </c>
      <c r="M24" s="175" t="s">
        <v>791</v>
      </c>
      <c r="N24" s="108"/>
      <c r="O24" s="108"/>
      <c r="P24" s="105"/>
      <c r="Q24" s="214" t="str">
        <f t="shared" si="0"/>
        <v>Equipements de travail</v>
      </c>
      <c r="R24" s="214" t="str">
        <f t="shared" si="1"/>
        <v>Utilisation d'outils tranchants (ciseaux, cutter…)</v>
      </c>
      <c r="S24" s="214" t="e">
        <f>VLOOKUP(L24,'Précisions-Moy Prév'!$C$2:$D$261,2,FALSE)</f>
        <v>#N/A</v>
      </c>
      <c r="T24" s="214">
        <f>VLOOKUP(F24,'Précisions-Moy Prév'!$G$2:$H$122,2,FALSE)</f>
        <v>55</v>
      </c>
    </row>
    <row r="25" spans="1:20" ht="45" x14ac:dyDescent="0.2">
      <c r="A25" s="149">
        <f t="shared" si="2"/>
        <v>22</v>
      </c>
      <c r="B25" s="174">
        <v>42886</v>
      </c>
      <c r="C25" s="174"/>
      <c r="D25" s="175" t="s">
        <v>853</v>
      </c>
      <c r="E25" s="175" t="s">
        <v>116</v>
      </c>
      <c r="F25" s="105" t="s">
        <v>815</v>
      </c>
      <c r="G25" s="105" t="s">
        <v>719</v>
      </c>
      <c r="H25" s="175" t="s">
        <v>14</v>
      </c>
      <c r="I25" s="175" t="s">
        <v>36</v>
      </c>
      <c r="J25" s="149" t="s">
        <v>39</v>
      </c>
      <c r="K25" s="148">
        <v>23</v>
      </c>
      <c r="L25" s="105" t="s">
        <v>816</v>
      </c>
      <c r="M25" s="105" t="s">
        <v>817</v>
      </c>
      <c r="N25" s="108"/>
      <c r="O25" s="108"/>
      <c r="P25" s="105"/>
      <c r="Q25" s="214" t="str">
        <f t="shared" si="0"/>
        <v>Equipements de travail</v>
      </c>
      <c r="R25" s="214" t="str">
        <f t="shared" si="1"/>
        <v>Manipuler les copeaux</v>
      </c>
      <c r="S25" s="214" t="e">
        <f>VLOOKUP(L25,'Précisions-Moy Prév'!$C$2:$D$261,2,FALSE)</f>
        <v>#N/A</v>
      </c>
      <c r="T25" s="214" t="e">
        <f>VLOOKUP(F25,'Précisions-Moy Prév'!$G$2:$H$122,2,FALSE)</f>
        <v>#N/A</v>
      </c>
    </row>
    <row r="26" spans="1:20" ht="67.5" x14ac:dyDescent="0.2">
      <c r="A26" s="149">
        <f t="shared" si="2"/>
        <v>23</v>
      </c>
      <c r="B26" s="174">
        <v>42886</v>
      </c>
      <c r="C26" s="174"/>
      <c r="D26" s="175" t="s">
        <v>849</v>
      </c>
      <c r="E26" s="105" t="s">
        <v>120</v>
      </c>
      <c r="F26" s="105" t="s">
        <v>818</v>
      </c>
      <c r="G26" s="105" t="s">
        <v>733</v>
      </c>
      <c r="H26" s="175" t="s">
        <v>14</v>
      </c>
      <c r="I26" s="175" t="s">
        <v>36</v>
      </c>
      <c r="J26" s="149" t="s">
        <v>39</v>
      </c>
      <c r="K26" s="148">
        <v>23</v>
      </c>
      <c r="L26" s="105" t="s">
        <v>819</v>
      </c>
      <c r="M26" s="175" t="s">
        <v>794</v>
      </c>
      <c r="N26" s="108"/>
      <c r="O26" s="108"/>
      <c r="P26" s="105"/>
      <c r="Q26" s="214" t="str">
        <f t="shared" si="0"/>
        <v>Produits Emissions Déchets</v>
      </c>
      <c r="R26" s="214" t="str">
        <f t="shared" si="1"/>
        <v>Toucher un élément (outil, pièce) couvert de lubrifiant ou d'huile de coupe</v>
      </c>
      <c r="S26" s="214" t="e">
        <f>VLOOKUP(L26,'Précisions-Moy Prév'!$C$2:$D$261,2,FALSE)</f>
        <v>#N/A</v>
      </c>
      <c r="T26" s="214" t="e">
        <f>VLOOKUP(F26,'Précisions-Moy Prév'!$G$2:$H$122,2,FALSE)</f>
        <v>#N/A</v>
      </c>
    </row>
    <row r="27" spans="1:20" ht="45" x14ac:dyDescent="0.2">
      <c r="A27" s="149">
        <f t="shared" si="2"/>
        <v>24</v>
      </c>
      <c r="B27" s="174">
        <v>42886</v>
      </c>
      <c r="C27" s="174"/>
      <c r="D27" s="175" t="s">
        <v>859</v>
      </c>
      <c r="E27" s="105" t="s">
        <v>120</v>
      </c>
      <c r="F27" s="105" t="s">
        <v>820</v>
      </c>
      <c r="G27" s="105" t="s">
        <v>725</v>
      </c>
      <c r="H27" s="105" t="s">
        <v>47</v>
      </c>
      <c r="I27" s="175" t="s">
        <v>36</v>
      </c>
      <c r="J27" s="149" t="s">
        <v>39</v>
      </c>
      <c r="K27" s="148">
        <v>22</v>
      </c>
      <c r="L27" s="105" t="s">
        <v>821</v>
      </c>
      <c r="M27" s="105" t="s">
        <v>792</v>
      </c>
      <c r="N27" s="108"/>
      <c r="O27" s="108"/>
      <c r="P27" s="105"/>
      <c r="Q27" s="214" t="str">
        <f t="shared" si="0"/>
        <v>Produits Emissions Déchets</v>
      </c>
      <c r="R27" s="214" t="str">
        <f t="shared" si="1"/>
        <v>L'opérateur (professeur uniquement) affute un outil sur le touret</v>
      </c>
      <c r="S27" s="214" t="e">
        <f>VLOOKUP(L27,'Précisions-Moy Prév'!$C$2:$D$261,2,FALSE)</f>
        <v>#N/A</v>
      </c>
      <c r="T27" s="214" t="e">
        <f>VLOOKUP(F27,'Précisions-Moy Prév'!$G$2:$H$122,2,FALSE)</f>
        <v>#N/A</v>
      </c>
    </row>
    <row r="28" spans="1:20" ht="33.75" x14ac:dyDescent="0.2">
      <c r="A28" s="149">
        <f t="shared" si="2"/>
        <v>25</v>
      </c>
      <c r="B28" s="174">
        <v>42886</v>
      </c>
      <c r="C28" s="174"/>
      <c r="D28" s="175" t="s">
        <v>859</v>
      </c>
      <c r="E28" s="105" t="s">
        <v>116</v>
      </c>
      <c r="F28" s="105" t="s">
        <v>822</v>
      </c>
      <c r="G28" s="105" t="s">
        <v>719</v>
      </c>
      <c r="H28" s="105" t="s">
        <v>47</v>
      </c>
      <c r="I28" s="175" t="s">
        <v>36</v>
      </c>
      <c r="J28" s="149" t="s">
        <v>39</v>
      </c>
      <c r="K28" s="148">
        <v>22</v>
      </c>
      <c r="L28" s="105" t="s">
        <v>823</v>
      </c>
      <c r="M28" s="175" t="s">
        <v>792</v>
      </c>
      <c r="N28" s="108"/>
      <c r="O28" s="108"/>
      <c r="P28" s="105"/>
      <c r="Q28" s="214" t="str">
        <f t="shared" si="0"/>
        <v>Equipements de travail</v>
      </c>
      <c r="R28" s="214" t="str">
        <f t="shared" si="1"/>
        <v>Eclatement de la meule</v>
      </c>
      <c r="S28" s="214" t="e">
        <f>VLOOKUP(L28,'Précisions-Moy Prév'!$C$2:$D$261,2,FALSE)</f>
        <v>#N/A</v>
      </c>
      <c r="T28" s="214" t="e">
        <f>VLOOKUP(F28,'Précisions-Moy Prév'!$G$2:$H$122,2,FALSE)</f>
        <v>#N/A</v>
      </c>
    </row>
    <row r="29" spans="1:20" ht="45" x14ac:dyDescent="0.2">
      <c r="A29" s="149">
        <f t="shared" si="2"/>
        <v>26</v>
      </c>
      <c r="B29" s="174">
        <v>42886</v>
      </c>
      <c r="C29" s="174"/>
      <c r="D29" s="175" t="s">
        <v>853</v>
      </c>
      <c r="E29" s="105" t="s">
        <v>120</v>
      </c>
      <c r="F29" s="105" t="s">
        <v>824</v>
      </c>
      <c r="G29" s="105" t="s">
        <v>733</v>
      </c>
      <c r="H29" s="105" t="s">
        <v>14</v>
      </c>
      <c r="I29" s="105" t="s">
        <v>36</v>
      </c>
      <c r="J29" s="149" t="s">
        <v>39</v>
      </c>
      <c r="K29" s="148">
        <v>23</v>
      </c>
      <c r="L29" s="105" t="s">
        <v>825</v>
      </c>
      <c r="M29" s="105" t="s">
        <v>826</v>
      </c>
      <c r="N29" s="108"/>
      <c r="O29" s="108"/>
      <c r="P29" s="105"/>
      <c r="Q29" s="214" t="str">
        <f t="shared" si="0"/>
        <v>Produits Emissions Déchets</v>
      </c>
      <c r="R29" s="214" t="str">
        <f t="shared" si="1"/>
        <v>Manipulation ou projection de produit lors d'une vidange ou approvisionnement</v>
      </c>
      <c r="S29" s="214" t="e">
        <f>VLOOKUP(L29,'Précisions-Moy Prév'!$C$2:$D$261,2,FALSE)</f>
        <v>#N/A</v>
      </c>
      <c r="T29" s="214" t="e">
        <f>VLOOKUP(F29,'Précisions-Moy Prév'!$G$2:$H$122,2,FALSE)</f>
        <v>#N/A</v>
      </c>
    </row>
    <row r="30" spans="1:20" ht="33.75" x14ac:dyDescent="0.2">
      <c r="A30" s="149">
        <f t="shared" si="2"/>
        <v>27</v>
      </c>
      <c r="B30" s="174">
        <v>42886</v>
      </c>
      <c r="C30" s="174"/>
      <c r="D30" s="175" t="s">
        <v>858</v>
      </c>
      <c r="E30" s="105" t="s">
        <v>120</v>
      </c>
      <c r="F30" s="105" t="s">
        <v>830</v>
      </c>
      <c r="G30" s="105" t="s">
        <v>733</v>
      </c>
      <c r="H30" s="105" t="s">
        <v>47</v>
      </c>
      <c r="I30" s="105" t="s">
        <v>36</v>
      </c>
      <c r="J30" s="149" t="s">
        <v>39</v>
      </c>
      <c r="K30" s="148">
        <v>22</v>
      </c>
      <c r="L30" s="105" t="s">
        <v>827</v>
      </c>
      <c r="M30" s="175" t="s">
        <v>792</v>
      </c>
      <c r="N30" s="108"/>
      <c r="O30" s="108"/>
      <c r="P30" s="105"/>
      <c r="Q30" s="214" t="str">
        <f t="shared" si="0"/>
        <v>Produits Emissions Déchets</v>
      </c>
      <c r="R30" s="214" t="str">
        <f t="shared" si="1"/>
        <v>Opération de parachèvement par sablage (poussière)</v>
      </c>
      <c r="S30" s="214" t="e">
        <f>VLOOKUP(L30,'Précisions-Moy Prév'!$C$2:$D$261,2,FALSE)</f>
        <v>#N/A</v>
      </c>
      <c r="T30" s="214" t="e">
        <f>VLOOKUP(F30,'Précisions-Moy Prév'!$G$2:$H$122,2,FALSE)</f>
        <v>#N/A</v>
      </c>
    </row>
    <row r="31" spans="1:20" ht="45" x14ac:dyDescent="0.2">
      <c r="A31" s="149">
        <f t="shared" si="2"/>
        <v>28</v>
      </c>
      <c r="B31" s="108">
        <v>42886</v>
      </c>
      <c r="C31" s="108"/>
      <c r="D31" s="105" t="s">
        <v>852</v>
      </c>
      <c r="E31" s="175" t="s">
        <v>120</v>
      </c>
      <c r="F31" s="105" t="s">
        <v>831</v>
      </c>
      <c r="G31" s="105" t="s">
        <v>733</v>
      </c>
      <c r="H31" s="105" t="s">
        <v>47</v>
      </c>
      <c r="I31" s="105" t="s">
        <v>36</v>
      </c>
      <c r="J31" s="149" t="s">
        <v>39</v>
      </c>
      <c r="K31" s="148">
        <v>22</v>
      </c>
      <c r="L31" s="105" t="s">
        <v>828</v>
      </c>
      <c r="M31" s="105" t="s">
        <v>829</v>
      </c>
      <c r="N31" s="108"/>
      <c r="O31" s="108"/>
      <c r="P31" s="105"/>
      <c r="Q31" s="214" t="str">
        <f t="shared" si="0"/>
        <v>Produits Emissions Déchets</v>
      </c>
      <c r="R31" s="214" t="str">
        <f t="shared" si="1"/>
        <v>Rectification de pièce (poussière)</v>
      </c>
      <c r="S31" s="214" t="e">
        <f>VLOOKUP(L31,'Précisions-Moy Prév'!$C$2:$D$261,2,FALSE)</f>
        <v>#N/A</v>
      </c>
      <c r="T31" s="214" t="e">
        <f>VLOOKUP(F31,'Précisions-Moy Prév'!$G$2:$H$122,2,FALSE)</f>
        <v>#N/A</v>
      </c>
    </row>
    <row r="32" spans="1:20" ht="56.25" x14ac:dyDescent="0.2">
      <c r="A32" s="149">
        <f t="shared" si="2"/>
        <v>29</v>
      </c>
      <c r="B32" s="108">
        <v>43025</v>
      </c>
      <c r="C32" s="108"/>
      <c r="D32" s="105" t="s">
        <v>846</v>
      </c>
      <c r="E32" s="175" t="s">
        <v>116</v>
      </c>
      <c r="F32" s="105" t="s">
        <v>70</v>
      </c>
      <c r="G32" s="105" t="s">
        <v>736</v>
      </c>
      <c r="H32" s="105" t="s">
        <v>14</v>
      </c>
      <c r="I32" s="105" t="s">
        <v>36</v>
      </c>
      <c r="J32" s="149" t="s">
        <v>39</v>
      </c>
      <c r="K32" s="148">
        <v>23</v>
      </c>
      <c r="L32" s="105" t="s">
        <v>795</v>
      </c>
      <c r="M32" s="105" t="s">
        <v>791</v>
      </c>
      <c r="N32" s="108"/>
      <c r="O32" s="108"/>
      <c r="P32" s="105"/>
      <c r="Q32" s="214" t="str">
        <f t="shared" si="0"/>
        <v>Equipements de travail</v>
      </c>
      <c r="R32" s="214" t="str">
        <f t="shared" si="1"/>
        <v>Utilisation d'équipements avec parties mobiles ou brûlantes</v>
      </c>
      <c r="S32" s="214" t="e">
        <f>VLOOKUP(L32,'Précisions-Moy Prév'!$C$2:$D$261,2,FALSE)</f>
        <v>#N/A</v>
      </c>
      <c r="T32" s="214">
        <f>VLOOKUP(F32,'Précisions-Moy Prév'!$G$2:$H$122,2,FALSE)</f>
        <v>53</v>
      </c>
    </row>
    <row r="33" spans="1:20" ht="56.25" x14ac:dyDescent="0.2">
      <c r="A33" s="149">
        <f t="shared" si="2"/>
        <v>30</v>
      </c>
      <c r="B33" s="108">
        <v>43025</v>
      </c>
      <c r="C33" s="108"/>
      <c r="D33" s="105" t="s">
        <v>846</v>
      </c>
      <c r="E33" s="105" t="s">
        <v>120</v>
      </c>
      <c r="F33" s="105" t="s">
        <v>190</v>
      </c>
      <c r="G33" s="105" t="s">
        <v>725</v>
      </c>
      <c r="H33" s="105" t="s">
        <v>14</v>
      </c>
      <c r="I33" s="105" t="s">
        <v>36</v>
      </c>
      <c r="J33" s="149" t="s">
        <v>39</v>
      </c>
      <c r="K33" s="148">
        <v>23</v>
      </c>
      <c r="L33" s="105" t="s">
        <v>800</v>
      </c>
      <c r="M33" s="105" t="s">
        <v>792</v>
      </c>
      <c r="N33" s="108"/>
      <c r="O33" s="108"/>
      <c r="P33" s="105"/>
      <c r="Q33" s="214" t="str">
        <f t="shared" si="0"/>
        <v>Produits Emissions Déchets</v>
      </c>
      <c r="R33" s="214" t="str">
        <f t="shared" si="1"/>
        <v>Projection, aspersion de produits dangereux sur le visage, la peau, les yeux</v>
      </c>
      <c r="S33" s="214" t="e">
        <f>VLOOKUP(L33,'Précisions-Moy Prév'!$C$2:$D$261,2,FALSE)</f>
        <v>#N/A</v>
      </c>
      <c r="T33" s="214">
        <f>VLOOKUP(F33,'Précisions-Moy Prév'!$G$2:$H$122,2,FALSE)</f>
        <v>91</v>
      </c>
    </row>
    <row r="34" spans="1:20" ht="56.25" x14ac:dyDescent="0.2">
      <c r="A34" s="149">
        <f t="shared" si="2"/>
        <v>31</v>
      </c>
      <c r="B34" s="108">
        <v>43025</v>
      </c>
      <c r="C34" s="108"/>
      <c r="D34" s="105" t="s">
        <v>846</v>
      </c>
      <c r="E34" s="175" t="s">
        <v>116</v>
      </c>
      <c r="F34" s="175" t="s">
        <v>21</v>
      </c>
      <c r="G34" s="175" t="s">
        <v>719</v>
      </c>
      <c r="H34" s="175" t="s">
        <v>14</v>
      </c>
      <c r="I34" s="175" t="s">
        <v>36</v>
      </c>
      <c r="J34" s="149" t="s">
        <v>39</v>
      </c>
      <c r="K34" s="148">
        <v>23</v>
      </c>
      <c r="L34" s="175" t="s">
        <v>799</v>
      </c>
      <c r="M34" s="105" t="s">
        <v>791</v>
      </c>
      <c r="N34" s="108"/>
      <c r="O34" s="108"/>
      <c r="P34" s="105"/>
      <c r="Q34" s="214" t="str">
        <f t="shared" si="0"/>
        <v>Equipements de travail</v>
      </c>
      <c r="R34" s="214" t="str">
        <f t="shared" si="1"/>
        <v>Utilisation d'outils tranchants (ciseaux, cutter…)</v>
      </c>
      <c r="S34" s="214" t="e">
        <f>VLOOKUP(L34,'Précisions-Moy Prév'!$C$2:$D$261,2,FALSE)</f>
        <v>#N/A</v>
      </c>
      <c r="T34" s="214">
        <f>VLOOKUP(F34,'Précisions-Moy Prév'!$G$2:$H$122,2,FALSE)</f>
        <v>55</v>
      </c>
    </row>
    <row r="35" spans="1:20" ht="56.25" x14ac:dyDescent="0.2">
      <c r="A35" s="149">
        <f t="shared" si="2"/>
        <v>32</v>
      </c>
      <c r="B35" s="108">
        <v>43025</v>
      </c>
      <c r="C35" s="108"/>
      <c r="D35" s="105" t="s">
        <v>846</v>
      </c>
      <c r="E35" s="175" t="s">
        <v>116</v>
      </c>
      <c r="F35" s="175" t="s">
        <v>21</v>
      </c>
      <c r="G35" s="175" t="s">
        <v>762</v>
      </c>
      <c r="H35" s="175" t="s">
        <v>14</v>
      </c>
      <c r="I35" s="175" t="s">
        <v>15</v>
      </c>
      <c r="J35" s="149" t="s">
        <v>16</v>
      </c>
      <c r="K35" s="148">
        <v>31</v>
      </c>
      <c r="L35" s="175" t="s">
        <v>801</v>
      </c>
      <c r="M35" s="105" t="s">
        <v>794</v>
      </c>
      <c r="N35" s="108"/>
      <c r="O35" s="108"/>
      <c r="P35" s="105"/>
      <c r="Q35" s="214" t="str">
        <f t="shared" si="0"/>
        <v>Equipements de travail</v>
      </c>
      <c r="R35" s="214" t="str">
        <f t="shared" si="1"/>
        <v>Utilisation d'outils tranchants (ciseaux, cutter…)</v>
      </c>
      <c r="S35" s="214" t="e">
        <f>VLOOKUP(L35,'Précisions-Moy Prév'!$C$2:$D$261,2,FALSE)</f>
        <v>#N/A</v>
      </c>
      <c r="T35" s="214">
        <f>VLOOKUP(F35,'Précisions-Moy Prév'!$G$2:$H$122,2,FALSE)</f>
        <v>55</v>
      </c>
    </row>
    <row r="36" spans="1:20" ht="56.25" x14ac:dyDescent="0.2">
      <c r="A36" s="149">
        <f t="shared" si="2"/>
        <v>33</v>
      </c>
      <c r="B36" s="108">
        <v>43025</v>
      </c>
      <c r="C36" s="108"/>
      <c r="D36" s="105" t="s">
        <v>846</v>
      </c>
      <c r="E36" s="175" t="s">
        <v>120</v>
      </c>
      <c r="F36" s="175" t="s">
        <v>183</v>
      </c>
      <c r="G36" s="175" t="s">
        <v>733</v>
      </c>
      <c r="H36" s="175" t="s">
        <v>14</v>
      </c>
      <c r="I36" s="175" t="s">
        <v>36</v>
      </c>
      <c r="J36" s="149" t="s">
        <v>39</v>
      </c>
      <c r="K36" s="148">
        <v>23</v>
      </c>
      <c r="L36" s="175" t="s">
        <v>802</v>
      </c>
      <c r="M36" s="175" t="s">
        <v>794</v>
      </c>
      <c r="N36" s="108"/>
      <c r="O36" s="108"/>
      <c r="P36" s="105"/>
      <c r="Q36" s="214" t="str">
        <f t="shared" si="0"/>
        <v>Produits Emissions Déchets</v>
      </c>
      <c r="R36" s="214" t="str">
        <f t="shared" si="1"/>
        <v xml:space="preserve">Mauvais conditionnement de produits et déchets </v>
      </c>
      <c r="S36" s="214" t="e">
        <f>VLOOKUP(L36,'Précisions-Moy Prév'!$C$2:$D$261,2,FALSE)</f>
        <v>#N/A</v>
      </c>
      <c r="T36" s="214">
        <f>VLOOKUP(F36,'Précisions-Moy Prév'!$G$2:$H$122,2,FALSE)</f>
        <v>83</v>
      </c>
    </row>
    <row r="37" spans="1:20" ht="56.25" x14ac:dyDescent="0.2">
      <c r="A37" s="149">
        <f t="shared" si="2"/>
        <v>34</v>
      </c>
      <c r="B37" s="108">
        <v>43025</v>
      </c>
      <c r="C37" s="108"/>
      <c r="D37" s="105" t="s">
        <v>847</v>
      </c>
      <c r="E37" s="175" t="s">
        <v>116</v>
      </c>
      <c r="F37" s="105" t="s">
        <v>70</v>
      </c>
      <c r="G37" s="105" t="s">
        <v>736</v>
      </c>
      <c r="H37" s="105" t="s">
        <v>14</v>
      </c>
      <c r="I37" s="105" t="s">
        <v>36</v>
      </c>
      <c r="J37" s="149" t="s">
        <v>39</v>
      </c>
      <c r="K37" s="148">
        <v>23</v>
      </c>
      <c r="L37" s="105" t="s">
        <v>795</v>
      </c>
      <c r="M37" s="105" t="s">
        <v>791</v>
      </c>
      <c r="N37" s="108"/>
      <c r="O37" s="108"/>
      <c r="P37" s="105"/>
      <c r="Q37" s="214" t="str">
        <f t="shared" si="0"/>
        <v>Equipements de travail</v>
      </c>
      <c r="R37" s="214" t="str">
        <f t="shared" si="1"/>
        <v>Utilisation d'équipements avec parties mobiles ou brûlantes</v>
      </c>
      <c r="S37" s="214" t="e">
        <f>VLOOKUP(L37,'Précisions-Moy Prév'!$C$2:$D$261,2,FALSE)</f>
        <v>#N/A</v>
      </c>
      <c r="T37" s="214">
        <f>VLOOKUP(F37,'Précisions-Moy Prév'!$G$2:$H$122,2,FALSE)</f>
        <v>53</v>
      </c>
    </row>
    <row r="38" spans="1:20" ht="56.25" x14ac:dyDescent="0.2">
      <c r="A38" s="149">
        <f t="shared" si="2"/>
        <v>35</v>
      </c>
      <c r="B38" s="108">
        <v>43025</v>
      </c>
      <c r="C38" s="108"/>
      <c r="D38" s="105" t="s">
        <v>847</v>
      </c>
      <c r="E38" s="105" t="s">
        <v>120</v>
      </c>
      <c r="F38" s="105" t="s">
        <v>190</v>
      </c>
      <c r="G38" s="105" t="s">
        <v>725</v>
      </c>
      <c r="H38" s="105" t="s">
        <v>14</v>
      </c>
      <c r="I38" s="105" t="s">
        <v>36</v>
      </c>
      <c r="J38" s="149" t="s">
        <v>39</v>
      </c>
      <c r="K38" s="148">
        <v>23</v>
      </c>
      <c r="L38" s="105" t="s">
        <v>800</v>
      </c>
      <c r="M38" s="105" t="s">
        <v>792</v>
      </c>
      <c r="N38" s="108"/>
      <c r="O38" s="108"/>
      <c r="P38" s="105"/>
      <c r="Q38" s="214" t="str">
        <f t="shared" si="0"/>
        <v>Produits Emissions Déchets</v>
      </c>
      <c r="R38" s="214" t="str">
        <f t="shared" si="1"/>
        <v>Projection, aspersion de produits dangereux sur le visage, la peau, les yeux</v>
      </c>
      <c r="S38" s="214" t="e">
        <f>VLOOKUP(L38,'Précisions-Moy Prév'!$C$2:$D$261,2,FALSE)</f>
        <v>#N/A</v>
      </c>
      <c r="T38" s="214">
        <f>VLOOKUP(F38,'Précisions-Moy Prév'!$G$2:$H$122,2,FALSE)</f>
        <v>91</v>
      </c>
    </row>
    <row r="39" spans="1:20" ht="56.25" x14ac:dyDescent="0.2">
      <c r="A39" s="149">
        <f t="shared" si="2"/>
        <v>36</v>
      </c>
      <c r="B39" s="108">
        <v>43025</v>
      </c>
      <c r="C39" s="108"/>
      <c r="D39" s="105" t="s">
        <v>847</v>
      </c>
      <c r="E39" s="175" t="s">
        <v>116</v>
      </c>
      <c r="F39" s="175" t="s">
        <v>21</v>
      </c>
      <c r="G39" s="175" t="s">
        <v>719</v>
      </c>
      <c r="H39" s="175" t="s">
        <v>14</v>
      </c>
      <c r="I39" s="175" t="s">
        <v>36</v>
      </c>
      <c r="J39" s="149" t="s">
        <v>39</v>
      </c>
      <c r="K39" s="148">
        <v>23</v>
      </c>
      <c r="L39" s="175" t="s">
        <v>799</v>
      </c>
      <c r="M39" s="105" t="s">
        <v>791</v>
      </c>
      <c r="N39" s="108"/>
      <c r="O39" s="108"/>
      <c r="P39" s="105"/>
      <c r="Q39" s="214" t="str">
        <f t="shared" si="0"/>
        <v>Equipements de travail</v>
      </c>
      <c r="R39" s="214" t="str">
        <f t="shared" si="1"/>
        <v>Utilisation d'outils tranchants (ciseaux, cutter…)</v>
      </c>
      <c r="S39" s="214" t="e">
        <f>VLOOKUP(L39,'Précisions-Moy Prév'!$C$2:$D$261,2,FALSE)</f>
        <v>#N/A</v>
      </c>
      <c r="T39" s="214">
        <f>VLOOKUP(F39,'Précisions-Moy Prév'!$G$2:$H$122,2,FALSE)</f>
        <v>55</v>
      </c>
    </row>
    <row r="40" spans="1:20" ht="56.25" x14ac:dyDescent="0.2">
      <c r="A40" s="149">
        <f t="shared" si="2"/>
        <v>37</v>
      </c>
      <c r="B40" s="108">
        <v>43025</v>
      </c>
      <c r="C40" s="108"/>
      <c r="D40" s="105" t="s">
        <v>847</v>
      </c>
      <c r="E40" s="175" t="s">
        <v>116</v>
      </c>
      <c r="F40" s="175" t="s">
        <v>21</v>
      </c>
      <c r="G40" s="175" t="s">
        <v>762</v>
      </c>
      <c r="H40" s="175" t="s">
        <v>14</v>
      </c>
      <c r="I40" s="175" t="s">
        <v>15</v>
      </c>
      <c r="J40" s="149" t="s">
        <v>16</v>
      </c>
      <c r="K40" s="148">
        <v>31</v>
      </c>
      <c r="L40" s="175" t="s">
        <v>801</v>
      </c>
      <c r="M40" s="105" t="s">
        <v>794</v>
      </c>
      <c r="N40" s="108"/>
      <c r="O40" s="108"/>
      <c r="P40" s="105"/>
      <c r="Q40" s="214" t="str">
        <f t="shared" si="0"/>
        <v>Equipements de travail</v>
      </c>
      <c r="R40" s="214" t="str">
        <f t="shared" si="1"/>
        <v>Utilisation d'outils tranchants (ciseaux, cutter…)</v>
      </c>
      <c r="S40" s="214" t="e">
        <f>VLOOKUP(L40,'Précisions-Moy Prév'!$C$2:$D$261,2,FALSE)</f>
        <v>#N/A</v>
      </c>
      <c r="T40" s="214">
        <f>VLOOKUP(F40,'Précisions-Moy Prév'!$G$2:$H$122,2,FALSE)</f>
        <v>55</v>
      </c>
    </row>
    <row r="41" spans="1:20" ht="56.25" x14ac:dyDescent="0.2">
      <c r="A41" s="149">
        <f t="shared" si="2"/>
        <v>38</v>
      </c>
      <c r="B41" s="108">
        <v>43025</v>
      </c>
      <c r="C41" s="108"/>
      <c r="D41" s="105" t="s">
        <v>847</v>
      </c>
      <c r="E41" s="175" t="s">
        <v>120</v>
      </c>
      <c r="F41" s="175" t="s">
        <v>183</v>
      </c>
      <c r="G41" s="175" t="s">
        <v>733</v>
      </c>
      <c r="H41" s="175" t="s">
        <v>14</v>
      </c>
      <c r="I41" s="175" t="s">
        <v>36</v>
      </c>
      <c r="J41" s="149" t="s">
        <v>39</v>
      </c>
      <c r="K41" s="148">
        <v>23</v>
      </c>
      <c r="L41" s="175" t="s">
        <v>802</v>
      </c>
      <c r="M41" s="175" t="s">
        <v>794</v>
      </c>
      <c r="N41" s="108"/>
      <c r="O41" s="108"/>
      <c r="P41" s="105"/>
      <c r="Q41" s="214" t="str">
        <f t="shared" si="0"/>
        <v>Produits Emissions Déchets</v>
      </c>
      <c r="R41" s="214" t="str">
        <f t="shared" si="1"/>
        <v xml:space="preserve">Mauvais conditionnement de produits et déchets </v>
      </c>
      <c r="S41" s="214" t="e">
        <f>VLOOKUP(L41,'Précisions-Moy Prév'!$C$2:$D$261,2,FALSE)</f>
        <v>#N/A</v>
      </c>
      <c r="T41" s="214">
        <f>VLOOKUP(F41,'Précisions-Moy Prév'!$G$2:$H$122,2,FALSE)</f>
        <v>83</v>
      </c>
    </row>
    <row r="42" spans="1:20" ht="56.25" x14ac:dyDescent="0.2">
      <c r="A42" s="149">
        <f t="shared" si="2"/>
        <v>39</v>
      </c>
      <c r="B42" s="108">
        <v>43025</v>
      </c>
      <c r="C42" s="108"/>
      <c r="D42" s="105" t="s">
        <v>848</v>
      </c>
      <c r="E42" s="175" t="s">
        <v>116</v>
      </c>
      <c r="F42" s="105" t="s">
        <v>70</v>
      </c>
      <c r="G42" s="105" t="s">
        <v>736</v>
      </c>
      <c r="H42" s="105" t="s">
        <v>14</v>
      </c>
      <c r="I42" s="105" t="s">
        <v>36</v>
      </c>
      <c r="J42" s="149" t="s">
        <v>39</v>
      </c>
      <c r="K42" s="148">
        <v>23</v>
      </c>
      <c r="L42" s="105" t="s">
        <v>795</v>
      </c>
      <c r="M42" s="105" t="s">
        <v>791</v>
      </c>
      <c r="N42" s="108"/>
      <c r="O42" s="108"/>
      <c r="P42" s="105"/>
      <c r="Q42" s="214" t="str">
        <f t="shared" si="0"/>
        <v>Equipements de travail</v>
      </c>
      <c r="R42" s="214" t="str">
        <f t="shared" si="1"/>
        <v>Utilisation d'équipements avec parties mobiles ou brûlantes</v>
      </c>
      <c r="S42" s="214" t="e">
        <f>VLOOKUP(L42,'Précisions-Moy Prév'!$C$2:$D$261,2,FALSE)</f>
        <v>#N/A</v>
      </c>
      <c r="T42" s="214">
        <f>VLOOKUP(F42,'Précisions-Moy Prév'!$G$2:$H$122,2,FALSE)</f>
        <v>53</v>
      </c>
    </row>
    <row r="43" spans="1:20" ht="56.25" x14ac:dyDescent="0.2">
      <c r="A43" s="149">
        <f t="shared" si="2"/>
        <v>40</v>
      </c>
      <c r="B43" s="108">
        <v>43025</v>
      </c>
      <c r="C43" s="108"/>
      <c r="D43" s="105" t="s">
        <v>848</v>
      </c>
      <c r="E43" s="105" t="s">
        <v>120</v>
      </c>
      <c r="F43" s="105" t="s">
        <v>190</v>
      </c>
      <c r="G43" s="105" t="s">
        <v>725</v>
      </c>
      <c r="H43" s="105" t="s">
        <v>14</v>
      </c>
      <c r="I43" s="105" t="s">
        <v>36</v>
      </c>
      <c r="J43" s="149" t="s">
        <v>39</v>
      </c>
      <c r="K43" s="148">
        <v>23</v>
      </c>
      <c r="L43" s="105" t="s">
        <v>800</v>
      </c>
      <c r="M43" s="105" t="s">
        <v>792</v>
      </c>
      <c r="N43" s="108"/>
      <c r="O43" s="108"/>
      <c r="P43" s="105"/>
      <c r="Q43" s="214" t="str">
        <f t="shared" si="0"/>
        <v>Produits Emissions Déchets</v>
      </c>
      <c r="R43" s="214" t="str">
        <f t="shared" si="1"/>
        <v>Projection, aspersion de produits dangereux sur le visage, la peau, les yeux</v>
      </c>
      <c r="S43" s="214" t="e">
        <f>VLOOKUP(L43,'Précisions-Moy Prév'!$C$2:$D$261,2,FALSE)</f>
        <v>#N/A</v>
      </c>
      <c r="T43" s="214">
        <f>VLOOKUP(F43,'Précisions-Moy Prév'!$G$2:$H$122,2,FALSE)</f>
        <v>91</v>
      </c>
    </row>
    <row r="44" spans="1:20" ht="56.25" x14ac:dyDescent="0.2">
      <c r="A44" s="149">
        <f t="shared" si="2"/>
        <v>41</v>
      </c>
      <c r="B44" s="108">
        <v>43025</v>
      </c>
      <c r="C44" s="108"/>
      <c r="D44" s="105" t="s">
        <v>848</v>
      </c>
      <c r="E44" s="175" t="s">
        <v>116</v>
      </c>
      <c r="F44" s="175" t="s">
        <v>21</v>
      </c>
      <c r="G44" s="175" t="s">
        <v>719</v>
      </c>
      <c r="H44" s="175" t="s">
        <v>14</v>
      </c>
      <c r="I44" s="175" t="s">
        <v>36</v>
      </c>
      <c r="J44" s="149" t="s">
        <v>39</v>
      </c>
      <c r="K44" s="148">
        <v>23</v>
      </c>
      <c r="L44" s="175" t="s">
        <v>799</v>
      </c>
      <c r="M44" s="105" t="s">
        <v>791</v>
      </c>
      <c r="N44" s="108"/>
      <c r="O44" s="108"/>
      <c r="P44" s="105"/>
      <c r="Q44" s="214" t="str">
        <f t="shared" si="0"/>
        <v>Equipements de travail</v>
      </c>
      <c r="R44" s="214" t="str">
        <f t="shared" si="1"/>
        <v>Utilisation d'outils tranchants (ciseaux, cutter…)</v>
      </c>
      <c r="S44" s="214" t="e">
        <f>VLOOKUP(L44,'Précisions-Moy Prév'!$C$2:$D$261,2,FALSE)</f>
        <v>#N/A</v>
      </c>
      <c r="T44" s="214">
        <f>VLOOKUP(F44,'Précisions-Moy Prév'!$G$2:$H$122,2,FALSE)</f>
        <v>55</v>
      </c>
    </row>
    <row r="45" spans="1:20" ht="56.25" x14ac:dyDescent="0.2">
      <c r="A45" s="149">
        <f t="shared" si="2"/>
        <v>42</v>
      </c>
      <c r="B45" s="108">
        <v>43025</v>
      </c>
      <c r="C45" s="108"/>
      <c r="D45" s="105" t="s">
        <v>848</v>
      </c>
      <c r="E45" s="175" t="s">
        <v>116</v>
      </c>
      <c r="F45" s="175" t="s">
        <v>21</v>
      </c>
      <c r="G45" s="175" t="s">
        <v>762</v>
      </c>
      <c r="H45" s="175" t="s">
        <v>14</v>
      </c>
      <c r="I45" s="175" t="s">
        <v>15</v>
      </c>
      <c r="J45" s="149" t="s">
        <v>16</v>
      </c>
      <c r="K45" s="148">
        <v>31</v>
      </c>
      <c r="L45" s="175" t="s">
        <v>801</v>
      </c>
      <c r="M45" s="105" t="s">
        <v>794</v>
      </c>
      <c r="N45" s="108"/>
      <c r="O45" s="108"/>
      <c r="P45" s="105"/>
      <c r="Q45" s="214" t="str">
        <f t="shared" si="0"/>
        <v>Equipements de travail</v>
      </c>
      <c r="R45" s="214" t="str">
        <f t="shared" si="1"/>
        <v>Utilisation d'outils tranchants (ciseaux, cutter…)</v>
      </c>
      <c r="S45" s="214" t="e">
        <f>VLOOKUP(L45,'Précisions-Moy Prév'!$C$2:$D$261,2,FALSE)</f>
        <v>#N/A</v>
      </c>
      <c r="T45" s="214">
        <f>VLOOKUP(F45,'Précisions-Moy Prév'!$G$2:$H$122,2,FALSE)</f>
        <v>55</v>
      </c>
    </row>
    <row r="46" spans="1:20" ht="56.25" x14ac:dyDescent="0.2">
      <c r="A46" s="149">
        <f t="shared" si="2"/>
        <v>43</v>
      </c>
      <c r="B46" s="108">
        <v>43025</v>
      </c>
      <c r="C46" s="108"/>
      <c r="D46" s="105" t="s">
        <v>848</v>
      </c>
      <c r="E46" s="175" t="s">
        <v>120</v>
      </c>
      <c r="F46" s="175" t="s">
        <v>183</v>
      </c>
      <c r="G46" s="175" t="s">
        <v>733</v>
      </c>
      <c r="H46" s="175" t="s">
        <v>14</v>
      </c>
      <c r="I46" s="175" t="s">
        <v>36</v>
      </c>
      <c r="J46" s="149" t="s">
        <v>39</v>
      </c>
      <c r="K46" s="148">
        <v>23</v>
      </c>
      <c r="L46" s="175" t="s">
        <v>802</v>
      </c>
      <c r="M46" s="175" t="s">
        <v>794</v>
      </c>
      <c r="N46" s="108"/>
      <c r="O46" s="108"/>
      <c r="P46" s="105"/>
      <c r="Q46" s="214" t="str">
        <f t="shared" si="0"/>
        <v>Produits Emissions Déchets</v>
      </c>
      <c r="R46" s="214" t="str">
        <f t="shared" si="1"/>
        <v xml:space="preserve">Mauvais conditionnement de produits et déchets </v>
      </c>
      <c r="S46" s="214" t="e">
        <f>VLOOKUP(L46,'Précisions-Moy Prév'!$C$2:$D$261,2,FALSE)</f>
        <v>#N/A</v>
      </c>
      <c r="T46" s="214">
        <f>VLOOKUP(F46,'Précisions-Moy Prév'!$G$2:$H$122,2,FALSE)</f>
        <v>83</v>
      </c>
    </row>
    <row r="47" spans="1:20" ht="45" x14ac:dyDescent="0.2">
      <c r="A47" s="149">
        <f t="shared" si="2"/>
        <v>44</v>
      </c>
      <c r="B47" s="108">
        <v>43025</v>
      </c>
      <c r="C47" s="108"/>
      <c r="D47" s="105" t="s">
        <v>850</v>
      </c>
      <c r="E47" s="175" t="s">
        <v>116</v>
      </c>
      <c r="F47" s="105" t="s">
        <v>70</v>
      </c>
      <c r="G47" s="105" t="s">
        <v>736</v>
      </c>
      <c r="H47" s="105" t="s">
        <v>14</v>
      </c>
      <c r="I47" s="105" t="s">
        <v>36</v>
      </c>
      <c r="J47" s="149" t="s">
        <v>39</v>
      </c>
      <c r="K47" s="148">
        <v>23</v>
      </c>
      <c r="L47" s="105" t="s">
        <v>795</v>
      </c>
      <c r="M47" s="105" t="s">
        <v>791</v>
      </c>
      <c r="N47" s="108"/>
      <c r="O47" s="108"/>
      <c r="P47" s="105"/>
      <c r="Q47" s="214" t="str">
        <f t="shared" si="0"/>
        <v>Equipements de travail</v>
      </c>
      <c r="R47" s="214" t="str">
        <f t="shared" si="1"/>
        <v>Utilisation d'équipements avec parties mobiles ou brûlantes</v>
      </c>
      <c r="S47" s="214" t="e">
        <f>VLOOKUP(L47,'Précisions-Moy Prév'!$C$2:$D$261,2,FALSE)</f>
        <v>#N/A</v>
      </c>
      <c r="T47" s="214">
        <f>VLOOKUP(F47,'Précisions-Moy Prév'!$G$2:$H$122,2,FALSE)</f>
        <v>53</v>
      </c>
    </row>
    <row r="48" spans="1:20" ht="45" x14ac:dyDescent="0.2">
      <c r="A48" s="149">
        <f t="shared" si="2"/>
        <v>45</v>
      </c>
      <c r="B48" s="108">
        <v>43025</v>
      </c>
      <c r="C48" s="108"/>
      <c r="D48" s="105" t="s">
        <v>850</v>
      </c>
      <c r="E48" s="105" t="s">
        <v>120</v>
      </c>
      <c r="F48" s="105" t="s">
        <v>190</v>
      </c>
      <c r="G48" s="105" t="s">
        <v>725</v>
      </c>
      <c r="H48" s="105" t="s">
        <v>14</v>
      </c>
      <c r="I48" s="105" t="s">
        <v>36</v>
      </c>
      <c r="J48" s="149" t="s">
        <v>39</v>
      </c>
      <c r="K48" s="148">
        <v>23</v>
      </c>
      <c r="L48" s="105" t="s">
        <v>800</v>
      </c>
      <c r="M48" s="105" t="s">
        <v>792</v>
      </c>
      <c r="N48" s="108"/>
      <c r="O48" s="108"/>
      <c r="P48" s="105"/>
      <c r="Q48" s="214" t="str">
        <f t="shared" si="0"/>
        <v>Produits Emissions Déchets</v>
      </c>
      <c r="R48" s="214" t="str">
        <f t="shared" si="1"/>
        <v>Projection, aspersion de produits dangereux sur le visage, la peau, les yeux</v>
      </c>
      <c r="S48" s="214" t="e">
        <f>VLOOKUP(L48,'Précisions-Moy Prév'!$C$2:$D$261,2,FALSE)</f>
        <v>#N/A</v>
      </c>
      <c r="T48" s="214">
        <f>VLOOKUP(F48,'Précisions-Moy Prév'!$G$2:$H$122,2,FALSE)</f>
        <v>91</v>
      </c>
    </row>
    <row r="49" spans="1:20" ht="45" x14ac:dyDescent="0.2">
      <c r="A49" s="149">
        <f t="shared" si="2"/>
        <v>46</v>
      </c>
      <c r="B49" s="108">
        <v>43025</v>
      </c>
      <c r="C49" s="108"/>
      <c r="D49" s="105" t="s">
        <v>850</v>
      </c>
      <c r="E49" s="175" t="s">
        <v>116</v>
      </c>
      <c r="F49" s="175" t="s">
        <v>21</v>
      </c>
      <c r="G49" s="175" t="s">
        <v>719</v>
      </c>
      <c r="H49" s="175" t="s">
        <v>14</v>
      </c>
      <c r="I49" s="175" t="s">
        <v>36</v>
      </c>
      <c r="J49" s="149" t="s">
        <v>39</v>
      </c>
      <c r="K49" s="148">
        <v>23</v>
      </c>
      <c r="L49" s="175" t="s">
        <v>799</v>
      </c>
      <c r="M49" s="105" t="s">
        <v>791</v>
      </c>
      <c r="N49" s="108"/>
      <c r="O49" s="108"/>
      <c r="P49" s="105"/>
      <c r="Q49" s="214" t="str">
        <f t="shared" si="0"/>
        <v>Equipements de travail</v>
      </c>
      <c r="R49" s="214" t="str">
        <f t="shared" si="1"/>
        <v>Utilisation d'outils tranchants (ciseaux, cutter…)</v>
      </c>
      <c r="S49" s="214" t="e">
        <f>VLOOKUP(L49,'Précisions-Moy Prév'!$C$2:$D$261,2,FALSE)</f>
        <v>#N/A</v>
      </c>
      <c r="T49" s="214">
        <f>VLOOKUP(F49,'Précisions-Moy Prév'!$G$2:$H$122,2,FALSE)</f>
        <v>55</v>
      </c>
    </row>
    <row r="50" spans="1:20" ht="45" x14ac:dyDescent="0.2">
      <c r="A50" s="149">
        <f t="shared" si="2"/>
        <v>47</v>
      </c>
      <c r="B50" s="108">
        <v>43025</v>
      </c>
      <c r="C50" s="108"/>
      <c r="D50" s="105" t="s">
        <v>850</v>
      </c>
      <c r="E50" s="175" t="s">
        <v>116</v>
      </c>
      <c r="F50" s="175" t="s">
        <v>21</v>
      </c>
      <c r="G50" s="175" t="s">
        <v>762</v>
      </c>
      <c r="H50" s="175" t="s">
        <v>14</v>
      </c>
      <c r="I50" s="175" t="s">
        <v>15</v>
      </c>
      <c r="J50" s="149" t="s">
        <v>16</v>
      </c>
      <c r="K50" s="148">
        <v>31</v>
      </c>
      <c r="L50" s="175" t="s">
        <v>801</v>
      </c>
      <c r="M50" s="105" t="s">
        <v>794</v>
      </c>
      <c r="N50" s="108"/>
      <c r="O50" s="108"/>
      <c r="P50" s="105"/>
      <c r="Q50" s="214" t="str">
        <f t="shared" si="0"/>
        <v>Equipements de travail</v>
      </c>
      <c r="R50" s="214" t="str">
        <f t="shared" si="1"/>
        <v>Utilisation d'outils tranchants (ciseaux, cutter…)</v>
      </c>
      <c r="S50" s="214" t="e">
        <f>VLOOKUP(L50,'Précisions-Moy Prév'!$C$2:$D$261,2,FALSE)</f>
        <v>#N/A</v>
      </c>
      <c r="T50" s="214">
        <f>VLOOKUP(F50,'Précisions-Moy Prév'!$G$2:$H$122,2,FALSE)</f>
        <v>55</v>
      </c>
    </row>
    <row r="51" spans="1:20" ht="45" x14ac:dyDescent="0.2">
      <c r="A51" s="149">
        <f t="shared" si="2"/>
        <v>48</v>
      </c>
      <c r="B51" s="108">
        <v>43025</v>
      </c>
      <c r="C51" s="108"/>
      <c r="D51" s="105" t="s">
        <v>850</v>
      </c>
      <c r="E51" s="175" t="s">
        <v>120</v>
      </c>
      <c r="F51" s="175" t="s">
        <v>183</v>
      </c>
      <c r="G51" s="175" t="s">
        <v>733</v>
      </c>
      <c r="H51" s="175" t="s">
        <v>14</v>
      </c>
      <c r="I51" s="175" t="s">
        <v>36</v>
      </c>
      <c r="J51" s="149" t="s">
        <v>39</v>
      </c>
      <c r="K51" s="148">
        <v>23</v>
      </c>
      <c r="L51" s="175" t="s">
        <v>802</v>
      </c>
      <c r="M51" s="175" t="s">
        <v>794</v>
      </c>
      <c r="N51" s="108"/>
      <c r="O51" s="108"/>
      <c r="P51" s="105"/>
      <c r="Q51" s="214" t="str">
        <f t="shared" si="0"/>
        <v>Produits Emissions Déchets</v>
      </c>
      <c r="R51" s="214" t="str">
        <f t="shared" si="1"/>
        <v xml:space="preserve">Mauvais conditionnement de produits et déchets </v>
      </c>
      <c r="S51" s="214" t="e">
        <f>VLOOKUP(L51,'Précisions-Moy Prév'!$C$2:$D$261,2,FALSE)</f>
        <v>#N/A</v>
      </c>
      <c r="T51" s="214">
        <f>VLOOKUP(F51,'Précisions-Moy Prév'!$G$2:$H$122,2,FALSE)</f>
        <v>83</v>
      </c>
    </row>
    <row r="52" spans="1:20" ht="45" x14ac:dyDescent="0.2">
      <c r="A52" s="149">
        <f t="shared" si="2"/>
        <v>49</v>
      </c>
      <c r="B52" s="108">
        <v>43025</v>
      </c>
      <c r="C52" s="108"/>
      <c r="D52" s="105" t="s">
        <v>855</v>
      </c>
      <c r="E52" s="105" t="s">
        <v>116</v>
      </c>
      <c r="F52" s="105" t="s">
        <v>70</v>
      </c>
      <c r="G52" s="105" t="s">
        <v>736</v>
      </c>
      <c r="H52" s="175" t="s">
        <v>14</v>
      </c>
      <c r="I52" s="105" t="s">
        <v>36</v>
      </c>
      <c r="J52" s="149" t="s">
        <v>39</v>
      </c>
      <c r="K52" s="148">
        <v>23</v>
      </c>
      <c r="L52" s="105" t="s">
        <v>803</v>
      </c>
      <c r="M52" s="105" t="s">
        <v>791</v>
      </c>
      <c r="N52" s="108"/>
      <c r="O52" s="108"/>
      <c r="P52" s="105"/>
      <c r="Q52" s="214" t="str">
        <f t="shared" si="0"/>
        <v>Equipements de travail</v>
      </c>
      <c r="R52" s="214" t="str">
        <f t="shared" si="1"/>
        <v>Utilisation d'équipements avec parties mobiles ou brûlantes</v>
      </c>
      <c r="S52" s="214" t="e">
        <f>VLOOKUP(L52,'Précisions-Moy Prév'!$C$2:$D$261,2,FALSE)</f>
        <v>#N/A</v>
      </c>
      <c r="T52" s="214">
        <f>VLOOKUP(F52,'Précisions-Moy Prév'!$G$2:$H$122,2,FALSE)</f>
        <v>53</v>
      </c>
    </row>
    <row r="53" spans="1:20" ht="45" x14ac:dyDescent="0.2">
      <c r="A53" s="149">
        <f t="shared" si="2"/>
        <v>50</v>
      </c>
      <c r="B53" s="108">
        <v>43025</v>
      </c>
      <c r="C53" s="108"/>
      <c r="D53" s="105" t="s">
        <v>855</v>
      </c>
      <c r="E53" s="105" t="s">
        <v>120</v>
      </c>
      <c r="F53" s="105" t="s">
        <v>190</v>
      </c>
      <c r="G53" s="105" t="s">
        <v>733</v>
      </c>
      <c r="H53" s="175" t="s">
        <v>14</v>
      </c>
      <c r="I53" s="105" t="s">
        <v>36</v>
      </c>
      <c r="J53" s="149" t="s">
        <v>39</v>
      </c>
      <c r="K53" s="148">
        <v>23</v>
      </c>
      <c r="L53" s="175" t="s">
        <v>804</v>
      </c>
      <c r="M53" s="175" t="s">
        <v>792</v>
      </c>
      <c r="N53" s="108"/>
      <c r="O53" s="108"/>
      <c r="P53" s="105"/>
      <c r="Q53" s="214" t="str">
        <f t="shared" si="0"/>
        <v>Produits Emissions Déchets</v>
      </c>
      <c r="R53" s="214" t="str">
        <f t="shared" si="1"/>
        <v>Projection, aspersion de produits dangereux sur le visage, la peau, les yeux</v>
      </c>
      <c r="S53" s="214" t="e">
        <f>VLOOKUP(L53,'Précisions-Moy Prév'!$C$2:$D$261,2,FALSE)</f>
        <v>#N/A</v>
      </c>
      <c r="T53" s="214">
        <f>VLOOKUP(F53,'Précisions-Moy Prév'!$G$2:$H$122,2,FALSE)</f>
        <v>91</v>
      </c>
    </row>
    <row r="54" spans="1:20" ht="45" x14ac:dyDescent="0.2">
      <c r="A54" s="149">
        <f t="shared" si="2"/>
        <v>51</v>
      </c>
      <c r="B54" s="108">
        <v>43025</v>
      </c>
      <c r="C54" s="108"/>
      <c r="D54" s="105" t="s">
        <v>855</v>
      </c>
      <c r="E54" s="105" t="s">
        <v>116</v>
      </c>
      <c r="F54" s="105" t="s">
        <v>70</v>
      </c>
      <c r="G54" s="105" t="s">
        <v>762</v>
      </c>
      <c r="H54" s="175" t="s">
        <v>14</v>
      </c>
      <c r="I54" s="105" t="s">
        <v>15</v>
      </c>
      <c r="J54" s="149" t="s">
        <v>16</v>
      </c>
      <c r="K54" s="148">
        <v>31</v>
      </c>
      <c r="L54" s="175" t="s">
        <v>805</v>
      </c>
      <c r="M54" s="175" t="s">
        <v>794</v>
      </c>
      <c r="N54" s="108"/>
      <c r="O54" s="108"/>
      <c r="P54" s="105"/>
      <c r="Q54" s="214" t="str">
        <f t="shared" si="0"/>
        <v>Equipements de travail</v>
      </c>
      <c r="R54" s="214" t="str">
        <f t="shared" si="1"/>
        <v>Utilisation d'équipements avec parties mobiles ou brûlantes</v>
      </c>
      <c r="S54" s="214" t="e">
        <f>VLOOKUP(L54,'Précisions-Moy Prév'!$C$2:$D$261,2,FALSE)</f>
        <v>#N/A</v>
      </c>
      <c r="T54" s="214">
        <f>VLOOKUP(F54,'Précisions-Moy Prév'!$G$2:$H$122,2,FALSE)</f>
        <v>53</v>
      </c>
    </row>
    <row r="55" spans="1:20" ht="45" x14ac:dyDescent="0.2">
      <c r="A55" s="149">
        <f t="shared" si="2"/>
        <v>52</v>
      </c>
      <c r="B55" s="108">
        <v>43025</v>
      </c>
      <c r="C55" s="108"/>
      <c r="D55" s="105" t="s">
        <v>855</v>
      </c>
      <c r="E55" s="105" t="s">
        <v>116</v>
      </c>
      <c r="F55" s="105" t="s">
        <v>21</v>
      </c>
      <c r="G55" s="105" t="s">
        <v>719</v>
      </c>
      <c r="H55" s="175" t="s">
        <v>14</v>
      </c>
      <c r="I55" s="105" t="s">
        <v>36</v>
      </c>
      <c r="J55" s="149" t="s">
        <v>39</v>
      </c>
      <c r="K55" s="148">
        <v>23</v>
      </c>
      <c r="L55" s="175" t="s">
        <v>806</v>
      </c>
      <c r="M55" s="105" t="s">
        <v>791</v>
      </c>
      <c r="N55" s="108"/>
      <c r="O55" s="108"/>
      <c r="P55" s="105"/>
      <c r="Q55" s="214" t="str">
        <f t="shared" si="0"/>
        <v>Equipements de travail</v>
      </c>
      <c r="R55" s="214" t="str">
        <f t="shared" si="1"/>
        <v>Utilisation d'outils tranchants (ciseaux, cutter…)</v>
      </c>
      <c r="S55" s="214" t="e">
        <f>VLOOKUP(L55,'Précisions-Moy Prév'!$C$2:$D$261,2,FALSE)</f>
        <v>#N/A</v>
      </c>
      <c r="T55" s="214">
        <f>VLOOKUP(F55,'Précisions-Moy Prév'!$G$2:$H$122,2,FALSE)</f>
        <v>55</v>
      </c>
    </row>
    <row r="56" spans="1:20" ht="45" x14ac:dyDescent="0.2">
      <c r="A56" s="149">
        <f t="shared" si="2"/>
        <v>53</v>
      </c>
      <c r="B56" s="108">
        <v>43025</v>
      </c>
      <c r="C56" s="108"/>
      <c r="D56" s="105" t="s">
        <v>855</v>
      </c>
      <c r="E56" s="105" t="s">
        <v>120</v>
      </c>
      <c r="F56" s="105" t="s">
        <v>190</v>
      </c>
      <c r="G56" s="105" t="s">
        <v>733</v>
      </c>
      <c r="H56" s="175" t="s">
        <v>14</v>
      </c>
      <c r="I56" s="105" t="s">
        <v>36</v>
      </c>
      <c r="J56" s="149" t="s">
        <v>39</v>
      </c>
      <c r="K56" s="148">
        <v>23</v>
      </c>
      <c r="L56" s="175" t="s">
        <v>807</v>
      </c>
      <c r="M56" s="175" t="s">
        <v>794</v>
      </c>
      <c r="N56" s="108"/>
      <c r="O56" s="108"/>
      <c r="P56" s="105"/>
      <c r="Q56" s="214" t="str">
        <f t="shared" si="0"/>
        <v>Produits Emissions Déchets</v>
      </c>
      <c r="R56" s="214" t="str">
        <f t="shared" si="1"/>
        <v>Projection, aspersion de produits dangereux sur le visage, la peau, les yeux</v>
      </c>
      <c r="S56" s="214" t="e">
        <f>VLOOKUP(L56,'Précisions-Moy Prév'!$C$2:$D$261,2,FALSE)</f>
        <v>#N/A</v>
      </c>
      <c r="T56" s="214">
        <f>VLOOKUP(F56,'Précisions-Moy Prév'!$G$2:$H$122,2,FALSE)</f>
        <v>91</v>
      </c>
    </row>
    <row r="57" spans="1:20" ht="33.75" x14ac:dyDescent="0.2">
      <c r="A57" s="149">
        <f t="shared" si="2"/>
        <v>54</v>
      </c>
      <c r="B57" s="108">
        <v>43025</v>
      </c>
      <c r="C57" s="108"/>
      <c r="D57" s="105" t="s">
        <v>856</v>
      </c>
      <c r="E57" s="105" t="s">
        <v>116</v>
      </c>
      <c r="F57" s="105" t="s">
        <v>70</v>
      </c>
      <c r="G57" s="105" t="s">
        <v>736</v>
      </c>
      <c r="H57" s="175" t="s">
        <v>14</v>
      </c>
      <c r="I57" s="105" t="s">
        <v>36</v>
      </c>
      <c r="J57" s="149" t="s">
        <v>39</v>
      </c>
      <c r="K57" s="148">
        <v>23</v>
      </c>
      <c r="L57" s="105" t="s">
        <v>803</v>
      </c>
      <c r="M57" s="105" t="s">
        <v>791</v>
      </c>
      <c r="N57" s="108"/>
      <c r="O57" s="108"/>
      <c r="P57" s="105"/>
      <c r="Q57" s="214" t="str">
        <f t="shared" si="0"/>
        <v>Equipements de travail</v>
      </c>
      <c r="R57" s="214" t="str">
        <f t="shared" si="1"/>
        <v>Utilisation d'équipements avec parties mobiles ou brûlantes</v>
      </c>
      <c r="S57" s="214" t="e">
        <f>VLOOKUP(L57,'Précisions-Moy Prév'!$C$2:$D$261,2,FALSE)</f>
        <v>#N/A</v>
      </c>
      <c r="T57" s="214">
        <f>VLOOKUP(F57,'Précisions-Moy Prév'!$G$2:$H$122,2,FALSE)</f>
        <v>53</v>
      </c>
    </row>
    <row r="58" spans="1:20" ht="33.75" x14ac:dyDescent="0.2">
      <c r="A58" s="149">
        <f t="shared" si="2"/>
        <v>55</v>
      </c>
      <c r="B58" s="108">
        <v>43025</v>
      </c>
      <c r="C58" s="108"/>
      <c r="D58" s="105" t="s">
        <v>856</v>
      </c>
      <c r="E58" s="105" t="s">
        <v>120</v>
      </c>
      <c r="F58" s="105" t="s">
        <v>190</v>
      </c>
      <c r="G58" s="105" t="s">
        <v>733</v>
      </c>
      <c r="H58" s="175" t="s">
        <v>14</v>
      </c>
      <c r="I58" s="105" t="s">
        <v>36</v>
      </c>
      <c r="J58" s="149" t="s">
        <v>39</v>
      </c>
      <c r="K58" s="148">
        <v>23</v>
      </c>
      <c r="L58" s="175" t="s">
        <v>804</v>
      </c>
      <c r="M58" s="175" t="s">
        <v>792</v>
      </c>
      <c r="N58" s="108"/>
      <c r="O58" s="108"/>
      <c r="P58" s="105"/>
      <c r="Q58" s="214" t="str">
        <f t="shared" si="0"/>
        <v>Produits Emissions Déchets</v>
      </c>
      <c r="R58" s="214" t="str">
        <f t="shared" si="1"/>
        <v>Projection, aspersion de produits dangereux sur le visage, la peau, les yeux</v>
      </c>
      <c r="S58" s="214" t="e">
        <f>VLOOKUP(L58,'Précisions-Moy Prév'!$C$2:$D$261,2,FALSE)</f>
        <v>#N/A</v>
      </c>
      <c r="T58" s="214">
        <f>VLOOKUP(F58,'Précisions-Moy Prév'!$G$2:$H$122,2,FALSE)</f>
        <v>91</v>
      </c>
    </row>
    <row r="59" spans="1:20" ht="33.75" x14ac:dyDescent="0.2">
      <c r="A59" s="149">
        <f t="shared" si="2"/>
        <v>56</v>
      </c>
      <c r="B59" s="108">
        <v>43025</v>
      </c>
      <c r="C59" s="108"/>
      <c r="D59" s="105" t="s">
        <v>856</v>
      </c>
      <c r="E59" s="105" t="s">
        <v>116</v>
      </c>
      <c r="F59" s="105" t="s">
        <v>70</v>
      </c>
      <c r="G59" s="105" t="s">
        <v>762</v>
      </c>
      <c r="H59" s="175" t="s">
        <v>14</v>
      </c>
      <c r="I59" s="105" t="s">
        <v>15</v>
      </c>
      <c r="J59" s="149" t="s">
        <v>16</v>
      </c>
      <c r="K59" s="148">
        <v>31</v>
      </c>
      <c r="L59" s="175" t="s">
        <v>805</v>
      </c>
      <c r="M59" s="175" t="s">
        <v>794</v>
      </c>
      <c r="N59" s="108"/>
      <c r="O59" s="108"/>
      <c r="P59" s="105"/>
      <c r="Q59" s="214" t="str">
        <f t="shared" si="0"/>
        <v>Equipements de travail</v>
      </c>
      <c r="R59" s="214" t="str">
        <f t="shared" si="1"/>
        <v>Utilisation d'équipements avec parties mobiles ou brûlantes</v>
      </c>
      <c r="S59" s="214" t="e">
        <f>VLOOKUP(L59,'Précisions-Moy Prév'!$C$2:$D$261,2,FALSE)</f>
        <v>#N/A</v>
      </c>
      <c r="T59" s="214">
        <f>VLOOKUP(F59,'Précisions-Moy Prév'!$G$2:$H$122,2,FALSE)</f>
        <v>53</v>
      </c>
    </row>
    <row r="60" spans="1:20" ht="45" x14ac:dyDescent="0.2">
      <c r="A60" s="149">
        <f t="shared" si="2"/>
        <v>57</v>
      </c>
      <c r="B60" s="108">
        <v>43025</v>
      </c>
      <c r="C60" s="108"/>
      <c r="D60" s="105" t="s">
        <v>857</v>
      </c>
      <c r="E60" s="105" t="s">
        <v>116</v>
      </c>
      <c r="F60" s="105" t="s">
        <v>21</v>
      </c>
      <c r="G60" s="105" t="s">
        <v>719</v>
      </c>
      <c r="H60" s="175" t="s">
        <v>14</v>
      </c>
      <c r="I60" s="105" t="s">
        <v>36</v>
      </c>
      <c r="J60" s="149" t="s">
        <v>39</v>
      </c>
      <c r="K60" s="148">
        <v>23</v>
      </c>
      <c r="L60" s="175" t="s">
        <v>806</v>
      </c>
      <c r="M60" s="105" t="s">
        <v>791</v>
      </c>
      <c r="N60" s="108"/>
      <c r="O60" s="108"/>
      <c r="P60" s="105"/>
      <c r="Q60" s="214" t="str">
        <f t="shared" si="0"/>
        <v>Equipements de travail</v>
      </c>
      <c r="R60" s="214" t="str">
        <f t="shared" si="1"/>
        <v>Utilisation d'outils tranchants (ciseaux, cutter…)</v>
      </c>
      <c r="S60" s="214" t="e">
        <f>VLOOKUP(L60,'Précisions-Moy Prév'!$C$2:$D$261,2,FALSE)</f>
        <v>#N/A</v>
      </c>
      <c r="T60" s="214">
        <f>VLOOKUP(F60,'Précisions-Moy Prév'!$G$2:$H$122,2,FALSE)</f>
        <v>55</v>
      </c>
    </row>
    <row r="61" spans="1:20" ht="33.75" x14ac:dyDescent="0.2">
      <c r="A61" s="149">
        <f t="shared" si="2"/>
        <v>58</v>
      </c>
      <c r="B61" s="108">
        <v>43025</v>
      </c>
      <c r="C61" s="108"/>
      <c r="D61" s="105" t="s">
        <v>856</v>
      </c>
      <c r="E61" s="105" t="s">
        <v>120</v>
      </c>
      <c r="F61" s="105" t="s">
        <v>190</v>
      </c>
      <c r="G61" s="105" t="s">
        <v>733</v>
      </c>
      <c r="H61" s="175" t="s">
        <v>14</v>
      </c>
      <c r="I61" s="105" t="s">
        <v>36</v>
      </c>
      <c r="J61" s="149" t="s">
        <v>39</v>
      </c>
      <c r="K61" s="148">
        <v>23</v>
      </c>
      <c r="L61" s="175" t="s">
        <v>807</v>
      </c>
      <c r="M61" s="175" t="s">
        <v>794</v>
      </c>
      <c r="N61" s="108"/>
      <c r="O61" s="108"/>
      <c r="P61" s="105"/>
      <c r="Q61" s="214" t="str">
        <f t="shared" si="0"/>
        <v>Produits Emissions Déchets</v>
      </c>
      <c r="R61" s="214" t="str">
        <f t="shared" si="1"/>
        <v>Projection, aspersion de produits dangereux sur le visage, la peau, les yeux</v>
      </c>
      <c r="S61" s="214" t="e">
        <f>VLOOKUP(L61,'Précisions-Moy Prév'!$C$2:$D$261,2,FALSE)</f>
        <v>#N/A</v>
      </c>
      <c r="T61" s="214">
        <f>VLOOKUP(F61,'Précisions-Moy Prév'!$G$2:$H$122,2,FALSE)</f>
        <v>91</v>
      </c>
    </row>
    <row r="62" spans="1:20" ht="45" x14ac:dyDescent="0.2">
      <c r="A62" s="149">
        <f t="shared" si="2"/>
        <v>59</v>
      </c>
      <c r="B62" s="108">
        <v>43025</v>
      </c>
      <c r="C62" s="108"/>
      <c r="D62" s="105" t="s">
        <v>857</v>
      </c>
      <c r="E62" s="105" t="s">
        <v>116</v>
      </c>
      <c r="F62" s="105" t="s">
        <v>70</v>
      </c>
      <c r="G62" s="105" t="s">
        <v>736</v>
      </c>
      <c r="H62" s="175" t="s">
        <v>14</v>
      </c>
      <c r="I62" s="105" t="s">
        <v>36</v>
      </c>
      <c r="J62" s="149" t="s">
        <v>39</v>
      </c>
      <c r="K62" s="148">
        <v>23</v>
      </c>
      <c r="L62" s="105" t="s">
        <v>803</v>
      </c>
      <c r="M62" s="105" t="s">
        <v>791</v>
      </c>
      <c r="N62" s="108"/>
      <c r="O62" s="108"/>
      <c r="P62" s="105"/>
      <c r="Q62" s="214" t="str">
        <f t="shared" si="0"/>
        <v>Equipements de travail</v>
      </c>
      <c r="R62" s="214" t="str">
        <f t="shared" si="1"/>
        <v>Utilisation d'équipements avec parties mobiles ou brûlantes</v>
      </c>
      <c r="S62" s="214" t="e">
        <f>VLOOKUP(L62,'Précisions-Moy Prév'!$C$2:$D$261,2,FALSE)</f>
        <v>#N/A</v>
      </c>
      <c r="T62" s="214">
        <f>VLOOKUP(F62,'Précisions-Moy Prév'!$G$2:$H$122,2,FALSE)</f>
        <v>53</v>
      </c>
    </row>
    <row r="63" spans="1:20" ht="45" x14ac:dyDescent="0.2">
      <c r="A63" s="149">
        <f t="shared" si="2"/>
        <v>60</v>
      </c>
      <c r="B63" s="108">
        <v>43025</v>
      </c>
      <c r="C63" s="108"/>
      <c r="D63" s="105" t="s">
        <v>857</v>
      </c>
      <c r="E63" s="105" t="s">
        <v>120</v>
      </c>
      <c r="F63" s="105" t="s">
        <v>190</v>
      </c>
      <c r="G63" s="105" t="s">
        <v>733</v>
      </c>
      <c r="H63" s="175" t="s">
        <v>14</v>
      </c>
      <c r="I63" s="105" t="s">
        <v>36</v>
      </c>
      <c r="J63" s="149" t="s">
        <v>39</v>
      </c>
      <c r="K63" s="148">
        <v>23</v>
      </c>
      <c r="L63" s="105" t="s">
        <v>804</v>
      </c>
      <c r="M63" s="175" t="s">
        <v>792</v>
      </c>
      <c r="N63" s="108"/>
      <c r="O63" s="108"/>
      <c r="P63" s="105"/>
      <c r="Q63" s="214" t="str">
        <f t="shared" si="0"/>
        <v>Produits Emissions Déchets</v>
      </c>
      <c r="R63" s="214" t="str">
        <f t="shared" si="1"/>
        <v>Projection, aspersion de produits dangereux sur le visage, la peau, les yeux</v>
      </c>
      <c r="S63" s="214" t="e">
        <f>VLOOKUP(L63,'Précisions-Moy Prév'!$C$2:$D$261,2,FALSE)</f>
        <v>#N/A</v>
      </c>
      <c r="T63" s="214">
        <f>VLOOKUP(F63,'Précisions-Moy Prév'!$G$2:$H$122,2,FALSE)</f>
        <v>91</v>
      </c>
    </row>
    <row r="64" spans="1:20" ht="45" x14ac:dyDescent="0.2">
      <c r="A64" s="149">
        <f t="shared" si="2"/>
        <v>61</v>
      </c>
      <c r="B64" s="108">
        <v>43025</v>
      </c>
      <c r="C64" s="108"/>
      <c r="D64" s="105" t="s">
        <v>857</v>
      </c>
      <c r="E64" s="105" t="s">
        <v>116</v>
      </c>
      <c r="F64" s="105" t="s">
        <v>70</v>
      </c>
      <c r="G64" s="105" t="s">
        <v>736</v>
      </c>
      <c r="H64" s="175" t="s">
        <v>14</v>
      </c>
      <c r="I64" s="105" t="s">
        <v>36</v>
      </c>
      <c r="J64" s="149" t="s">
        <v>39</v>
      </c>
      <c r="K64" s="148">
        <v>23</v>
      </c>
      <c r="L64" s="105" t="s">
        <v>803</v>
      </c>
      <c r="M64" s="105" t="s">
        <v>791</v>
      </c>
      <c r="N64" s="108"/>
      <c r="O64" s="108"/>
      <c r="P64" s="105"/>
      <c r="Q64" s="214" t="str">
        <f t="shared" ref="Q64:Q127" si="3">IF(E64&lt;&gt;0,IF(O64=0,E64,""),"")</f>
        <v>Equipements de travail</v>
      </c>
      <c r="R64" s="214" t="str">
        <f t="shared" ref="R64:R127" si="4">IF(F64&lt;&gt;0,IF(O64=0,F64,""),"")</f>
        <v>Utilisation d'équipements avec parties mobiles ou brûlantes</v>
      </c>
      <c r="S64" s="214" t="e">
        <f>VLOOKUP(L64,'Précisions-Moy Prév'!$C$2:$D$261,2,FALSE)</f>
        <v>#N/A</v>
      </c>
      <c r="T64" s="214">
        <f>VLOOKUP(F64,'Précisions-Moy Prév'!$G$2:$H$122,2,FALSE)</f>
        <v>53</v>
      </c>
    </row>
    <row r="65" spans="1:20" ht="45" x14ac:dyDescent="0.2">
      <c r="A65" s="149">
        <f t="shared" si="2"/>
        <v>62</v>
      </c>
      <c r="B65" s="108">
        <v>43025</v>
      </c>
      <c r="C65" s="108"/>
      <c r="D65" s="105" t="s">
        <v>857</v>
      </c>
      <c r="E65" s="105" t="s">
        <v>120</v>
      </c>
      <c r="F65" s="105" t="s">
        <v>190</v>
      </c>
      <c r="G65" s="105" t="s">
        <v>733</v>
      </c>
      <c r="H65" s="175" t="s">
        <v>14</v>
      </c>
      <c r="I65" s="105" t="s">
        <v>36</v>
      </c>
      <c r="J65" s="149" t="s">
        <v>39</v>
      </c>
      <c r="K65" s="148">
        <v>23</v>
      </c>
      <c r="L65" s="105" t="s">
        <v>804</v>
      </c>
      <c r="M65" s="175" t="s">
        <v>792</v>
      </c>
      <c r="N65" s="108"/>
      <c r="O65" s="108"/>
      <c r="P65" s="105"/>
      <c r="Q65" s="214" t="str">
        <f t="shared" si="3"/>
        <v>Produits Emissions Déchets</v>
      </c>
      <c r="R65" s="214" t="str">
        <f t="shared" si="4"/>
        <v>Projection, aspersion de produits dangereux sur le visage, la peau, les yeux</v>
      </c>
      <c r="S65" s="214" t="e">
        <f>VLOOKUP(L65,'Précisions-Moy Prév'!$C$2:$D$261,2,FALSE)</f>
        <v>#N/A</v>
      </c>
      <c r="T65" s="214">
        <f>VLOOKUP(F65,'Précisions-Moy Prév'!$G$2:$H$122,2,FALSE)</f>
        <v>91</v>
      </c>
    </row>
    <row r="66" spans="1:20" ht="45" x14ac:dyDescent="0.2">
      <c r="A66" s="149">
        <f t="shared" si="2"/>
        <v>63</v>
      </c>
      <c r="B66" s="108">
        <v>43025</v>
      </c>
      <c r="C66" s="108"/>
      <c r="D66" s="105" t="s">
        <v>857</v>
      </c>
      <c r="E66" s="105" t="s">
        <v>116</v>
      </c>
      <c r="F66" s="105" t="s">
        <v>70</v>
      </c>
      <c r="G66" s="105" t="s">
        <v>736</v>
      </c>
      <c r="H66" s="175" t="s">
        <v>14</v>
      </c>
      <c r="I66" s="105" t="s">
        <v>36</v>
      </c>
      <c r="J66" s="149" t="s">
        <v>39</v>
      </c>
      <c r="K66" s="148">
        <v>23</v>
      </c>
      <c r="L66" s="105" t="s">
        <v>803</v>
      </c>
      <c r="M66" s="105" t="s">
        <v>791</v>
      </c>
      <c r="N66" s="108"/>
      <c r="O66" s="108"/>
      <c r="P66" s="105"/>
      <c r="Q66" s="214" t="str">
        <f t="shared" si="3"/>
        <v>Equipements de travail</v>
      </c>
      <c r="R66" s="214" t="str">
        <f t="shared" si="4"/>
        <v>Utilisation d'équipements avec parties mobiles ou brûlantes</v>
      </c>
      <c r="S66" s="214" t="e">
        <f>VLOOKUP(L66,'Précisions-Moy Prév'!$C$2:$D$261,2,FALSE)</f>
        <v>#N/A</v>
      </c>
      <c r="T66" s="214">
        <f>VLOOKUP(F66,'Précisions-Moy Prév'!$G$2:$H$122,2,FALSE)</f>
        <v>53</v>
      </c>
    </row>
    <row r="67" spans="1:20" ht="45" x14ac:dyDescent="0.2">
      <c r="A67" s="149">
        <f t="shared" si="2"/>
        <v>64</v>
      </c>
      <c r="B67" s="108">
        <v>43025</v>
      </c>
      <c r="C67" s="108"/>
      <c r="D67" s="105" t="s">
        <v>857</v>
      </c>
      <c r="E67" s="105" t="s">
        <v>120</v>
      </c>
      <c r="F67" s="105" t="s">
        <v>190</v>
      </c>
      <c r="G67" s="105" t="s">
        <v>733</v>
      </c>
      <c r="H67" s="175" t="s">
        <v>14</v>
      </c>
      <c r="I67" s="105" t="s">
        <v>36</v>
      </c>
      <c r="J67" s="149" t="s">
        <v>39</v>
      </c>
      <c r="K67" s="148">
        <v>23</v>
      </c>
      <c r="L67" s="105" t="s">
        <v>804</v>
      </c>
      <c r="M67" s="175" t="s">
        <v>792</v>
      </c>
      <c r="N67" s="108"/>
      <c r="O67" s="108"/>
      <c r="P67" s="105"/>
      <c r="Q67" s="214" t="str">
        <f t="shared" si="3"/>
        <v>Produits Emissions Déchets</v>
      </c>
      <c r="R67" s="214" t="str">
        <f t="shared" si="4"/>
        <v>Projection, aspersion de produits dangereux sur le visage, la peau, les yeux</v>
      </c>
      <c r="S67" s="214" t="e">
        <f>VLOOKUP(L67,'Précisions-Moy Prév'!$C$2:$D$261,2,FALSE)</f>
        <v>#N/A</v>
      </c>
      <c r="T67" s="214">
        <f>VLOOKUP(F67,'Précisions-Moy Prév'!$G$2:$H$122,2,FALSE)</f>
        <v>91</v>
      </c>
    </row>
    <row r="68" spans="1:20" ht="45" x14ac:dyDescent="0.2">
      <c r="A68" s="149">
        <f t="shared" si="2"/>
        <v>65</v>
      </c>
      <c r="B68" s="108">
        <v>43025</v>
      </c>
      <c r="C68" s="108"/>
      <c r="D68" s="105" t="s">
        <v>857</v>
      </c>
      <c r="E68" s="105" t="s">
        <v>116</v>
      </c>
      <c r="F68" s="105" t="s">
        <v>70</v>
      </c>
      <c r="G68" s="105" t="s">
        <v>736</v>
      </c>
      <c r="H68" s="175" t="s">
        <v>14</v>
      </c>
      <c r="I68" s="105" t="s">
        <v>36</v>
      </c>
      <c r="J68" s="149" t="s">
        <v>39</v>
      </c>
      <c r="K68" s="148">
        <v>23</v>
      </c>
      <c r="L68" s="105" t="s">
        <v>803</v>
      </c>
      <c r="M68" s="105" t="s">
        <v>791</v>
      </c>
      <c r="N68" s="108"/>
      <c r="O68" s="108"/>
      <c r="P68" s="105"/>
      <c r="Q68" s="214" t="str">
        <f t="shared" si="3"/>
        <v>Equipements de travail</v>
      </c>
      <c r="R68" s="214" t="str">
        <f t="shared" si="4"/>
        <v>Utilisation d'équipements avec parties mobiles ou brûlantes</v>
      </c>
      <c r="S68" s="214" t="e">
        <f>VLOOKUP(L68,'Précisions-Moy Prév'!$C$2:$D$261,2,FALSE)</f>
        <v>#N/A</v>
      </c>
      <c r="T68" s="214">
        <f>VLOOKUP(F68,'Précisions-Moy Prév'!$G$2:$H$122,2,FALSE)</f>
        <v>53</v>
      </c>
    </row>
    <row r="69" spans="1:20" ht="45" x14ac:dyDescent="0.2">
      <c r="A69" s="149">
        <f t="shared" si="2"/>
        <v>66</v>
      </c>
      <c r="B69" s="108">
        <v>43025</v>
      </c>
      <c r="C69" s="108"/>
      <c r="D69" s="105" t="s">
        <v>857</v>
      </c>
      <c r="E69" s="105" t="s">
        <v>120</v>
      </c>
      <c r="F69" s="105" t="s">
        <v>190</v>
      </c>
      <c r="G69" s="105" t="s">
        <v>733</v>
      </c>
      <c r="H69" s="175" t="s">
        <v>14</v>
      </c>
      <c r="I69" s="105" t="s">
        <v>36</v>
      </c>
      <c r="J69" s="149" t="s">
        <v>39</v>
      </c>
      <c r="K69" s="148">
        <v>23</v>
      </c>
      <c r="L69" s="105" t="s">
        <v>804</v>
      </c>
      <c r="M69" s="175" t="s">
        <v>792</v>
      </c>
      <c r="N69" s="108"/>
      <c r="O69" s="108"/>
      <c r="P69" s="105"/>
      <c r="Q69" s="214" t="str">
        <f t="shared" si="3"/>
        <v>Produits Emissions Déchets</v>
      </c>
      <c r="R69" s="214" t="str">
        <f t="shared" si="4"/>
        <v>Projection, aspersion de produits dangereux sur le visage, la peau, les yeux</v>
      </c>
      <c r="S69" s="214" t="e">
        <f>VLOOKUP(L69,'Précisions-Moy Prév'!$C$2:$D$261,2,FALSE)</f>
        <v>#N/A</v>
      </c>
      <c r="T69" s="214">
        <f>VLOOKUP(F69,'Précisions-Moy Prév'!$G$2:$H$122,2,FALSE)</f>
        <v>91</v>
      </c>
    </row>
    <row r="70" spans="1:20" ht="45" x14ac:dyDescent="0.2">
      <c r="A70" s="149">
        <f t="shared" ref="A70:A133" si="5">A69+1</f>
        <v>67</v>
      </c>
      <c r="B70" s="108">
        <v>43025</v>
      </c>
      <c r="C70" s="108"/>
      <c r="D70" s="105" t="s">
        <v>857</v>
      </c>
      <c r="E70" s="105" t="s">
        <v>116</v>
      </c>
      <c r="F70" s="105" t="s">
        <v>70</v>
      </c>
      <c r="G70" s="105" t="s">
        <v>736</v>
      </c>
      <c r="H70" s="175" t="s">
        <v>14</v>
      </c>
      <c r="I70" s="105" t="s">
        <v>36</v>
      </c>
      <c r="J70" s="149" t="s">
        <v>39</v>
      </c>
      <c r="K70" s="148">
        <v>23</v>
      </c>
      <c r="L70" s="105" t="s">
        <v>803</v>
      </c>
      <c r="M70" s="105" t="s">
        <v>791</v>
      </c>
      <c r="N70" s="108"/>
      <c r="O70" s="108"/>
      <c r="P70" s="105"/>
      <c r="Q70" s="214" t="str">
        <f t="shared" si="3"/>
        <v>Equipements de travail</v>
      </c>
      <c r="R70" s="214" t="str">
        <f t="shared" si="4"/>
        <v>Utilisation d'équipements avec parties mobiles ou brûlantes</v>
      </c>
      <c r="S70" s="214" t="e">
        <f>VLOOKUP(L70,'Précisions-Moy Prév'!$C$2:$D$261,2,FALSE)</f>
        <v>#N/A</v>
      </c>
      <c r="T70" s="214">
        <f>VLOOKUP(F70,'Précisions-Moy Prév'!$G$2:$H$122,2,FALSE)</f>
        <v>53</v>
      </c>
    </row>
    <row r="71" spans="1:20" ht="45" x14ac:dyDescent="0.2">
      <c r="A71" s="149">
        <f t="shared" si="5"/>
        <v>68</v>
      </c>
      <c r="B71" s="108">
        <v>43025</v>
      </c>
      <c r="C71" s="108"/>
      <c r="D71" s="105" t="s">
        <v>857</v>
      </c>
      <c r="E71" s="105" t="s">
        <v>120</v>
      </c>
      <c r="F71" s="105" t="s">
        <v>190</v>
      </c>
      <c r="G71" s="105" t="s">
        <v>733</v>
      </c>
      <c r="H71" s="175" t="s">
        <v>14</v>
      </c>
      <c r="I71" s="105" t="s">
        <v>36</v>
      </c>
      <c r="J71" s="149" t="s">
        <v>39</v>
      </c>
      <c r="K71" s="148">
        <v>23</v>
      </c>
      <c r="L71" s="105" t="s">
        <v>804</v>
      </c>
      <c r="M71" s="175" t="s">
        <v>792</v>
      </c>
      <c r="N71" s="108"/>
      <c r="O71" s="108"/>
      <c r="P71" s="105"/>
      <c r="Q71" s="214" t="str">
        <f t="shared" si="3"/>
        <v>Produits Emissions Déchets</v>
      </c>
      <c r="R71" s="214" t="str">
        <f t="shared" si="4"/>
        <v>Projection, aspersion de produits dangereux sur le visage, la peau, les yeux</v>
      </c>
      <c r="S71" s="214" t="e">
        <f>VLOOKUP(L71,'Précisions-Moy Prév'!$C$2:$D$261,2,FALSE)</f>
        <v>#N/A</v>
      </c>
      <c r="T71" s="214">
        <f>VLOOKUP(F71,'Précisions-Moy Prév'!$G$2:$H$122,2,FALSE)</f>
        <v>91</v>
      </c>
    </row>
    <row r="72" spans="1:20" ht="45" x14ac:dyDescent="0.2">
      <c r="A72" s="149">
        <f t="shared" si="5"/>
        <v>69</v>
      </c>
      <c r="B72" s="108">
        <v>43025</v>
      </c>
      <c r="C72" s="108"/>
      <c r="D72" s="105" t="s">
        <v>857</v>
      </c>
      <c r="E72" s="105" t="s">
        <v>116</v>
      </c>
      <c r="F72" s="105" t="s">
        <v>70</v>
      </c>
      <c r="G72" s="105" t="s">
        <v>736</v>
      </c>
      <c r="H72" s="175" t="s">
        <v>14</v>
      </c>
      <c r="I72" s="105" t="s">
        <v>36</v>
      </c>
      <c r="J72" s="149" t="s">
        <v>39</v>
      </c>
      <c r="K72" s="148">
        <v>23</v>
      </c>
      <c r="L72" s="105" t="s">
        <v>803</v>
      </c>
      <c r="M72" s="105" t="s">
        <v>791</v>
      </c>
      <c r="N72" s="108"/>
      <c r="O72" s="108"/>
      <c r="P72" s="105"/>
      <c r="Q72" s="214" t="str">
        <f t="shared" si="3"/>
        <v>Equipements de travail</v>
      </c>
      <c r="R72" s="214" t="str">
        <f t="shared" si="4"/>
        <v>Utilisation d'équipements avec parties mobiles ou brûlantes</v>
      </c>
      <c r="S72" s="214" t="e">
        <f>VLOOKUP(L72,'Précisions-Moy Prév'!$C$2:$D$261,2,FALSE)</f>
        <v>#N/A</v>
      </c>
      <c r="T72" s="214">
        <f>VLOOKUP(F72,'Précisions-Moy Prév'!$G$2:$H$122,2,FALSE)</f>
        <v>53</v>
      </c>
    </row>
    <row r="73" spans="1:20" ht="45" x14ac:dyDescent="0.2">
      <c r="A73" s="149">
        <f t="shared" si="5"/>
        <v>70</v>
      </c>
      <c r="B73" s="108">
        <v>43025</v>
      </c>
      <c r="C73" s="108"/>
      <c r="D73" s="105" t="s">
        <v>857</v>
      </c>
      <c r="E73" s="105" t="s">
        <v>120</v>
      </c>
      <c r="F73" s="105" t="s">
        <v>190</v>
      </c>
      <c r="G73" s="105" t="s">
        <v>733</v>
      </c>
      <c r="H73" s="175" t="s">
        <v>14</v>
      </c>
      <c r="I73" s="105" t="s">
        <v>36</v>
      </c>
      <c r="J73" s="149" t="s">
        <v>39</v>
      </c>
      <c r="K73" s="148">
        <v>23</v>
      </c>
      <c r="L73" s="105" t="s">
        <v>804</v>
      </c>
      <c r="M73" s="175" t="s">
        <v>792</v>
      </c>
      <c r="N73" s="108"/>
      <c r="O73" s="108"/>
      <c r="P73" s="105"/>
      <c r="Q73" s="214" t="str">
        <f t="shared" si="3"/>
        <v>Produits Emissions Déchets</v>
      </c>
      <c r="R73" s="214" t="str">
        <f t="shared" si="4"/>
        <v>Projection, aspersion de produits dangereux sur le visage, la peau, les yeux</v>
      </c>
      <c r="S73" s="214" t="e">
        <f>VLOOKUP(L73,'Précisions-Moy Prév'!$C$2:$D$261,2,FALSE)</f>
        <v>#N/A</v>
      </c>
      <c r="T73" s="214">
        <f>VLOOKUP(F73,'Précisions-Moy Prév'!$G$2:$H$122,2,FALSE)</f>
        <v>91</v>
      </c>
    </row>
    <row r="74" spans="1:20" ht="45" x14ac:dyDescent="0.2">
      <c r="A74" s="149">
        <f t="shared" si="5"/>
        <v>71</v>
      </c>
      <c r="B74" s="108">
        <v>43025</v>
      </c>
      <c r="C74" s="108"/>
      <c r="D74" s="105" t="s">
        <v>857</v>
      </c>
      <c r="E74" s="105" t="s">
        <v>116</v>
      </c>
      <c r="F74" s="105" t="s">
        <v>70</v>
      </c>
      <c r="G74" s="105" t="s">
        <v>736</v>
      </c>
      <c r="H74" s="175" t="s">
        <v>14</v>
      </c>
      <c r="I74" s="105" t="s">
        <v>36</v>
      </c>
      <c r="J74" s="149" t="s">
        <v>39</v>
      </c>
      <c r="K74" s="148">
        <v>23</v>
      </c>
      <c r="L74" s="105" t="s">
        <v>803</v>
      </c>
      <c r="M74" s="105" t="s">
        <v>791</v>
      </c>
      <c r="N74" s="108"/>
      <c r="O74" s="108"/>
      <c r="P74" s="105"/>
      <c r="Q74" s="214" t="str">
        <f t="shared" si="3"/>
        <v>Equipements de travail</v>
      </c>
      <c r="R74" s="214" t="str">
        <f t="shared" si="4"/>
        <v>Utilisation d'équipements avec parties mobiles ou brûlantes</v>
      </c>
      <c r="S74" s="214" t="e">
        <f>VLOOKUP(L74,'Précisions-Moy Prév'!$C$2:$D$261,2,FALSE)</f>
        <v>#N/A</v>
      </c>
      <c r="T74" s="214">
        <f>VLOOKUP(F74,'Précisions-Moy Prév'!$G$2:$H$122,2,FALSE)</f>
        <v>53</v>
      </c>
    </row>
    <row r="75" spans="1:20" ht="45" x14ac:dyDescent="0.2">
      <c r="A75" s="149">
        <f t="shared" si="5"/>
        <v>72</v>
      </c>
      <c r="B75" s="108">
        <v>43025</v>
      </c>
      <c r="C75" s="108"/>
      <c r="D75" s="105" t="s">
        <v>857</v>
      </c>
      <c r="E75" s="105" t="s">
        <v>120</v>
      </c>
      <c r="F75" s="105" t="s">
        <v>190</v>
      </c>
      <c r="G75" s="105" t="s">
        <v>733</v>
      </c>
      <c r="H75" s="175" t="s">
        <v>14</v>
      </c>
      <c r="I75" s="105" t="s">
        <v>36</v>
      </c>
      <c r="J75" s="149" t="s">
        <v>39</v>
      </c>
      <c r="K75" s="148">
        <v>23</v>
      </c>
      <c r="L75" s="105" t="s">
        <v>804</v>
      </c>
      <c r="M75" s="175" t="s">
        <v>792</v>
      </c>
      <c r="N75" s="108"/>
      <c r="O75" s="108"/>
      <c r="P75" s="105"/>
      <c r="Q75" s="214" t="str">
        <f t="shared" si="3"/>
        <v>Produits Emissions Déchets</v>
      </c>
      <c r="R75" s="214" t="str">
        <f t="shared" si="4"/>
        <v>Projection, aspersion de produits dangereux sur le visage, la peau, les yeux</v>
      </c>
      <c r="S75" s="214" t="e">
        <f>VLOOKUP(L75,'Précisions-Moy Prév'!$C$2:$D$261,2,FALSE)</f>
        <v>#N/A</v>
      </c>
      <c r="T75" s="214">
        <f>VLOOKUP(F75,'Précisions-Moy Prév'!$G$2:$H$122,2,FALSE)</f>
        <v>91</v>
      </c>
    </row>
    <row r="76" spans="1:20" ht="45" x14ac:dyDescent="0.2">
      <c r="A76" s="149">
        <f t="shared" si="5"/>
        <v>73</v>
      </c>
      <c r="B76" s="108">
        <v>43025</v>
      </c>
      <c r="C76" s="108"/>
      <c r="D76" s="105" t="s">
        <v>857</v>
      </c>
      <c r="E76" s="105" t="s">
        <v>116</v>
      </c>
      <c r="F76" s="105" t="s">
        <v>70</v>
      </c>
      <c r="G76" s="105" t="s">
        <v>736</v>
      </c>
      <c r="H76" s="175" t="s">
        <v>14</v>
      </c>
      <c r="I76" s="105" t="s">
        <v>36</v>
      </c>
      <c r="J76" s="149" t="s">
        <v>39</v>
      </c>
      <c r="K76" s="148">
        <v>23</v>
      </c>
      <c r="L76" s="105" t="s">
        <v>803</v>
      </c>
      <c r="M76" s="105" t="s">
        <v>791</v>
      </c>
      <c r="N76" s="108"/>
      <c r="O76" s="108"/>
      <c r="P76" s="105"/>
      <c r="Q76" s="214" t="str">
        <f t="shared" si="3"/>
        <v>Equipements de travail</v>
      </c>
      <c r="R76" s="214" t="str">
        <f t="shared" si="4"/>
        <v>Utilisation d'équipements avec parties mobiles ou brûlantes</v>
      </c>
      <c r="S76" s="214" t="e">
        <f>VLOOKUP(L76,'Précisions-Moy Prév'!$C$2:$D$261,2,FALSE)</f>
        <v>#N/A</v>
      </c>
      <c r="T76" s="214">
        <f>VLOOKUP(F76,'Précisions-Moy Prév'!$G$2:$H$122,2,FALSE)</f>
        <v>53</v>
      </c>
    </row>
    <row r="77" spans="1:20" ht="45" x14ac:dyDescent="0.2">
      <c r="A77" s="149">
        <f t="shared" si="5"/>
        <v>74</v>
      </c>
      <c r="B77" s="108">
        <v>43025</v>
      </c>
      <c r="C77" s="108"/>
      <c r="D77" s="105" t="s">
        <v>857</v>
      </c>
      <c r="E77" s="105" t="s">
        <v>120</v>
      </c>
      <c r="F77" s="105" t="s">
        <v>190</v>
      </c>
      <c r="G77" s="105" t="s">
        <v>733</v>
      </c>
      <c r="H77" s="175" t="s">
        <v>14</v>
      </c>
      <c r="I77" s="105" t="s">
        <v>36</v>
      </c>
      <c r="J77" s="149" t="s">
        <v>39</v>
      </c>
      <c r="K77" s="148">
        <v>23</v>
      </c>
      <c r="L77" s="105" t="s">
        <v>804</v>
      </c>
      <c r="M77" s="175" t="s">
        <v>792</v>
      </c>
      <c r="N77" s="108"/>
      <c r="O77" s="108"/>
      <c r="P77" s="105"/>
      <c r="Q77" s="214" t="str">
        <f t="shared" si="3"/>
        <v>Produits Emissions Déchets</v>
      </c>
      <c r="R77" s="214" t="str">
        <f t="shared" si="4"/>
        <v>Projection, aspersion de produits dangereux sur le visage, la peau, les yeux</v>
      </c>
      <c r="S77" s="214" t="e">
        <f>VLOOKUP(L77,'Précisions-Moy Prév'!$C$2:$D$261,2,FALSE)</f>
        <v>#N/A</v>
      </c>
      <c r="T77" s="214">
        <f>VLOOKUP(F77,'Précisions-Moy Prév'!$G$2:$H$122,2,FALSE)</f>
        <v>91</v>
      </c>
    </row>
    <row r="78" spans="1:20" ht="45" x14ac:dyDescent="0.2">
      <c r="A78" s="149">
        <f t="shared" si="5"/>
        <v>75</v>
      </c>
      <c r="B78" s="108">
        <v>43025</v>
      </c>
      <c r="C78" s="108"/>
      <c r="D78" s="105" t="s">
        <v>857</v>
      </c>
      <c r="E78" s="105" t="s">
        <v>116</v>
      </c>
      <c r="F78" s="105" t="s">
        <v>70</v>
      </c>
      <c r="G78" s="105" t="s">
        <v>736</v>
      </c>
      <c r="H78" s="175" t="s">
        <v>14</v>
      </c>
      <c r="I78" s="105" t="s">
        <v>36</v>
      </c>
      <c r="J78" s="149" t="s">
        <v>39</v>
      </c>
      <c r="K78" s="148">
        <v>23</v>
      </c>
      <c r="L78" s="105" t="s">
        <v>803</v>
      </c>
      <c r="M78" s="105" t="s">
        <v>791</v>
      </c>
      <c r="N78" s="108"/>
      <c r="O78" s="108"/>
      <c r="P78" s="105"/>
      <c r="Q78" s="214" t="str">
        <f t="shared" si="3"/>
        <v>Equipements de travail</v>
      </c>
      <c r="R78" s="214" t="str">
        <f t="shared" si="4"/>
        <v>Utilisation d'équipements avec parties mobiles ou brûlantes</v>
      </c>
      <c r="S78" s="214" t="e">
        <f>VLOOKUP(L78,'Précisions-Moy Prév'!$C$2:$D$261,2,FALSE)</f>
        <v>#N/A</v>
      </c>
      <c r="T78" s="214">
        <f>VLOOKUP(F78,'Précisions-Moy Prév'!$G$2:$H$122,2,FALSE)</f>
        <v>53</v>
      </c>
    </row>
    <row r="79" spans="1:20" ht="45" x14ac:dyDescent="0.2">
      <c r="A79" s="149">
        <f t="shared" si="5"/>
        <v>76</v>
      </c>
      <c r="B79" s="108">
        <v>43025</v>
      </c>
      <c r="C79" s="108"/>
      <c r="D79" s="105" t="s">
        <v>857</v>
      </c>
      <c r="E79" s="105" t="s">
        <v>120</v>
      </c>
      <c r="F79" s="105" t="s">
        <v>190</v>
      </c>
      <c r="G79" s="105" t="s">
        <v>733</v>
      </c>
      <c r="H79" s="175" t="s">
        <v>14</v>
      </c>
      <c r="I79" s="105" t="s">
        <v>36</v>
      </c>
      <c r="J79" s="149" t="s">
        <v>39</v>
      </c>
      <c r="K79" s="148">
        <v>23</v>
      </c>
      <c r="L79" s="105" t="s">
        <v>804</v>
      </c>
      <c r="M79" s="175" t="s">
        <v>792</v>
      </c>
      <c r="N79" s="108"/>
      <c r="O79" s="108"/>
      <c r="P79" s="105"/>
      <c r="Q79" s="214" t="str">
        <f t="shared" si="3"/>
        <v>Produits Emissions Déchets</v>
      </c>
      <c r="R79" s="214" t="str">
        <f t="shared" si="4"/>
        <v>Projection, aspersion de produits dangereux sur le visage, la peau, les yeux</v>
      </c>
      <c r="S79" s="214" t="e">
        <f>VLOOKUP(L79,'Précisions-Moy Prév'!$C$2:$D$261,2,FALSE)</f>
        <v>#N/A</v>
      </c>
      <c r="T79" s="214">
        <f>VLOOKUP(F79,'Précisions-Moy Prév'!$G$2:$H$122,2,FALSE)</f>
        <v>91</v>
      </c>
    </row>
    <row r="80" spans="1:20" ht="45" x14ac:dyDescent="0.2">
      <c r="A80" s="149">
        <f t="shared" si="5"/>
        <v>77</v>
      </c>
      <c r="B80" s="108">
        <v>43025</v>
      </c>
      <c r="C80" s="108"/>
      <c r="D80" s="105" t="s">
        <v>857</v>
      </c>
      <c r="E80" s="105" t="s">
        <v>116</v>
      </c>
      <c r="F80" s="105" t="s">
        <v>70</v>
      </c>
      <c r="G80" s="105" t="s">
        <v>736</v>
      </c>
      <c r="H80" s="175" t="s">
        <v>14</v>
      </c>
      <c r="I80" s="105" t="s">
        <v>36</v>
      </c>
      <c r="J80" s="149" t="s">
        <v>39</v>
      </c>
      <c r="K80" s="148">
        <v>23</v>
      </c>
      <c r="L80" s="105" t="s">
        <v>803</v>
      </c>
      <c r="M80" s="105" t="s">
        <v>791</v>
      </c>
      <c r="N80" s="108"/>
      <c r="O80" s="108"/>
      <c r="P80" s="105"/>
      <c r="Q80" s="214" t="str">
        <f t="shared" si="3"/>
        <v>Equipements de travail</v>
      </c>
      <c r="R80" s="214" t="str">
        <f t="shared" si="4"/>
        <v>Utilisation d'équipements avec parties mobiles ou brûlantes</v>
      </c>
      <c r="S80" s="214" t="e">
        <f>VLOOKUP(L80,'Précisions-Moy Prév'!$C$2:$D$261,2,FALSE)</f>
        <v>#N/A</v>
      </c>
      <c r="T80" s="214">
        <f>VLOOKUP(F80,'Précisions-Moy Prév'!$G$2:$H$122,2,FALSE)</f>
        <v>53</v>
      </c>
    </row>
    <row r="81" spans="1:20" ht="45" x14ac:dyDescent="0.2">
      <c r="A81" s="149">
        <f t="shared" si="5"/>
        <v>78</v>
      </c>
      <c r="B81" s="108">
        <v>43025</v>
      </c>
      <c r="C81" s="108"/>
      <c r="D81" s="105" t="s">
        <v>857</v>
      </c>
      <c r="E81" s="105" t="s">
        <v>120</v>
      </c>
      <c r="F81" s="105" t="s">
        <v>190</v>
      </c>
      <c r="G81" s="105" t="s">
        <v>733</v>
      </c>
      <c r="H81" s="175" t="s">
        <v>14</v>
      </c>
      <c r="I81" s="105" t="s">
        <v>36</v>
      </c>
      <c r="J81" s="149" t="s">
        <v>39</v>
      </c>
      <c r="K81" s="148">
        <v>23</v>
      </c>
      <c r="L81" s="105" t="s">
        <v>804</v>
      </c>
      <c r="M81" s="175" t="s">
        <v>792</v>
      </c>
      <c r="N81" s="108"/>
      <c r="O81" s="108"/>
      <c r="P81" s="105"/>
      <c r="Q81" s="214" t="str">
        <f t="shared" si="3"/>
        <v>Produits Emissions Déchets</v>
      </c>
      <c r="R81" s="214" t="str">
        <f t="shared" si="4"/>
        <v>Projection, aspersion de produits dangereux sur le visage, la peau, les yeux</v>
      </c>
      <c r="S81" s="214" t="e">
        <f>VLOOKUP(L81,'Précisions-Moy Prév'!$C$2:$D$261,2,FALSE)</f>
        <v>#N/A</v>
      </c>
      <c r="T81" s="214">
        <f>VLOOKUP(F81,'Précisions-Moy Prév'!$G$2:$H$122,2,FALSE)</f>
        <v>91</v>
      </c>
    </row>
    <row r="82" spans="1:20" ht="45" x14ac:dyDescent="0.2">
      <c r="A82" s="149">
        <f t="shared" si="5"/>
        <v>79</v>
      </c>
      <c r="B82" s="108">
        <v>43025</v>
      </c>
      <c r="C82" s="108"/>
      <c r="D82" s="105" t="s">
        <v>857</v>
      </c>
      <c r="E82" s="105" t="s">
        <v>116</v>
      </c>
      <c r="F82" s="105" t="s">
        <v>70</v>
      </c>
      <c r="G82" s="105" t="s">
        <v>736</v>
      </c>
      <c r="H82" s="175" t="s">
        <v>14</v>
      </c>
      <c r="I82" s="105" t="s">
        <v>36</v>
      </c>
      <c r="J82" s="149" t="s">
        <v>39</v>
      </c>
      <c r="K82" s="148">
        <v>23</v>
      </c>
      <c r="L82" s="105" t="s">
        <v>803</v>
      </c>
      <c r="M82" s="105" t="s">
        <v>791</v>
      </c>
      <c r="N82" s="108"/>
      <c r="O82" s="108"/>
      <c r="P82" s="105"/>
      <c r="Q82" s="214" t="str">
        <f t="shared" si="3"/>
        <v>Equipements de travail</v>
      </c>
      <c r="R82" s="214" t="str">
        <f t="shared" si="4"/>
        <v>Utilisation d'équipements avec parties mobiles ou brûlantes</v>
      </c>
      <c r="S82" s="214" t="e">
        <f>VLOOKUP(L82,'Précisions-Moy Prév'!$C$2:$D$261,2,FALSE)</f>
        <v>#N/A</v>
      </c>
      <c r="T82" s="214">
        <f>VLOOKUP(F82,'Précisions-Moy Prév'!$G$2:$H$122,2,FALSE)</f>
        <v>53</v>
      </c>
    </row>
    <row r="83" spans="1:20" ht="45" x14ac:dyDescent="0.2">
      <c r="A83" s="149">
        <f t="shared" si="5"/>
        <v>80</v>
      </c>
      <c r="B83" s="108">
        <v>43025</v>
      </c>
      <c r="C83" s="108"/>
      <c r="D83" s="105" t="s">
        <v>857</v>
      </c>
      <c r="E83" s="105" t="s">
        <v>120</v>
      </c>
      <c r="F83" s="105" t="s">
        <v>190</v>
      </c>
      <c r="G83" s="105" t="s">
        <v>733</v>
      </c>
      <c r="H83" s="175" t="s">
        <v>14</v>
      </c>
      <c r="I83" s="105" t="s">
        <v>36</v>
      </c>
      <c r="J83" s="149" t="s">
        <v>39</v>
      </c>
      <c r="K83" s="148">
        <v>23</v>
      </c>
      <c r="L83" s="105" t="s">
        <v>804</v>
      </c>
      <c r="M83" s="175" t="s">
        <v>792</v>
      </c>
      <c r="N83" s="108"/>
      <c r="O83" s="108"/>
      <c r="P83" s="105"/>
      <c r="Q83" s="214" t="str">
        <f t="shared" si="3"/>
        <v>Produits Emissions Déchets</v>
      </c>
      <c r="R83" s="214" t="str">
        <f t="shared" si="4"/>
        <v>Projection, aspersion de produits dangereux sur le visage, la peau, les yeux</v>
      </c>
      <c r="S83" s="214" t="e">
        <f>VLOOKUP(L83,'Précisions-Moy Prév'!$C$2:$D$261,2,FALSE)</f>
        <v>#N/A</v>
      </c>
      <c r="T83" s="214">
        <f>VLOOKUP(F83,'Précisions-Moy Prév'!$G$2:$H$122,2,FALSE)</f>
        <v>91</v>
      </c>
    </row>
    <row r="84" spans="1:20" ht="45" x14ac:dyDescent="0.2">
      <c r="A84" s="149">
        <f t="shared" si="5"/>
        <v>81</v>
      </c>
      <c r="B84" s="108">
        <v>43025</v>
      </c>
      <c r="C84" s="108"/>
      <c r="D84" s="105" t="s">
        <v>857</v>
      </c>
      <c r="E84" s="105" t="s">
        <v>116</v>
      </c>
      <c r="F84" s="105" t="s">
        <v>70</v>
      </c>
      <c r="G84" s="105" t="s">
        <v>736</v>
      </c>
      <c r="H84" s="175" t="s">
        <v>14</v>
      </c>
      <c r="I84" s="105" t="s">
        <v>36</v>
      </c>
      <c r="J84" s="149" t="s">
        <v>39</v>
      </c>
      <c r="K84" s="148">
        <v>23</v>
      </c>
      <c r="L84" s="105" t="s">
        <v>803</v>
      </c>
      <c r="M84" s="105" t="s">
        <v>791</v>
      </c>
      <c r="N84" s="108"/>
      <c r="O84" s="108"/>
      <c r="P84" s="105"/>
      <c r="Q84" s="214" t="str">
        <f t="shared" si="3"/>
        <v>Equipements de travail</v>
      </c>
      <c r="R84" s="214" t="str">
        <f t="shared" si="4"/>
        <v>Utilisation d'équipements avec parties mobiles ou brûlantes</v>
      </c>
      <c r="S84" s="214" t="e">
        <f>VLOOKUP(L84,'Précisions-Moy Prév'!$C$2:$D$261,2,FALSE)</f>
        <v>#N/A</v>
      </c>
      <c r="T84" s="214">
        <f>VLOOKUP(F84,'Précisions-Moy Prév'!$G$2:$H$122,2,FALSE)</f>
        <v>53</v>
      </c>
    </row>
    <row r="85" spans="1:20" ht="45" x14ac:dyDescent="0.2">
      <c r="A85" s="149">
        <f t="shared" si="5"/>
        <v>82</v>
      </c>
      <c r="B85" s="108">
        <v>43025</v>
      </c>
      <c r="C85" s="108"/>
      <c r="D85" s="105" t="s">
        <v>857</v>
      </c>
      <c r="E85" s="105" t="s">
        <v>120</v>
      </c>
      <c r="F85" s="105" t="s">
        <v>190</v>
      </c>
      <c r="G85" s="105" t="s">
        <v>733</v>
      </c>
      <c r="H85" s="175" t="s">
        <v>14</v>
      </c>
      <c r="I85" s="105" t="s">
        <v>36</v>
      </c>
      <c r="J85" s="149" t="s">
        <v>39</v>
      </c>
      <c r="K85" s="148">
        <v>23</v>
      </c>
      <c r="L85" s="105" t="s">
        <v>804</v>
      </c>
      <c r="M85" s="175" t="s">
        <v>792</v>
      </c>
      <c r="N85" s="108"/>
      <c r="O85" s="108"/>
      <c r="P85" s="105"/>
      <c r="Q85" s="214" t="str">
        <f t="shared" si="3"/>
        <v>Produits Emissions Déchets</v>
      </c>
      <c r="R85" s="214" t="str">
        <f t="shared" si="4"/>
        <v>Projection, aspersion de produits dangereux sur le visage, la peau, les yeux</v>
      </c>
      <c r="S85" s="214" t="e">
        <f>VLOOKUP(L85,'Précisions-Moy Prév'!$C$2:$D$261,2,FALSE)</f>
        <v>#N/A</v>
      </c>
      <c r="T85" s="214">
        <f>VLOOKUP(F85,'Précisions-Moy Prév'!$G$2:$H$122,2,FALSE)</f>
        <v>91</v>
      </c>
    </row>
    <row r="86" spans="1:20" ht="45" x14ac:dyDescent="0.2">
      <c r="A86" s="149">
        <f t="shared" si="5"/>
        <v>83</v>
      </c>
      <c r="B86" s="108">
        <v>43025</v>
      </c>
      <c r="C86" s="108"/>
      <c r="D86" s="105" t="s">
        <v>857</v>
      </c>
      <c r="E86" s="105" t="s">
        <v>116</v>
      </c>
      <c r="F86" s="105" t="s">
        <v>70</v>
      </c>
      <c r="G86" s="105" t="s">
        <v>736</v>
      </c>
      <c r="H86" s="175" t="s">
        <v>14</v>
      </c>
      <c r="I86" s="105" t="s">
        <v>36</v>
      </c>
      <c r="J86" s="149" t="s">
        <v>39</v>
      </c>
      <c r="K86" s="148">
        <v>23</v>
      </c>
      <c r="L86" s="105" t="s">
        <v>803</v>
      </c>
      <c r="M86" s="105" t="s">
        <v>791</v>
      </c>
      <c r="N86" s="108"/>
      <c r="O86" s="108"/>
      <c r="P86" s="105"/>
      <c r="Q86" s="214" t="str">
        <f t="shared" si="3"/>
        <v>Equipements de travail</v>
      </c>
      <c r="R86" s="214" t="str">
        <f t="shared" si="4"/>
        <v>Utilisation d'équipements avec parties mobiles ou brûlantes</v>
      </c>
      <c r="S86" s="214" t="e">
        <f>VLOOKUP(L86,'Précisions-Moy Prév'!$C$2:$D$261,2,FALSE)</f>
        <v>#N/A</v>
      </c>
      <c r="T86" s="214">
        <f>VLOOKUP(F86,'Précisions-Moy Prév'!$G$2:$H$122,2,FALSE)</f>
        <v>53</v>
      </c>
    </row>
    <row r="87" spans="1:20" ht="45" x14ac:dyDescent="0.2">
      <c r="A87" s="149">
        <f t="shared" si="5"/>
        <v>84</v>
      </c>
      <c r="B87" s="108">
        <v>43025</v>
      </c>
      <c r="C87" s="108"/>
      <c r="D87" s="105" t="s">
        <v>857</v>
      </c>
      <c r="E87" s="105" t="s">
        <v>120</v>
      </c>
      <c r="F87" s="105" t="s">
        <v>190</v>
      </c>
      <c r="G87" s="105" t="s">
        <v>733</v>
      </c>
      <c r="H87" s="175" t="s">
        <v>14</v>
      </c>
      <c r="I87" s="105" t="s">
        <v>36</v>
      </c>
      <c r="J87" s="149" t="s">
        <v>39</v>
      </c>
      <c r="K87" s="148">
        <v>23</v>
      </c>
      <c r="L87" s="105" t="s">
        <v>804</v>
      </c>
      <c r="M87" s="175" t="s">
        <v>792</v>
      </c>
      <c r="N87" s="108"/>
      <c r="O87" s="108"/>
      <c r="P87" s="105"/>
      <c r="Q87" s="214" t="str">
        <f t="shared" si="3"/>
        <v>Produits Emissions Déchets</v>
      </c>
      <c r="R87" s="214" t="str">
        <f t="shared" si="4"/>
        <v>Projection, aspersion de produits dangereux sur le visage, la peau, les yeux</v>
      </c>
      <c r="S87" s="214" t="e">
        <f>VLOOKUP(L87,'Précisions-Moy Prév'!$C$2:$D$261,2,FALSE)</f>
        <v>#N/A</v>
      </c>
      <c r="T87" s="214">
        <f>VLOOKUP(F87,'Précisions-Moy Prév'!$G$2:$H$122,2,FALSE)</f>
        <v>91</v>
      </c>
    </row>
    <row r="88" spans="1:20" ht="45" x14ac:dyDescent="0.2">
      <c r="A88" s="149">
        <f t="shared" si="5"/>
        <v>85</v>
      </c>
      <c r="B88" s="108">
        <v>43025</v>
      </c>
      <c r="C88" s="108"/>
      <c r="D88" s="105" t="s">
        <v>857</v>
      </c>
      <c r="E88" s="105" t="s">
        <v>116</v>
      </c>
      <c r="F88" s="105" t="s">
        <v>70</v>
      </c>
      <c r="G88" s="105" t="s">
        <v>736</v>
      </c>
      <c r="H88" s="175" t="s">
        <v>14</v>
      </c>
      <c r="I88" s="105" t="s">
        <v>36</v>
      </c>
      <c r="J88" s="149" t="s">
        <v>39</v>
      </c>
      <c r="K88" s="148">
        <v>23</v>
      </c>
      <c r="L88" s="105" t="s">
        <v>803</v>
      </c>
      <c r="M88" s="105" t="s">
        <v>791</v>
      </c>
      <c r="N88" s="108"/>
      <c r="O88" s="108"/>
      <c r="P88" s="105"/>
      <c r="Q88" s="214" t="str">
        <f t="shared" si="3"/>
        <v>Equipements de travail</v>
      </c>
      <c r="R88" s="214" t="str">
        <f t="shared" si="4"/>
        <v>Utilisation d'équipements avec parties mobiles ou brûlantes</v>
      </c>
      <c r="S88" s="214" t="e">
        <f>VLOOKUP(L88,'Précisions-Moy Prév'!$C$2:$D$261,2,FALSE)</f>
        <v>#N/A</v>
      </c>
      <c r="T88" s="214">
        <f>VLOOKUP(F88,'Précisions-Moy Prév'!$G$2:$H$122,2,FALSE)</f>
        <v>53</v>
      </c>
    </row>
    <row r="89" spans="1:20" ht="45" x14ac:dyDescent="0.2">
      <c r="A89" s="149">
        <f t="shared" si="5"/>
        <v>86</v>
      </c>
      <c r="B89" s="108">
        <v>43025</v>
      </c>
      <c r="C89" s="108"/>
      <c r="D89" s="105" t="s">
        <v>857</v>
      </c>
      <c r="E89" s="105" t="s">
        <v>120</v>
      </c>
      <c r="F89" s="105" t="s">
        <v>190</v>
      </c>
      <c r="G89" s="105" t="s">
        <v>733</v>
      </c>
      <c r="H89" s="175" t="s">
        <v>14</v>
      </c>
      <c r="I89" s="105" t="s">
        <v>36</v>
      </c>
      <c r="J89" s="149" t="s">
        <v>39</v>
      </c>
      <c r="K89" s="148">
        <v>23</v>
      </c>
      <c r="L89" s="105" t="s">
        <v>804</v>
      </c>
      <c r="M89" s="175" t="s">
        <v>792</v>
      </c>
      <c r="N89" s="108"/>
      <c r="O89" s="108"/>
      <c r="P89" s="105"/>
      <c r="Q89" s="214" t="str">
        <f t="shared" si="3"/>
        <v>Produits Emissions Déchets</v>
      </c>
      <c r="R89" s="214" t="str">
        <f t="shared" si="4"/>
        <v>Projection, aspersion de produits dangereux sur le visage, la peau, les yeux</v>
      </c>
      <c r="S89" s="214" t="e">
        <f>VLOOKUP(L89,'Précisions-Moy Prév'!$C$2:$D$261,2,FALSE)</f>
        <v>#N/A</v>
      </c>
      <c r="T89" s="214">
        <f>VLOOKUP(F89,'Précisions-Moy Prév'!$G$2:$H$122,2,FALSE)</f>
        <v>91</v>
      </c>
    </row>
    <row r="90" spans="1:20" ht="45" x14ac:dyDescent="0.2">
      <c r="A90" s="149">
        <f t="shared" si="5"/>
        <v>87</v>
      </c>
      <c r="B90" s="108">
        <v>43025</v>
      </c>
      <c r="C90" s="108"/>
      <c r="D90" s="105" t="s">
        <v>857</v>
      </c>
      <c r="E90" s="105" t="s">
        <v>116</v>
      </c>
      <c r="F90" s="105" t="s">
        <v>70</v>
      </c>
      <c r="G90" s="105" t="s">
        <v>736</v>
      </c>
      <c r="H90" s="175" t="s">
        <v>14</v>
      </c>
      <c r="I90" s="105" t="s">
        <v>36</v>
      </c>
      <c r="J90" s="149" t="s">
        <v>39</v>
      </c>
      <c r="K90" s="148">
        <v>23</v>
      </c>
      <c r="L90" s="105" t="s">
        <v>803</v>
      </c>
      <c r="M90" s="105" t="s">
        <v>791</v>
      </c>
      <c r="N90" s="108"/>
      <c r="O90" s="108"/>
      <c r="P90" s="105"/>
      <c r="Q90" s="214" t="str">
        <f t="shared" si="3"/>
        <v>Equipements de travail</v>
      </c>
      <c r="R90" s="214" t="str">
        <f t="shared" si="4"/>
        <v>Utilisation d'équipements avec parties mobiles ou brûlantes</v>
      </c>
      <c r="S90" s="214" t="e">
        <f>VLOOKUP(L90,'Précisions-Moy Prév'!$C$2:$D$261,2,FALSE)</f>
        <v>#N/A</v>
      </c>
      <c r="T90" s="214">
        <f>VLOOKUP(F90,'Précisions-Moy Prév'!$G$2:$H$122,2,FALSE)</f>
        <v>53</v>
      </c>
    </row>
    <row r="91" spans="1:20" ht="45" x14ac:dyDescent="0.2">
      <c r="A91" s="149">
        <f t="shared" si="5"/>
        <v>88</v>
      </c>
      <c r="B91" s="108">
        <v>43025</v>
      </c>
      <c r="C91" s="108"/>
      <c r="D91" s="105" t="s">
        <v>857</v>
      </c>
      <c r="E91" s="105" t="s">
        <v>120</v>
      </c>
      <c r="F91" s="105" t="s">
        <v>190</v>
      </c>
      <c r="G91" s="105" t="s">
        <v>733</v>
      </c>
      <c r="H91" s="175" t="s">
        <v>14</v>
      </c>
      <c r="I91" s="105" t="s">
        <v>36</v>
      </c>
      <c r="J91" s="149" t="s">
        <v>39</v>
      </c>
      <c r="K91" s="148">
        <v>23</v>
      </c>
      <c r="L91" s="105" t="s">
        <v>804</v>
      </c>
      <c r="M91" s="175" t="s">
        <v>792</v>
      </c>
      <c r="N91" s="108"/>
      <c r="O91" s="108"/>
      <c r="P91" s="105"/>
      <c r="Q91" s="214" t="str">
        <f t="shared" si="3"/>
        <v>Produits Emissions Déchets</v>
      </c>
      <c r="R91" s="214" t="str">
        <f t="shared" si="4"/>
        <v>Projection, aspersion de produits dangereux sur le visage, la peau, les yeux</v>
      </c>
      <c r="S91" s="214" t="e">
        <f>VLOOKUP(L91,'Précisions-Moy Prév'!$C$2:$D$261,2,FALSE)</f>
        <v>#N/A</v>
      </c>
      <c r="T91" s="214">
        <f>VLOOKUP(F91,'Précisions-Moy Prév'!$G$2:$H$122,2,FALSE)</f>
        <v>91</v>
      </c>
    </row>
    <row r="92" spans="1:20" ht="45" x14ac:dyDescent="0.2">
      <c r="A92" s="149">
        <f t="shared" si="5"/>
        <v>89</v>
      </c>
      <c r="B92" s="108">
        <v>43025</v>
      </c>
      <c r="C92" s="108"/>
      <c r="D92" s="105" t="s">
        <v>857</v>
      </c>
      <c r="E92" s="105" t="s">
        <v>116</v>
      </c>
      <c r="F92" s="105" t="s">
        <v>70</v>
      </c>
      <c r="G92" s="105" t="s">
        <v>736</v>
      </c>
      <c r="H92" s="175" t="s">
        <v>14</v>
      </c>
      <c r="I92" s="105" t="s">
        <v>36</v>
      </c>
      <c r="J92" s="149" t="s">
        <v>39</v>
      </c>
      <c r="K92" s="148">
        <v>23</v>
      </c>
      <c r="L92" s="105" t="s">
        <v>803</v>
      </c>
      <c r="M92" s="105" t="s">
        <v>791</v>
      </c>
      <c r="N92" s="108"/>
      <c r="O92" s="108"/>
      <c r="P92" s="105"/>
      <c r="Q92" s="214" t="str">
        <f t="shared" si="3"/>
        <v>Equipements de travail</v>
      </c>
      <c r="R92" s="214" t="str">
        <f t="shared" si="4"/>
        <v>Utilisation d'équipements avec parties mobiles ou brûlantes</v>
      </c>
      <c r="S92" s="214" t="e">
        <f>VLOOKUP(L92,'Précisions-Moy Prév'!$C$2:$D$261,2,FALSE)</f>
        <v>#N/A</v>
      </c>
      <c r="T92" s="214">
        <f>VLOOKUP(F92,'Précisions-Moy Prév'!$G$2:$H$122,2,FALSE)</f>
        <v>53</v>
      </c>
    </row>
    <row r="93" spans="1:20" ht="45" x14ac:dyDescent="0.2">
      <c r="A93" s="149">
        <f t="shared" si="5"/>
        <v>90</v>
      </c>
      <c r="B93" s="108">
        <v>43025</v>
      </c>
      <c r="C93" s="108"/>
      <c r="D93" s="105" t="s">
        <v>857</v>
      </c>
      <c r="E93" s="105" t="s">
        <v>120</v>
      </c>
      <c r="F93" s="105" t="s">
        <v>190</v>
      </c>
      <c r="G93" s="105" t="s">
        <v>733</v>
      </c>
      <c r="H93" s="175" t="s">
        <v>14</v>
      </c>
      <c r="I93" s="105" t="s">
        <v>36</v>
      </c>
      <c r="J93" s="149" t="s">
        <v>39</v>
      </c>
      <c r="K93" s="148">
        <v>23</v>
      </c>
      <c r="L93" s="105" t="s">
        <v>804</v>
      </c>
      <c r="M93" s="175" t="s">
        <v>792</v>
      </c>
      <c r="N93" s="108"/>
      <c r="O93" s="108"/>
      <c r="P93" s="105"/>
      <c r="Q93" s="214" t="str">
        <f t="shared" si="3"/>
        <v>Produits Emissions Déchets</v>
      </c>
      <c r="R93" s="214" t="str">
        <f t="shared" si="4"/>
        <v>Projection, aspersion de produits dangereux sur le visage, la peau, les yeux</v>
      </c>
      <c r="S93" s="214" t="e">
        <f>VLOOKUP(L93,'Précisions-Moy Prév'!$C$2:$D$261,2,FALSE)</f>
        <v>#N/A</v>
      </c>
      <c r="T93" s="214">
        <f>VLOOKUP(F93,'Précisions-Moy Prév'!$G$2:$H$122,2,FALSE)</f>
        <v>91</v>
      </c>
    </row>
    <row r="94" spans="1:20" ht="45" x14ac:dyDescent="0.2">
      <c r="A94" s="149">
        <f t="shared" si="5"/>
        <v>91</v>
      </c>
      <c r="B94" s="108">
        <v>43025</v>
      </c>
      <c r="C94" s="108"/>
      <c r="D94" s="105" t="s">
        <v>857</v>
      </c>
      <c r="E94" s="105" t="s">
        <v>116</v>
      </c>
      <c r="F94" s="105" t="s">
        <v>70</v>
      </c>
      <c r="G94" s="105" t="s">
        <v>736</v>
      </c>
      <c r="H94" s="175" t="s">
        <v>14</v>
      </c>
      <c r="I94" s="105" t="s">
        <v>36</v>
      </c>
      <c r="J94" s="149" t="s">
        <v>39</v>
      </c>
      <c r="K94" s="148">
        <v>23</v>
      </c>
      <c r="L94" s="105" t="s">
        <v>803</v>
      </c>
      <c r="M94" s="105" t="s">
        <v>791</v>
      </c>
      <c r="N94" s="108"/>
      <c r="O94" s="108"/>
      <c r="P94" s="105"/>
      <c r="Q94" s="214" t="str">
        <f t="shared" si="3"/>
        <v>Equipements de travail</v>
      </c>
      <c r="R94" s="214" t="str">
        <f t="shared" si="4"/>
        <v>Utilisation d'équipements avec parties mobiles ou brûlantes</v>
      </c>
      <c r="S94" s="214" t="e">
        <f>VLOOKUP(L94,'Précisions-Moy Prév'!$C$2:$D$261,2,FALSE)</f>
        <v>#N/A</v>
      </c>
      <c r="T94" s="214">
        <f>VLOOKUP(F94,'Précisions-Moy Prév'!$G$2:$H$122,2,FALSE)</f>
        <v>53</v>
      </c>
    </row>
    <row r="95" spans="1:20" ht="45" x14ac:dyDescent="0.2">
      <c r="A95" s="149">
        <f t="shared" si="5"/>
        <v>92</v>
      </c>
      <c r="B95" s="108">
        <v>43025</v>
      </c>
      <c r="C95" s="108"/>
      <c r="D95" s="105" t="s">
        <v>857</v>
      </c>
      <c r="E95" s="105" t="s">
        <v>120</v>
      </c>
      <c r="F95" s="105" t="s">
        <v>190</v>
      </c>
      <c r="G95" s="105" t="s">
        <v>733</v>
      </c>
      <c r="H95" s="175" t="s">
        <v>14</v>
      </c>
      <c r="I95" s="105" t="s">
        <v>36</v>
      </c>
      <c r="J95" s="149" t="s">
        <v>39</v>
      </c>
      <c r="K95" s="148">
        <v>23</v>
      </c>
      <c r="L95" s="105" t="s">
        <v>804</v>
      </c>
      <c r="M95" s="175" t="s">
        <v>792</v>
      </c>
      <c r="N95" s="108"/>
      <c r="O95" s="108"/>
      <c r="P95" s="105"/>
      <c r="Q95" s="214" t="str">
        <f t="shared" si="3"/>
        <v>Produits Emissions Déchets</v>
      </c>
      <c r="R95" s="214" t="str">
        <f t="shared" si="4"/>
        <v>Projection, aspersion de produits dangereux sur le visage, la peau, les yeux</v>
      </c>
      <c r="S95" s="214" t="e">
        <f>VLOOKUP(L95,'Précisions-Moy Prév'!$C$2:$D$261,2,FALSE)</f>
        <v>#N/A</v>
      </c>
      <c r="T95" s="214">
        <f>VLOOKUP(F95,'Précisions-Moy Prév'!$G$2:$H$122,2,FALSE)</f>
        <v>91</v>
      </c>
    </row>
    <row r="96" spans="1:20" ht="45" x14ac:dyDescent="0.2">
      <c r="A96" s="149">
        <f t="shared" si="5"/>
        <v>93</v>
      </c>
      <c r="B96" s="108">
        <v>43025</v>
      </c>
      <c r="C96" s="108"/>
      <c r="D96" s="105" t="s">
        <v>857</v>
      </c>
      <c r="E96" s="105" t="s">
        <v>116</v>
      </c>
      <c r="F96" s="105" t="s">
        <v>70</v>
      </c>
      <c r="G96" s="105" t="s">
        <v>736</v>
      </c>
      <c r="H96" s="175" t="s">
        <v>14</v>
      </c>
      <c r="I96" s="105" t="s">
        <v>36</v>
      </c>
      <c r="J96" s="149" t="s">
        <v>39</v>
      </c>
      <c r="K96" s="148">
        <v>23</v>
      </c>
      <c r="L96" s="105" t="s">
        <v>803</v>
      </c>
      <c r="M96" s="105" t="s">
        <v>791</v>
      </c>
      <c r="N96" s="108"/>
      <c r="O96" s="108"/>
      <c r="P96" s="105"/>
      <c r="Q96" s="214" t="str">
        <f t="shared" si="3"/>
        <v>Equipements de travail</v>
      </c>
      <c r="R96" s="214" t="str">
        <f t="shared" si="4"/>
        <v>Utilisation d'équipements avec parties mobiles ou brûlantes</v>
      </c>
      <c r="S96" s="214" t="e">
        <f>VLOOKUP(L96,'Précisions-Moy Prév'!$C$2:$D$261,2,FALSE)</f>
        <v>#N/A</v>
      </c>
      <c r="T96" s="214">
        <f>VLOOKUP(F96,'Précisions-Moy Prév'!$G$2:$H$122,2,FALSE)</f>
        <v>53</v>
      </c>
    </row>
    <row r="97" spans="1:20" ht="45" x14ac:dyDescent="0.2">
      <c r="A97" s="149">
        <f t="shared" si="5"/>
        <v>94</v>
      </c>
      <c r="B97" s="108">
        <v>43025</v>
      </c>
      <c r="C97" s="108"/>
      <c r="D97" s="105" t="s">
        <v>857</v>
      </c>
      <c r="E97" s="105" t="s">
        <v>120</v>
      </c>
      <c r="F97" s="105" t="s">
        <v>190</v>
      </c>
      <c r="G97" s="105" t="s">
        <v>733</v>
      </c>
      <c r="H97" s="175" t="s">
        <v>14</v>
      </c>
      <c r="I97" s="105" t="s">
        <v>36</v>
      </c>
      <c r="J97" s="149" t="s">
        <v>39</v>
      </c>
      <c r="K97" s="148">
        <v>23</v>
      </c>
      <c r="L97" s="105" t="s">
        <v>804</v>
      </c>
      <c r="M97" s="175" t="s">
        <v>792</v>
      </c>
      <c r="N97" s="108"/>
      <c r="O97" s="108"/>
      <c r="P97" s="105"/>
      <c r="Q97" s="214" t="str">
        <f t="shared" si="3"/>
        <v>Produits Emissions Déchets</v>
      </c>
      <c r="R97" s="214" t="str">
        <f t="shared" si="4"/>
        <v>Projection, aspersion de produits dangereux sur le visage, la peau, les yeux</v>
      </c>
      <c r="S97" s="214" t="e">
        <f>VLOOKUP(L97,'Précisions-Moy Prév'!$C$2:$D$261,2,FALSE)</f>
        <v>#N/A</v>
      </c>
      <c r="T97" s="214">
        <f>VLOOKUP(F97,'Précisions-Moy Prév'!$G$2:$H$122,2,FALSE)</f>
        <v>91</v>
      </c>
    </row>
    <row r="98" spans="1:20" ht="45" x14ac:dyDescent="0.2">
      <c r="A98" s="149">
        <f t="shared" si="5"/>
        <v>95</v>
      </c>
      <c r="B98" s="108">
        <v>43025</v>
      </c>
      <c r="C98" s="108"/>
      <c r="D98" s="105" t="s">
        <v>857</v>
      </c>
      <c r="E98" s="105" t="s">
        <v>116</v>
      </c>
      <c r="F98" s="105" t="s">
        <v>70</v>
      </c>
      <c r="G98" s="105" t="s">
        <v>736</v>
      </c>
      <c r="H98" s="175" t="s">
        <v>14</v>
      </c>
      <c r="I98" s="105" t="s">
        <v>36</v>
      </c>
      <c r="J98" s="149" t="s">
        <v>39</v>
      </c>
      <c r="K98" s="148">
        <v>23</v>
      </c>
      <c r="L98" s="105" t="s">
        <v>803</v>
      </c>
      <c r="M98" s="105" t="s">
        <v>791</v>
      </c>
      <c r="N98" s="108"/>
      <c r="O98" s="108"/>
      <c r="P98" s="105"/>
      <c r="Q98" s="214" t="str">
        <f t="shared" si="3"/>
        <v>Equipements de travail</v>
      </c>
      <c r="R98" s="214" t="str">
        <f t="shared" si="4"/>
        <v>Utilisation d'équipements avec parties mobiles ou brûlantes</v>
      </c>
      <c r="S98" s="214" t="e">
        <f>VLOOKUP(L98,'Précisions-Moy Prév'!$C$2:$D$261,2,FALSE)</f>
        <v>#N/A</v>
      </c>
      <c r="T98" s="214">
        <f>VLOOKUP(F98,'Précisions-Moy Prév'!$G$2:$H$122,2,FALSE)</f>
        <v>53</v>
      </c>
    </row>
    <row r="99" spans="1:20" ht="45" x14ac:dyDescent="0.2">
      <c r="A99" s="149">
        <f t="shared" si="5"/>
        <v>96</v>
      </c>
      <c r="B99" s="108">
        <v>43025</v>
      </c>
      <c r="C99" s="108"/>
      <c r="D99" s="105" t="s">
        <v>857</v>
      </c>
      <c r="E99" s="105" t="s">
        <v>120</v>
      </c>
      <c r="F99" s="105" t="s">
        <v>190</v>
      </c>
      <c r="G99" s="105" t="s">
        <v>733</v>
      </c>
      <c r="H99" s="175" t="s">
        <v>14</v>
      </c>
      <c r="I99" s="105" t="s">
        <v>36</v>
      </c>
      <c r="J99" s="149" t="s">
        <v>39</v>
      </c>
      <c r="K99" s="148">
        <v>23</v>
      </c>
      <c r="L99" s="105" t="s">
        <v>804</v>
      </c>
      <c r="M99" s="175" t="s">
        <v>792</v>
      </c>
      <c r="N99" s="108"/>
      <c r="O99" s="108"/>
      <c r="P99" s="105"/>
      <c r="Q99" s="214" t="str">
        <f t="shared" si="3"/>
        <v>Produits Emissions Déchets</v>
      </c>
      <c r="R99" s="214" t="str">
        <f t="shared" si="4"/>
        <v>Projection, aspersion de produits dangereux sur le visage, la peau, les yeux</v>
      </c>
      <c r="S99" s="214" t="e">
        <f>VLOOKUP(L99,'Précisions-Moy Prév'!$C$2:$D$261,2,FALSE)</f>
        <v>#N/A</v>
      </c>
      <c r="T99" s="214">
        <f>VLOOKUP(F99,'Précisions-Moy Prév'!$G$2:$H$122,2,FALSE)</f>
        <v>91</v>
      </c>
    </row>
    <row r="100" spans="1:20" ht="45" x14ac:dyDescent="0.2">
      <c r="A100" s="149">
        <f t="shared" si="5"/>
        <v>97</v>
      </c>
      <c r="B100" s="108">
        <v>43025</v>
      </c>
      <c r="C100" s="108"/>
      <c r="D100" s="105" t="s">
        <v>857</v>
      </c>
      <c r="E100" s="105" t="s">
        <v>116</v>
      </c>
      <c r="F100" s="105" t="s">
        <v>70</v>
      </c>
      <c r="G100" s="105" t="s">
        <v>736</v>
      </c>
      <c r="H100" s="175" t="s">
        <v>14</v>
      </c>
      <c r="I100" s="105" t="s">
        <v>36</v>
      </c>
      <c r="J100" s="149" t="s">
        <v>39</v>
      </c>
      <c r="K100" s="148">
        <v>23</v>
      </c>
      <c r="L100" s="105" t="s">
        <v>803</v>
      </c>
      <c r="M100" s="105" t="s">
        <v>791</v>
      </c>
      <c r="N100" s="108"/>
      <c r="O100" s="108"/>
      <c r="P100" s="105"/>
      <c r="Q100" s="214" t="str">
        <f t="shared" si="3"/>
        <v>Equipements de travail</v>
      </c>
      <c r="R100" s="214" t="str">
        <f t="shared" si="4"/>
        <v>Utilisation d'équipements avec parties mobiles ou brûlantes</v>
      </c>
      <c r="S100" s="214" t="e">
        <f>VLOOKUP(L100,'Précisions-Moy Prév'!$C$2:$D$261,2,FALSE)</f>
        <v>#N/A</v>
      </c>
      <c r="T100" s="214">
        <f>VLOOKUP(F100,'Précisions-Moy Prév'!$G$2:$H$122,2,FALSE)</f>
        <v>53</v>
      </c>
    </row>
    <row r="101" spans="1:20" ht="45" x14ac:dyDescent="0.2">
      <c r="A101" s="149">
        <f t="shared" si="5"/>
        <v>98</v>
      </c>
      <c r="B101" s="108">
        <v>43025</v>
      </c>
      <c r="C101" s="108"/>
      <c r="D101" s="105" t="s">
        <v>857</v>
      </c>
      <c r="E101" s="105" t="s">
        <v>120</v>
      </c>
      <c r="F101" s="105" t="s">
        <v>190</v>
      </c>
      <c r="G101" s="105" t="s">
        <v>733</v>
      </c>
      <c r="H101" s="175" t="s">
        <v>14</v>
      </c>
      <c r="I101" s="105" t="s">
        <v>36</v>
      </c>
      <c r="J101" s="149" t="s">
        <v>39</v>
      </c>
      <c r="K101" s="148">
        <v>23</v>
      </c>
      <c r="L101" s="105" t="s">
        <v>804</v>
      </c>
      <c r="M101" s="175" t="s">
        <v>792</v>
      </c>
      <c r="N101" s="108"/>
      <c r="O101" s="108"/>
      <c r="P101" s="105"/>
      <c r="Q101" s="214" t="str">
        <f t="shared" si="3"/>
        <v>Produits Emissions Déchets</v>
      </c>
      <c r="R101" s="214" t="str">
        <f t="shared" si="4"/>
        <v>Projection, aspersion de produits dangereux sur le visage, la peau, les yeux</v>
      </c>
      <c r="S101" s="214" t="e">
        <f>VLOOKUP(L101,'Précisions-Moy Prév'!$C$2:$D$261,2,FALSE)</f>
        <v>#N/A</v>
      </c>
      <c r="T101" s="214">
        <f>VLOOKUP(F101,'Précisions-Moy Prév'!$G$2:$H$122,2,FALSE)</f>
        <v>91</v>
      </c>
    </row>
    <row r="102" spans="1:20" ht="45" x14ac:dyDescent="0.2">
      <c r="A102" s="149">
        <f t="shared" si="5"/>
        <v>99</v>
      </c>
      <c r="B102" s="108">
        <v>43025</v>
      </c>
      <c r="C102" s="108"/>
      <c r="D102" s="105" t="s">
        <v>857</v>
      </c>
      <c r="E102" s="105" t="s">
        <v>116</v>
      </c>
      <c r="F102" s="105" t="s">
        <v>70</v>
      </c>
      <c r="G102" s="105" t="s">
        <v>736</v>
      </c>
      <c r="H102" s="175" t="s">
        <v>14</v>
      </c>
      <c r="I102" s="105" t="s">
        <v>36</v>
      </c>
      <c r="J102" s="149" t="s">
        <v>39</v>
      </c>
      <c r="K102" s="148">
        <v>23</v>
      </c>
      <c r="L102" s="105" t="s">
        <v>803</v>
      </c>
      <c r="M102" s="105" t="s">
        <v>791</v>
      </c>
      <c r="N102" s="108"/>
      <c r="O102" s="108"/>
      <c r="P102" s="105"/>
      <c r="Q102" s="214" t="str">
        <f t="shared" si="3"/>
        <v>Equipements de travail</v>
      </c>
      <c r="R102" s="214" t="str">
        <f t="shared" si="4"/>
        <v>Utilisation d'équipements avec parties mobiles ou brûlantes</v>
      </c>
      <c r="S102" s="214" t="e">
        <f>VLOOKUP(L102,'Précisions-Moy Prév'!$C$2:$D$261,2,FALSE)</f>
        <v>#N/A</v>
      </c>
      <c r="T102" s="214">
        <f>VLOOKUP(F102,'Précisions-Moy Prév'!$G$2:$H$122,2,FALSE)</f>
        <v>53</v>
      </c>
    </row>
    <row r="103" spans="1:20" ht="45" x14ac:dyDescent="0.2">
      <c r="A103" s="149">
        <f t="shared" si="5"/>
        <v>100</v>
      </c>
      <c r="B103" s="108">
        <v>43025</v>
      </c>
      <c r="C103" s="108"/>
      <c r="D103" s="105" t="s">
        <v>857</v>
      </c>
      <c r="E103" s="105" t="s">
        <v>120</v>
      </c>
      <c r="F103" s="105" t="s">
        <v>190</v>
      </c>
      <c r="G103" s="105" t="s">
        <v>733</v>
      </c>
      <c r="H103" s="175" t="s">
        <v>14</v>
      </c>
      <c r="I103" s="105" t="s">
        <v>36</v>
      </c>
      <c r="J103" s="149" t="s">
        <v>39</v>
      </c>
      <c r="K103" s="148">
        <v>23</v>
      </c>
      <c r="L103" s="105" t="s">
        <v>804</v>
      </c>
      <c r="M103" s="175" t="s">
        <v>792</v>
      </c>
      <c r="N103" s="108"/>
      <c r="O103" s="108"/>
      <c r="P103" s="105"/>
      <c r="Q103" s="214" t="str">
        <f t="shared" si="3"/>
        <v>Produits Emissions Déchets</v>
      </c>
      <c r="R103" s="214" t="str">
        <f t="shared" si="4"/>
        <v>Projection, aspersion de produits dangereux sur le visage, la peau, les yeux</v>
      </c>
      <c r="S103" s="214" t="e">
        <f>VLOOKUP(L103,'Précisions-Moy Prév'!$C$2:$D$261,2,FALSE)</f>
        <v>#N/A</v>
      </c>
      <c r="T103" s="214">
        <f>VLOOKUP(F103,'Précisions-Moy Prév'!$G$2:$H$122,2,FALSE)</f>
        <v>91</v>
      </c>
    </row>
    <row r="104" spans="1:20" ht="45" x14ac:dyDescent="0.2">
      <c r="A104" s="149">
        <f t="shared" si="5"/>
        <v>101</v>
      </c>
      <c r="B104" s="108">
        <v>43025</v>
      </c>
      <c r="C104" s="108"/>
      <c r="D104" s="105" t="s">
        <v>857</v>
      </c>
      <c r="E104" s="105" t="s">
        <v>116</v>
      </c>
      <c r="F104" s="105" t="s">
        <v>70</v>
      </c>
      <c r="G104" s="105" t="s">
        <v>736</v>
      </c>
      <c r="H104" s="175" t="s">
        <v>14</v>
      </c>
      <c r="I104" s="105" t="s">
        <v>36</v>
      </c>
      <c r="J104" s="149" t="s">
        <v>39</v>
      </c>
      <c r="K104" s="148">
        <v>23</v>
      </c>
      <c r="L104" s="105" t="s">
        <v>803</v>
      </c>
      <c r="M104" s="105" t="s">
        <v>791</v>
      </c>
      <c r="N104" s="108"/>
      <c r="O104" s="108"/>
      <c r="P104" s="105"/>
      <c r="Q104" s="214" t="str">
        <f t="shared" si="3"/>
        <v>Equipements de travail</v>
      </c>
      <c r="R104" s="214" t="str">
        <f t="shared" si="4"/>
        <v>Utilisation d'équipements avec parties mobiles ou brûlantes</v>
      </c>
      <c r="S104" s="214" t="e">
        <f>VLOOKUP(L104,'Précisions-Moy Prév'!$C$2:$D$261,2,FALSE)</f>
        <v>#N/A</v>
      </c>
      <c r="T104" s="214">
        <f>VLOOKUP(F104,'Précisions-Moy Prév'!$G$2:$H$122,2,FALSE)</f>
        <v>53</v>
      </c>
    </row>
    <row r="105" spans="1:20" ht="45" x14ac:dyDescent="0.2">
      <c r="A105" s="149">
        <f t="shared" si="5"/>
        <v>102</v>
      </c>
      <c r="B105" s="108">
        <v>43025</v>
      </c>
      <c r="C105" s="108"/>
      <c r="D105" s="105" t="s">
        <v>857</v>
      </c>
      <c r="E105" s="105" t="s">
        <v>120</v>
      </c>
      <c r="F105" s="105" t="s">
        <v>190</v>
      </c>
      <c r="G105" s="105" t="s">
        <v>733</v>
      </c>
      <c r="H105" s="175" t="s">
        <v>14</v>
      </c>
      <c r="I105" s="105" t="s">
        <v>36</v>
      </c>
      <c r="J105" s="149" t="s">
        <v>39</v>
      </c>
      <c r="K105" s="148">
        <v>23</v>
      </c>
      <c r="L105" s="105" t="s">
        <v>804</v>
      </c>
      <c r="M105" s="175" t="s">
        <v>792</v>
      </c>
      <c r="N105" s="108"/>
      <c r="O105" s="108"/>
      <c r="P105" s="105"/>
      <c r="Q105" s="214" t="str">
        <f t="shared" si="3"/>
        <v>Produits Emissions Déchets</v>
      </c>
      <c r="R105" s="214" t="str">
        <f t="shared" si="4"/>
        <v>Projection, aspersion de produits dangereux sur le visage, la peau, les yeux</v>
      </c>
      <c r="S105" s="214" t="e">
        <f>VLOOKUP(L105,'Précisions-Moy Prév'!$C$2:$D$261,2,FALSE)</f>
        <v>#N/A</v>
      </c>
      <c r="T105" s="214">
        <f>VLOOKUP(F105,'Précisions-Moy Prév'!$G$2:$H$122,2,FALSE)</f>
        <v>91</v>
      </c>
    </row>
    <row r="106" spans="1:20" ht="45" x14ac:dyDescent="0.2">
      <c r="A106" s="149">
        <f t="shared" si="5"/>
        <v>103</v>
      </c>
      <c r="B106" s="108">
        <v>43025</v>
      </c>
      <c r="C106" s="108"/>
      <c r="D106" s="105" t="s">
        <v>857</v>
      </c>
      <c r="E106" s="105" t="s">
        <v>116</v>
      </c>
      <c r="F106" s="105" t="s">
        <v>70</v>
      </c>
      <c r="G106" s="105" t="s">
        <v>736</v>
      </c>
      <c r="H106" s="175" t="s">
        <v>14</v>
      </c>
      <c r="I106" s="105" t="s">
        <v>36</v>
      </c>
      <c r="J106" s="149" t="s">
        <v>39</v>
      </c>
      <c r="K106" s="148">
        <v>23</v>
      </c>
      <c r="L106" s="105" t="s">
        <v>803</v>
      </c>
      <c r="M106" s="105" t="s">
        <v>791</v>
      </c>
      <c r="N106" s="108"/>
      <c r="O106" s="108"/>
      <c r="P106" s="105"/>
      <c r="Q106" s="214" t="str">
        <f t="shared" si="3"/>
        <v>Equipements de travail</v>
      </c>
      <c r="R106" s="214" t="str">
        <f t="shared" si="4"/>
        <v>Utilisation d'équipements avec parties mobiles ou brûlantes</v>
      </c>
      <c r="S106" s="214" t="e">
        <f>VLOOKUP(L106,'Précisions-Moy Prév'!$C$2:$D$261,2,FALSE)</f>
        <v>#N/A</v>
      </c>
      <c r="T106" s="214">
        <f>VLOOKUP(F106,'Précisions-Moy Prév'!$G$2:$H$122,2,FALSE)</f>
        <v>53</v>
      </c>
    </row>
    <row r="107" spans="1:20" ht="45" x14ac:dyDescent="0.2">
      <c r="A107" s="149">
        <f t="shared" si="5"/>
        <v>104</v>
      </c>
      <c r="B107" s="108">
        <v>43025</v>
      </c>
      <c r="C107" s="108"/>
      <c r="D107" s="105" t="s">
        <v>857</v>
      </c>
      <c r="E107" s="105" t="s">
        <v>120</v>
      </c>
      <c r="F107" s="105" t="s">
        <v>190</v>
      </c>
      <c r="G107" s="105" t="s">
        <v>733</v>
      </c>
      <c r="H107" s="175" t="s">
        <v>14</v>
      </c>
      <c r="I107" s="105" t="s">
        <v>36</v>
      </c>
      <c r="J107" s="149" t="s">
        <v>39</v>
      </c>
      <c r="K107" s="148">
        <v>23</v>
      </c>
      <c r="L107" s="105" t="s">
        <v>804</v>
      </c>
      <c r="M107" s="175" t="s">
        <v>792</v>
      </c>
      <c r="N107" s="108"/>
      <c r="O107" s="108"/>
      <c r="P107" s="105"/>
      <c r="Q107" s="214" t="str">
        <f t="shared" si="3"/>
        <v>Produits Emissions Déchets</v>
      </c>
      <c r="R107" s="214" t="str">
        <f t="shared" si="4"/>
        <v>Projection, aspersion de produits dangereux sur le visage, la peau, les yeux</v>
      </c>
      <c r="S107" s="214" t="e">
        <f>VLOOKUP(L107,'Précisions-Moy Prév'!$C$2:$D$261,2,FALSE)</f>
        <v>#N/A</v>
      </c>
      <c r="T107" s="214">
        <f>VLOOKUP(F107,'Précisions-Moy Prév'!$G$2:$H$122,2,FALSE)</f>
        <v>91</v>
      </c>
    </row>
    <row r="108" spans="1:20" ht="45" x14ac:dyDescent="0.2">
      <c r="A108" s="149">
        <f t="shared" si="5"/>
        <v>105</v>
      </c>
      <c r="B108" s="108">
        <v>43025</v>
      </c>
      <c r="C108" s="108"/>
      <c r="D108" s="105" t="s">
        <v>857</v>
      </c>
      <c r="E108" s="105" t="s">
        <v>116</v>
      </c>
      <c r="F108" s="105" t="s">
        <v>70</v>
      </c>
      <c r="G108" s="105" t="s">
        <v>736</v>
      </c>
      <c r="H108" s="175" t="s">
        <v>14</v>
      </c>
      <c r="I108" s="105" t="s">
        <v>36</v>
      </c>
      <c r="J108" s="149" t="s">
        <v>39</v>
      </c>
      <c r="K108" s="148">
        <v>23</v>
      </c>
      <c r="L108" s="105" t="s">
        <v>803</v>
      </c>
      <c r="M108" s="105" t="s">
        <v>791</v>
      </c>
      <c r="N108" s="108"/>
      <c r="O108" s="108"/>
      <c r="P108" s="105"/>
      <c r="Q108" s="214" t="str">
        <f t="shared" si="3"/>
        <v>Equipements de travail</v>
      </c>
      <c r="R108" s="214" t="str">
        <f t="shared" si="4"/>
        <v>Utilisation d'équipements avec parties mobiles ou brûlantes</v>
      </c>
      <c r="S108" s="214" t="e">
        <f>VLOOKUP(L108,'Précisions-Moy Prév'!$C$2:$D$261,2,FALSE)</f>
        <v>#N/A</v>
      </c>
      <c r="T108" s="214">
        <f>VLOOKUP(F108,'Précisions-Moy Prév'!$G$2:$H$122,2,FALSE)</f>
        <v>53</v>
      </c>
    </row>
    <row r="109" spans="1:20" ht="45" x14ac:dyDescent="0.2">
      <c r="A109" s="149">
        <f t="shared" si="5"/>
        <v>106</v>
      </c>
      <c r="B109" s="108">
        <v>43025</v>
      </c>
      <c r="C109" s="108"/>
      <c r="D109" s="105" t="s">
        <v>857</v>
      </c>
      <c r="E109" s="105" t="s">
        <v>120</v>
      </c>
      <c r="F109" s="105" t="s">
        <v>190</v>
      </c>
      <c r="G109" s="105" t="s">
        <v>733</v>
      </c>
      <c r="H109" s="175" t="s">
        <v>14</v>
      </c>
      <c r="I109" s="105" t="s">
        <v>36</v>
      </c>
      <c r="J109" s="149" t="s">
        <v>39</v>
      </c>
      <c r="K109" s="148">
        <v>23</v>
      </c>
      <c r="L109" s="105" t="s">
        <v>804</v>
      </c>
      <c r="M109" s="175" t="s">
        <v>792</v>
      </c>
      <c r="N109" s="108"/>
      <c r="O109" s="108"/>
      <c r="P109" s="105"/>
      <c r="Q109" s="214" t="str">
        <f t="shared" si="3"/>
        <v>Produits Emissions Déchets</v>
      </c>
      <c r="R109" s="214" t="str">
        <f t="shared" si="4"/>
        <v>Projection, aspersion de produits dangereux sur le visage, la peau, les yeux</v>
      </c>
      <c r="S109" s="214" t="e">
        <f>VLOOKUP(L109,'Précisions-Moy Prév'!$C$2:$D$261,2,FALSE)</f>
        <v>#N/A</v>
      </c>
      <c r="T109" s="214">
        <f>VLOOKUP(F109,'Précisions-Moy Prév'!$G$2:$H$122,2,FALSE)</f>
        <v>91</v>
      </c>
    </row>
    <row r="110" spans="1:20" ht="45" x14ac:dyDescent="0.2">
      <c r="A110" s="149">
        <f t="shared" si="5"/>
        <v>107</v>
      </c>
      <c r="B110" s="108">
        <v>43025</v>
      </c>
      <c r="C110" s="108"/>
      <c r="D110" s="105" t="s">
        <v>857</v>
      </c>
      <c r="E110" s="105" t="s">
        <v>116</v>
      </c>
      <c r="F110" s="105" t="s">
        <v>70</v>
      </c>
      <c r="G110" s="105" t="s">
        <v>736</v>
      </c>
      <c r="H110" s="175" t="s">
        <v>14</v>
      </c>
      <c r="I110" s="105" t="s">
        <v>36</v>
      </c>
      <c r="J110" s="149" t="s">
        <v>39</v>
      </c>
      <c r="K110" s="148">
        <v>23</v>
      </c>
      <c r="L110" s="105" t="s">
        <v>803</v>
      </c>
      <c r="M110" s="105" t="s">
        <v>791</v>
      </c>
      <c r="N110" s="108"/>
      <c r="O110" s="108"/>
      <c r="P110" s="105"/>
      <c r="Q110" s="214" t="str">
        <f t="shared" si="3"/>
        <v>Equipements de travail</v>
      </c>
      <c r="R110" s="214" t="str">
        <f t="shared" si="4"/>
        <v>Utilisation d'équipements avec parties mobiles ou brûlantes</v>
      </c>
      <c r="S110" s="214" t="e">
        <f>VLOOKUP(L110,'Précisions-Moy Prév'!$C$2:$D$261,2,FALSE)</f>
        <v>#N/A</v>
      </c>
      <c r="T110" s="214">
        <f>VLOOKUP(F110,'Précisions-Moy Prév'!$G$2:$H$122,2,FALSE)</f>
        <v>53</v>
      </c>
    </row>
    <row r="111" spans="1:20" ht="45" x14ac:dyDescent="0.2">
      <c r="A111" s="149">
        <f t="shared" si="5"/>
        <v>108</v>
      </c>
      <c r="B111" s="108">
        <v>43025</v>
      </c>
      <c r="C111" s="108"/>
      <c r="D111" s="105" t="s">
        <v>857</v>
      </c>
      <c r="E111" s="105" t="s">
        <v>120</v>
      </c>
      <c r="F111" s="105" t="s">
        <v>190</v>
      </c>
      <c r="G111" s="105" t="s">
        <v>733</v>
      </c>
      <c r="H111" s="175" t="s">
        <v>14</v>
      </c>
      <c r="I111" s="105" t="s">
        <v>36</v>
      </c>
      <c r="J111" s="149" t="s">
        <v>39</v>
      </c>
      <c r="K111" s="148">
        <v>23</v>
      </c>
      <c r="L111" s="105" t="s">
        <v>804</v>
      </c>
      <c r="M111" s="175" t="s">
        <v>792</v>
      </c>
      <c r="N111" s="108"/>
      <c r="O111" s="108"/>
      <c r="P111" s="105"/>
      <c r="Q111" s="214" t="str">
        <f t="shared" si="3"/>
        <v>Produits Emissions Déchets</v>
      </c>
      <c r="R111" s="214" t="str">
        <f t="shared" si="4"/>
        <v>Projection, aspersion de produits dangereux sur le visage, la peau, les yeux</v>
      </c>
      <c r="S111" s="214" t="e">
        <f>VLOOKUP(L111,'Précisions-Moy Prév'!$C$2:$D$261,2,FALSE)</f>
        <v>#N/A</v>
      </c>
      <c r="T111" s="214">
        <f>VLOOKUP(F111,'Précisions-Moy Prév'!$G$2:$H$122,2,FALSE)</f>
        <v>91</v>
      </c>
    </row>
    <row r="112" spans="1:20" ht="45" x14ac:dyDescent="0.2">
      <c r="A112" s="149">
        <f t="shared" si="5"/>
        <v>109</v>
      </c>
      <c r="B112" s="108">
        <v>43025</v>
      </c>
      <c r="C112" s="108"/>
      <c r="D112" s="105" t="s">
        <v>857</v>
      </c>
      <c r="E112" s="105" t="s">
        <v>116</v>
      </c>
      <c r="F112" s="105" t="s">
        <v>70</v>
      </c>
      <c r="G112" s="105" t="s">
        <v>736</v>
      </c>
      <c r="H112" s="175" t="s">
        <v>14</v>
      </c>
      <c r="I112" s="105" t="s">
        <v>36</v>
      </c>
      <c r="J112" s="149" t="s">
        <v>39</v>
      </c>
      <c r="K112" s="148">
        <v>23</v>
      </c>
      <c r="L112" s="105" t="s">
        <v>803</v>
      </c>
      <c r="M112" s="105" t="s">
        <v>791</v>
      </c>
      <c r="N112" s="108"/>
      <c r="O112" s="108"/>
      <c r="P112" s="105"/>
      <c r="Q112" s="214" t="str">
        <f t="shared" si="3"/>
        <v>Equipements de travail</v>
      </c>
      <c r="R112" s="214" t="str">
        <f t="shared" si="4"/>
        <v>Utilisation d'équipements avec parties mobiles ou brûlantes</v>
      </c>
      <c r="S112" s="214" t="e">
        <f>VLOOKUP(L112,'Précisions-Moy Prév'!$C$2:$D$261,2,FALSE)</f>
        <v>#N/A</v>
      </c>
      <c r="T112" s="214">
        <f>VLOOKUP(F112,'Précisions-Moy Prév'!$G$2:$H$122,2,FALSE)</f>
        <v>53</v>
      </c>
    </row>
    <row r="113" spans="1:20" ht="45" x14ac:dyDescent="0.2">
      <c r="A113" s="149">
        <f t="shared" si="5"/>
        <v>110</v>
      </c>
      <c r="B113" s="108">
        <v>43025</v>
      </c>
      <c r="C113" s="108"/>
      <c r="D113" s="105" t="s">
        <v>857</v>
      </c>
      <c r="E113" s="105" t="s">
        <v>120</v>
      </c>
      <c r="F113" s="105" t="s">
        <v>190</v>
      </c>
      <c r="G113" s="105" t="s">
        <v>733</v>
      </c>
      <c r="H113" s="175" t="s">
        <v>14</v>
      </c>
      <c r="I113" s="105" t="s">
        <v>36</v>
      </c>
      <c r="J113" s="149" t="s">
        <v>39</v>
      </c>
      <c r="K113" s="148">
        <v>23</v>
      </c>
      <c r="L113" s="105" t="s">
        <v>804</v>
      </c>
      <c r="M113" s="175" t="s">
        <v>792</v>
      </c>
      <c r="N113" s="108"/>
      <c r="O113" s="108"/>
      <c r="P113" s="105"/>
      <c r="Q113" s="214" t="str">
        <f t="shared" si="3"/>
        <v>Produits Emissions Déchets</v>
      </c>
      <c r="R113" s="214" t="str">
        <f t="shared" si="4"/>
        <v>Projection, aspersion de produits dangereux sur le visage, la peau, les yeux</v>
      </c>
      <c r="S113" s="214" t="e">
        <f>VLOOKUP(L113,'Précisions-Moy Prév'!$C$2:$D$261,2,FALSE)</f>
        <v>#N/A</v>
      </c>
      <c r="T113" s="214">
        <f>VLOOKUP(F113,'Précisions-Moy Prév'!$G$2:$H$122,2,FALSE)</f>
        <v>91</v>
      </c>
    </row>
    <row r="114" spans="1:20" ht="45" x14ac:dyDescent="0.2">
      <c r="A114" s="149">
        <f t="shared" si="5"/>
        <v>111</v>
      </c>
      <c r="B114" s="108">
        <v>43025</v>
      </c>
      <c r="C114" s="108"/>
      <c r="D114" s="105" t="s">
        <v>857</v>
      </c>
      <c r="E114" s="105" t="s">
        <v>116</v>
      </c>
      <c r="F114" s="105" t="s">
        <v>70</v>
      </c>
      <c r="G114" s="105" t="s">
        <v>736</v>
      </c>
      <c r="H114" s="175" t="s">
        <v>14</v>
      </c>
      <c r="I114" s="105" t="s">
        <v>36</v>
      </c>
      <c r="J114" s="149" t="s">
        <v>39</v>
      </c>
      <c r="K114" s="148">
        <v>23</v>
      </c>
      <c r="L114" s="105" t="s">
        <v>803</v>
      </c>
      <c r="M114" s="105" t="s">
        <v>791</v>
      </c>
      <c r="N114" s="108"/>
      <c r="O114" s="108"/>
      <c r="P114" s="105"/>
      <c r="Q114" s="214" t="str">
        <f t="shared" si="3"/>
        <v>Equipements de travail</v>
      </c>
      <c r="R114" s="214" t="str">
        <f t="shared" si="4"/>
        <v>Utilisation d'équipements avec parties mobiles ou brûlantes</v>
      </c>
      <c r="S114" s="214" t="e">
        <f>VLOOKUP(L114,'Précisions-Moy Prév'!$C$2:$D$261,2,FALSE)</f>
        <v>#N/A</v>
      </c>
      <c r="T114" s="214">
        <f>VLOOKUP(F114,'Précisions-Moy Prév'!$G$2:$H$122,2,FALSE)</f>
        <v>53</v>
      </c>
    </row>
    <row r="115" spans="1:20" ht="45" x14ac:dyDescent="0.2">
      <c r="A115" s="149">
        <f t="shared" si="5"/>
        <v>112</v>
      </c>
      <c r="B115" s="108">
        <v>43025</v>
      </c>
      <c r="C115" s="108"/>
      <c r="D115" s="105" t="s">
        <v>857</v>
      </c>
      <c r="E115" s="105" t="s">
        <v>120</v>
      </c>
      <c r="F115" s="105" t="s">
        <v>190</v>
      </c>
      <c r="G115" s="105" t="s">
        <v>733</v>
      </c>
      <c r="H115" s="175" t="s">
        <v>14</v>
      </c>
      <c r="I115" s="105" t="s">
        <v>36</v>
      </c>
      <c r="J115" s="149" t="s">
        <v>39</v>
      </c>
      <c r="K115" s="148">
        <v>23</v>
      </c>
      <c r="L115" s="105" t="s">
        <v>804</v>
      </c>
      <c r="M115" s="175" t="s">
        <v>792</v>
      </c>
      <c r="N115" s="108"/>
      <c r="O115" s="108"/>
      <c r="P115" s="105"/>
      <c r="Q115" s="214" t="str">
        <f t="shared" si="3"/>
        <v>Produits Emissions Déchets</v>
      </c>
      <c r="R115" s="214" t="str">
        <f t="shared" si="4"/>
        <v>Projection, aspersion de produits dangereux sur le visage, la peau, les yeux</v>
      </c>
      <c r="S115" s="214" t="e">
        <f>VLOOKUP(L115,'Précisions-Moy Prév'!$C$2:$D$261,2,FALSE)</f>
        <v>#N/A</v>
      </c>
      <c r="T115" s="214">
        <f>VLOOKUP(F115,'Précisions-Moy Prév'!$G$2:$H$122,2,FALSE)</f>
        <v>91</v>
      </c>
    </row>
    <row r="116" spans="1:20" ht="45" x14ac:dyDescent="0.2">
      <c r="A116" s="149">
        <f t="shared" si="5"/>
        <v>113</v>
      </c>
      <c r="B116" s="108">
        <v>43025</v>
      </c>
      <c r="C116" s="108"/>
      <c r="D116" s="105" t="s">
        <v>857</v>
      </c>
      <c r="E116" s="105" t="s">
        <v>116</v>
      </c>
      <c r="F116" s="105" t="s">
        <v>70</v>
      </c>
      <c r="G116" s="105" t="s">
        <v>736</v>
      </c>
      <c r="H116" s="175" t="s">
        <v>14</v>
      </c>
      <c r="I116" s="105" t="s">
        <v>36</v>
      </c>
      <c r="J116" s="149" t="s">
        <v>39</v>
      </c>
      <c r="K116" s="148">
        <v>23</v>
      </c>
      <c r="L116" s="105" t="s">
        <v>803</v>
      </c>
      <c r="M116" s="105" t="s">
        <v>791</v>
      </c>
      <c r="N116" s="108"/>
      <c r="O116" s="108"/>
      <c r="P116" s="105"/>
      <c r="Q116" s="214" t="str">
        <f t="shared" si="3"/>
        <v>Equipements de travail</v>
      </c>
      <c r="R116" s="214" t="str">
        <f t="shared" si="4"/>
        <v>Utilisation d'équipements avec parties mobiles ou brûlantes</v>
      </c>
      <c r="S116" s="214" t="e">
        <f>VLOOKUP(L116,'Précisions-Moy Prév'!$C$2:$D$261,2,FALSE)</f>
        <v>#N/A</v>
      </c>
      <c r="T116" s="214">
        <f>VLOOKUP(F116,'Précisions-Moy Prév'!$G$2:$H$122,2,FALSE)</f>
        <v>53</v>
      </c>
    </row>
    <row r="117" spans="1:20" ht="45" x14ac:dyDescent="0.2">
      <c r="A117" s="149">
        <f t="shared" si="5"/>
        <v>114</v>
      </c>
      <c r="B117" s="108">
        <v>43025</v>
      </c>
      <c r="C117" s="108"/>
      <c r="D117" s="105" t="s">
        <v>857</v>
      </c>
      <c r="E117" s="105" t="s">
        <v>120</v>
      </c>
      <c r="F117" s="105" t="s">
        <v>190</v>
      </c>
      <c r="G117" s="105" t="s">
        <v>733</v>
      </c>
      <c r="H117" s="175" t="s">
        <v>14</v>
      </c>
      <c r="I117" s="105" t="s">
        <v>36</v>
      </c>
      <c r="J117" s="149" t="s">
        <v>39</v>
      </c>
      <c r="K117" s="148">
        <v>23</v>
      </c>
      <c r="L117" s="105" t="s">
        <v>804</v>
      </c>
      <c r="M117" s="175" t="s">
        <v>792</v>
      </c>
      <c r="N117" s="108"/>
      <c r="O117" s="108"/>
      <c r="P117" s="105"/>
      <c r="Q117" s="214" t="str">
        <f t="shared" si="3"/>
        <v>Produits Emissions Déchets</v>
      </c>
      <c r="R117" s="214" t="str">
        <f t="shared" si="4"/>
        <v>Projection, aspersion de produits dangereux sur le visage, la peau, les yeux</v>
      </c>
      <c r="S117" s="214" t="e">
        <f>VLOOKUP(L117,'Précisions-Moy Prév'!$C$2:$D$261,2,FALSE)</f>
        <v>#N/A</v>
      </c>
      <c r="T117" s="214">
        <f>VLOOKUP(F117,'Précisions-Moy Prév'!$G$2:$H$122,2,FALSE)</f>
        <v>91</v>
      </c>
    </row>
    <row r="118" spans="1:20" ht="45" x14ac:dyDescent="0.2">
      <c r="A118" s="149">
        <f t="shared" si="5"/>
        <v>115</v>
      </c>
      <c r="B118" s="108">
        <v>43025</v>
      </c>
      <c r="C118" s="108"/>
      <c r="D118" s="105" t="s">
        <v>857</v>
      </c>
      <c r="E118" s="105" t="s">
        <v>116</v>
      </c>
      <c r="F118" s="105" t="s">
        <v>70</v>
      </c>
      <c r="G118" s="105" t="s">
        <v>736</v>
      </c>
      <c r="H118" s="175" t="s">
        <v>14</v>
      </c>
      <c r="I118" s="105" t="s">
        <v>36</v>
      </c>
      <c r="J118" s="149" t="s">
        <v>39</v>
      </c>
      <c r="K118" s="148">
        <v>23</v>
      </c>
      <c r="L118" s="105" t="s">
        <v>803</v>
      </c>
      <c r="M118" s="105" t="s">
        <v>791</v>
      </c>
      <c r="N118" s="108"/>
      <c r="O118" s="108"/>
      <c r="P118" s="105"/>
      <c r="Q118" s="214" t="str">
        <f t="shared" si="3"/>
        <v>Equipements de travail</v>
      </c>
      <c r="R118" s="214" t="str">
        <f t="shared" si="4"/>
        <v>Utilisation d'équipements avec parties mobiles ou brûlantes</v>
      </c>
      <c r="S118" s="214" t="e">
        <f>VLOOKUP(L118,'Précisions-Moy Prév'!$C$2:$D$261,2,FALSE)</f>
        <v>#N/A</v>
      </c>
      <c r="T118" s="214">
        <f>VLOOKUP(F118,'Précisions-Moy Prév'!$G$2:$H$122,2,FALSE)</f>
        <v>53</v>
      </c>
    </row>
    <row r="119" spans="1:20" ht="45" x14ac:dyDescent="0.2">
      <c r="A119" s="149">
        <f t="shared" si="5"/>
        <v>116</v>
      </c>
      <c r="B119" s="108">
        <v>43025</v>
      </c>
      <c r="C119" s="108"/>
      <c r="D119" s="105" t="s">
        <v>857</v>
      </c>
      <c r="E119" s="105" t="s">
        <v>120</v>
      </c>
      <c r="F119" s="105" t="s">
        <v>190</v>
      </c>
      <c r="G119" s="105" t="s">
        <v>733</v>
      </c>
      <c r="H119" s="175" t="s">
        <v>14</v>
      </c>
      <c r="I119" s="105" t="s">
        <v>36</v>
      </c>
      <c r="J119" s="149" t="s">
        <v>39</v>
      </c>
      <c r="K119" s="148">
        <v>23</v>
      </c>
      <c r="L119" s="105" t="s">
        <v>804</v>
      </c>
      <c r="M119" s="175" t="s">
        <v>792</v>
      </c>
      <c r="N119" s="108"/>
      <c r="O119" s="108"/>
      <c r="P119" s="105"/>
      <c r="Q119" s="214" t="str">
        <f t="shared" si="3"/>
        <v>Produits Emissions Déchets</v>
      </c>
      <c r="R119" s="214" t="str">
        <f t="shared" si="4"/>
        <v>Projection, aspersion de produits dangereux sur le visage, la peau, les yeux</v>
      </c>
      <c r="S119" s="214" t="e">
        <f>VLOOKUP(L119,'Précisions-Moy Prév'!$C$2:$D$261,2,FALSE)</f>
        <v>#N/A</v>
      </c>
      <c r="T119" s="214">
        <f>VLOOKUP(F119,'Précisions-Moy Prév'!$G$2:$H$122,2,FALSE)</f>
        <v>91</v>
      </c>
    </row>
    <row r="120" spans="1:20" ht="45" x14ac:dyDescent="0.2">
      <c r="A120" s="149">
        <f t="shared" si="5"/>
        <v>117</v>
      </c>
      <c r="B120" s="108">
        <v>43025</v>
      </c>
      <c r="C120" s="108"/>
      <c r="D120" s="105" t="s">
        <v>857</v>
      </c>
      <c r="E120" s="105" t="s">
        <v>116</v>
      </c>
      <c r="F120" s="105" t="s">
        <v>70</v>
      </c>
      <c r="G120" s="105" t="s">
        <v>736</v>
      </c>
      <c r="H120" s="175" t="s">
        <v>14</v>
      </c>
      <c r="I120" s="105" t="s">
        <v>36</v>
      </c>
      <c r="J120" s="149" t="s">
        <v>39</v>
      </c>
      <c r="K120" s="148">
        <v>23</v>
      </c>
      <c r="L120" s="105" t="s">
        <v>803</v>
      </c>
      <c r="M120" s="105" t="s">
        <v>791</v>
      </c>
      <c r="N120" s="108"/>
      <c r="O120" s="108"/>
      <c r="P120" s="105"/>
      <c r="Q120" s="214" t="str">
        <f t="shared" si="3"/>
        <v>Equipements de travail</v>
      </c>
      <c r="R120" s="214" t="str">
        <f t="shared" si="4"/>
        <v>Utilisation d'équipements avec parties mobiles ou brûlantes</v>
      </c>
      <c r="S120" s="214" t="e">
        <f>VLOOKUP(L120,'Précisions-Moy Prév'!$C$2:$D$261,2,FALSE)</f>
        <v>#N/A</v>
      </c>
      <c r="T120" s="214">
        <f>VLOOKUP(F120,'Précisions-Moy Prév'!$G$2:$H$122,2,FALSE)</f>
        <v>53</v>
      </c>
    </row>
    <row r="121" spans="1:20" ht="45" x14ac:dyDescent="0.2">
      <c r="A121" s="149">
        <f t="shared" si="5"/>
        <v>118</v>
      </c>
      <c r="B121" s="108">
        <v>43025</v>
      </c>
      <c r="C121" s="108"/>
      <c r="D121" s="105" t="s">
        <v>857</v>
      </c>
      <c r="E121" s="105" t="s">
        <v>120</v>
      </c>
      <c r="F121" s="105" t="s">
        <v>190</v>
      </c>
      <c r="G121" s="105" t="s">
        <v>733</v>
      </c>
      <c r="H121" s="175" t="s">
        <v>14</v>
      </c>
      <c r="I121" s="105" t="s">
        <v>36</v>
      </c>
      <c r="J121" s="149" t="s">
        <v>39</v>
      </c>
      <c r="K121" s="148">
        <v>23</v>
      </c>
      <c r="L121" s="105" t="s">
        <v>804</v>
      </c>
      <c r="M121" s="175" t="s">
        <v>792</v>
      </c>
      <c r="N121" s="108"/>
      <c r="O121" s="108"/>
      <c r="P121" s="105"/>
      <c r="Q121" s="214" t="str">
        <f t="shared" si="3"/>
        <v>Produits Emissions Déchets</v>
      </c>
      <c r="R121" s="214" t="str">
        <f t="shared" si="4"/>
        <v>Projection, aspersion de produits dangereux sur le visage, la peau, les yeux</v>
      </c>
      <c r="S121" s="214" t="e">
        <f>VLOOKUP(L121,'Précisions-Moy Prév'!$C$2:$D$261,2,FALSE)</f>
        <v>#N/A</v>
      </c>
      <c r="T121" s="214">
        <f>VLOOKUP(F121,'Précisions-Moy Prév'!$G$2:$H$122,2,FALSE)</f>
        <v>91</v>
      </c>
    </row>
    <row r="122" spans="1:20" ht="45" x14ac:dyDescent="0.2">
      <c r="A122" s="149">
        <f t="shared" si="5"/>
        <v>119</v>
      </c>
      <c r="B122" s="108">
        <v>43025</v>
      </c>
      <c r="C122" s="108"/>
      <c r="D122" s="105" t="s">
        <v>857</v>
      </c>
      <c r="E122" s="105" t="s">
        <v>116</v>
      </c>
      <c r="F122" s="105" t="s">
        <v>70</v>
      </c>
      <c r="G122" s="105" t="s">
        <v>736</v>
      </c>
      <c r="H122" s="175" t="s">
        <v>14</v>
      </c>
      <c r="I122" s="105" t="s">
        <v>36</v>
      </c>
      <c r="J122" s="149" t="s">
        <v>39</v>
      </c>
      <c r="K122" s="148">
        <v>23</v>
      </c>
      <c r="L122" s="105" t="s">
        <v>803</v>
      </c>
      <c r="M122" s="105" t="s">
        <v>791</v>
      </c>
      <c r="N122" s="108"/>
      <c r="O122" s="108"/>
      <c r="P122" s="105"/>
      <c r="Q122" s="214" t="str">
        <f t="shared" si="3"/>
        <v>Equipements de travail</v>
      </c>
      <c r="R122" s="214" t="str">
        <f t="shared" si="4"/>
        <v>Utilisation d'équipements avec parties mobiles ou brûlantes</v>
      </c>
      <c r="S122" s="214" t="e">
        <f>VLOOKUP(L122,'Précisions-Moy Prév'!$C$2:$D$261,2,FALSE)</f>
        <v>#N/A</v>
      </c>
      <c r="T122" s="214">
        <f>VLOOKUP(F122,'Précisions-Moy Prév'!$G$2:$H$122,2,FALSE)</f>
        <v>53</v>
      </c>
    </row>
    <row r="123" spans="1:20" ht="45" x14ac:dyDescent="0.2">
      <c r="A123" s="149">
        <f t="shared" si="5"/>
        <v>120</v>
      </c>
      <c r="B123" s="108">
        <v>43025</v>
      </c>
      <c r="C123" s="108"/>
      <c r="D123" s="105" t="s">
        <v>857</v>
      </c>
      <c r="E123" s="105" t="s">
        <v>120</v>
      </c>
      <c r="F123" s="105" t="s">
        <v>190</v>
      </c>
      <c r="G123" s="105" t="s">
        <v>733</v>
      </c>
      <c r="H123" s="175" t="s">
        <v>14</v>
      </c>
      <c r="I123" s="105" t="s">
        <v>36</v>
      </c>
      <c r="J123" s="149" t="s">
        <v>39</v>
      </c>
      <c r="K123" s="148">
        <v>23</v>
      </c>
      <c r="L123" s="105" t="s">
        <v>804</v>
      </c>
      <c r="M123" s="175" t="s">
        <v>792</v>
      </c>
      <c r="N123" s="108"/>
      <c r="O123" s="108"/>
      <c r="P123" s="105"/>
      <c r="Q123" s="214" t="str">
        <f t="shared" si="3"/>
        <v>Produits Emissions Déchets</v>
      </c>
      <c r="R123" s="214" t="str">
        <f t="shared" si="4"/>
        <v>Projection, aspersion de produits dangereux sur le visage, la peau, les yeux</v>
      </c>
      <c r="S123" s="214" t="e">
        <f>VLOOKUP(L123,'Précisions-Moy Prév'!$C$2:$D$261,2,FALSE)</f>
        <v>#N/A</v>
      </c>
      <c r="T123" s="214">
        <f>VLOOKUP(F123,'Précisions-Moy Prév'!$G$2:$H$122,2,FALSE)</f>
        <v>91</v>
      </c>
    </row>
    <row r="124" spans="1:20" ht="45" x14ac:dyDescent="0.2">
      <c r="A124" s="149">
        <f t="shared" si="5"/>
        <v>121</v>
      </c>
      <c r="B124" s="108">
        <v>43025</v>
      </c>
      <c r="C124" s="108"/>
      <c r="D124" s="105" t="s">
        <v>857</v>
      </c>
      <c r="E124" s="105" t="s">
        <v>116</v>
      </c>
      <c r="F124" s="105" t="s">
        <v>70</v>
      </c>
      <c r="G124" s="105" t="s">
        <v>736</v>
      </c>
      <c r="H124" s="175" t="s">
        <v>14</v>
      </c>
      <c r="I124" s="105" t="s">
        <v>36</v>
      </c>
      <c r="J124" s="149" t="s">
        <v>39</v>
      </c>
      <c r="K124" s="148">
        <v>23</v>
      </c>
      <c r="L124" s="105" t="s">
        <v>803</v>
      </c>
      <c r="M124" s="105" t="s">
        <v>791</v>
      </c>
      <c r="N124" s="108"/>
      <c r="O124" s="108"/>
      <c r="P124" s="105"/>
      <c r="Q124" s="214" t="str">
        <f t="shared" si="3"/>
        <v>Equipements de travail</v>
      </c>
      <c r="R124" s="214" t="str">
        <f t="shared" si="4"/>
        <v>Utilisation d'équipements avec parties mobiles ou brûlantes</v>
      </c>
      <c r="S124" s="214" t="e">
        <f>VLOOKUP(L124,'Précisions-Moy Prév'!$C$2:$D$261,2,FALSE)</f>
        <v>#N/A</v>
      </c>
      <c r="T124" s="214">
        <f>VLOOKUP(F124,'Précisions-Moy Prév'!$G$2:$H$122,2,FALSE)</f>
        <v>53</v>
      </c>
    </row>
    <row r="125" spans="1:20" ht="45" x14ac:dyDescent="0.2">
      <c r="A125" s="149">
        <f t="shared" si="5"/>
        <v>122</v>
      </c>
      <c r="B125" s="108">
        <v>43025</v>
      </c>
      <c r="C125" s="108"/>
      <c r="D125" s="105" t="s">
        <v>857</v>
      </c>
      <c r="E125" s="105" t="s">
        <v>120</v>
      </c>
      <c r="F125" s="105" t="s">
        <v>190</v>
      </c>
      <c r="G125" s="105" t="s">
        <v>733</v>
      </c>
      <c r="H125" s="175" t="s">
        <v>14</v>
      </c>
      <c r="I125" s="105" t="s">
        <v>36</v>
      </c>
      <c r="J125" s="149" t="s">
        <v>39</v>
      </c>
      <c r="K125" s="148">
        <v>23</v>
      </c>
      <c r="L125" s="105" t="s">
        <v>804</v>
      </c>
      <c r="M125" s="175" t="s">
        <v>792</v>
      </c>
      <c r="N125" s="108"/>
      <c r="O125" s="108"/>
      <c r="P125" s="105"/>
      <c r="Q125" s="214" t="str">
        <f t="shared" si="3"/>
        <v>Produits Emissions Déchets</v>
      </c>
      <c r="R125" s="214" t="str">
        <f t="shared" si="4"/>
        <v>Projection, aspersion de produits dangereux sur le visage, la peau, les yeux</v>
      </c>
      <c r="S125" s="214" t="e">
        <f>VLOOKUP(L125,'Précisions-Moy Prév'!$C$2:$D$261,2,FALSE)</f>
        <v>#N/A</v>
      </c>
      <c r="T125" s="214">
        <f>VLOOKUP(F125,'Précisions-Moy Prév'!$G$2:$H$122,2,FALSE)</f>
        <v>91</v>
      </c>
    </row>
    <row r="126" spans="1:20" ht="45" x14ac:dyDescent="0.2">
      <c r="A126" s="149">
        <f t="shared" si="5"/>
        <v>123</v>
      </c>
      <c r="B126" s="108">
        <v>43025</v>
      </c>
      <c r="C126" s="108"/>
      <c r="D126" s="105" t="s">
        <v>857</v>
      </c>
      <c r="E126" s="105" t="s">
        <v>116</v>
      </c>
      <c r="F126" s="105" t="s">
        <v>70</v>
      </c>
      <c r="G126" s="105" t="s">
        <v>736</v>
      </c>
      <c r="H126" s="175" t="s">
        <v>14</v>
      </c>
      <c r="I126" s="105" t="s">
        <v>36</v>
      </c>
      <c r="J126" s="149" t="s">
        <v>39</v>
      </c>
      <c r="K126" s="148">
        <v>23</v>
      </c>
      <c r="L126" s="105" t="s">
        <v>803</v>
      </c>
      <c r="M126" s="105" t="s">
        <v>791</v>
      </c>
      <c r="N126" s="108"/>
      <c r="O126" s="108"/>
      <c r="P126" s="105"/>
      <c r="Q126" s="214" t="str">
        <f t="shared" si="3"/>
        <v>Equipements de travail</v>
      </c>
      <c r="R126" s="214" t="str">
        <f t="shared" si="4"/>
        <v>Utilisation d'équipements avec parties mobiles ou brûlantes</v>
      </c>
      <c r="S126" s="214" t="e">
        <f>VLOOKUP(L126,'Précisions-Moy Prév'!$C$2:$D$261,2,FALSE)</f>
        <v>#N/A</v>
      </c>
      <c r="T126" s="214">
        <f>VLOOKUP(F126,'Précisions-Moy Prév'!$G$2:$H$122,2,FALSE)</f>
        <v>53</v>
      </c>
    </row>
    <row r="127" spans="1:20" ht="45" x14ac:dyDescent="0.2">
      <c r="A127" s="149">
        <f t="shared" si="5"/>
        <v>124</v>
      </c>
      <c r="B127" s="108">
        <v>43025</v>
      </c>
      <c r="C127" s="108"/>
      <c r="D127" s="105" t="s">
        <v>857</v>
      </c>
      <c r="E127" s="105" t="s">
        <v>120</v>
      </c>
      <c r="F127" s="105" t="s">
        <v>190</v>
      </c>
      <c r="G127" s="105" t="s">
        <v>733</v>
      </c>
      <c r="H127" s="175" t="s">
        <v>14</v>
      </c>
      <c r="I127" s="105" t="s">
        <v>36</v>
      </c>
      <c r="J127" s="149" t="s">
        <v>39</v>
      </c>
      <c r="K127" s="148">
        <v>23</v>
      </c>
      <c r="L127" s="105" t="s">
        <v>804</v>
      </c>
      <c r="M127" s="175" t="s">
        <v>792</v>
      </c>
      <c r="N127" s="108"/>
      <c r="O127" s="108"/>
      <c r="P127" s="105"/>
      <c r="Q127" s="214" t="str">
        <f t="shared" si="3"/>
        <v>Produits Emissions Déchets</v>
      </c>
      <c r="R127" s="214" t="str">
        <f t="shared" si="4"/>
        <v>Projection, aspersion de produits dangereux sur le visage, la peau, les yeux</v>
      </c>
      <c r="S127" s="214" t="e">
        <f>VLOOKUP(L127,'Précisions-Moy Prév'!$C$2:$D$261,2,FALSE)</f>
        <v>#N/A</v>
      </c>
      <c r="T127" s="214">
        <f>VLOOKUP(F127,'Précisions-Moy Prév'!$G$2:$H$122,2,FALSE)</f>
        <v>91</v>
      </c>
    </row>
    <row r="128" spans="1:20" ht="45" x14ac:dyDescent="0.2">
      <c r="A128" s="149">
        <f t="shared" si="5"/>
        <v>125</v>
      </c>
      <c r="B128" s="108">
        <v>43025</v>
      </c>
      <c r="C128" s="108"/>
      <c r="D128" s="105" t="s">
        <v>857</v>
      </c>
      <c r="E128" s="105" t="s">
        <v>116</v>
      </c>
      <c r="F128" s="105" t="s">
        <v>70</v>
      </c>
      <c r="G128" s="105" t="s">
        <v>736</v>
      </c>
      <c r="H128" s="175" t="s">
        <v>14</v>
      </c>
      <c r="I128" s="105" t="s">
        <v>36</v>
      </c>
      <c r="J128" s="149" t="s">
        <v>39</v>
      </c>
      <c r="K128" s="148">
        <v>23</v>
      </c>
      <c r="L128" s="105" t="s">
        <v>803</v>
      </c>
      <c r="M128" s="105" t="s">
        <v>791</v>
      </c>
      <c r="N128" s="108"/>
      <c r="O128" s="108"/>
      <c r="P128" s="105"/>
      <c r="Q128" s="214" t="str">
        <f t="shared" ref="Q128:Q191" si="6">IF(E128&lt;&gt;0,IF(O128=0,E128,""),"")</f>
        <v>Equipements de travail</v>
      </c>
      <c r="R128" s="214" t="str">
        <f t="shared" ref="R128:R191" si="7">IF(F128&lt;&gt;0,IF(O128=0,F128,""),"")</f>
        <v>Utilisation d'équipements avec parties mobiles ou brûlantes</v>
      </c>
      <c r="S128" s="214" t="e">
        <f>VLOOKUP(L128,'Précisions-Moy Prév'!$C$2:$D$261,2,FALSE)</f>
        <v>#N/A</v>
      </c>
      <c r="T128" s="214">
        <f>VLOOKUP(F128,'Précisions-Moy Prév'!$G$2:$H$122,2,FALSE)</f>
        <v>53</v>
      </c>
    </row>
    <row r="129" spans="1:20" ht="45" x14ac:dyDescent="0.2">
      <c r="A129" s="149">
        <f t="shared" si="5"/>
        <v>126</v>
      </c>
      <c r="B129" s="108">
        <v>43025</v>
      </c>
      <c r="C129" s="108"/>
      <c r="D129" s="105" t="s">
        <v>857</v>
      </c>
      <c r="E129" s="105" t="s">
        <v>120</v>
      </c>
      <c r="F129" s="105" t="s">
        <v>190</v>
      </c>
      <c r="G129" s="105" t="s">
        <v>733</v>
      </c>
      <c r="H129" s="175" t="s">
        <v>14</v>
      </c>
      <c r="I129" s="105" t="s">
        <v>36</v>
      </c>
      <c r="J129" s="149" t="s">
        <v>39</v>
      </c>
      <c r="K129" s="148">
        <v>23</v>
      </c>
      <c r="L129" s="105" t="s">
        <v>804</v>
      </c>
      <c r="M129" s="175" t="s">
        <v>792</v>
      </c>
      <c r="N129" s="108"/>
      <c r="O129" s="108"/>
      <c r="P129" s="105"/>
      <c r="Q129" s="214" t="str">
        <f t="shared" si="6"/>
        <v>Produits Emissions Déchets</v>
      </c>
      <c r="R129" s="214" t="str">
        <f t="shared" si="7"/>
        <v>Projection, aspersion de produits dangereux sur le visage, la peau, les yeux</v>
      </c>
      <c r="S129" s="214" t="e">
        <f>VLOOKUP(L129,'Précisions-Moy Prév'!$C$2:$D$261,2,FALSE)</f>
        <v>#N/A</v>
      </c>
      <c r="T129" s="214">
        <f>VLOOKUP(F129,'Précisions-Moy Prév'!$G$2:$H$122,2,FALSE)</f>
        <v>91</v>
      </c>
    </row>
    <row r="130" spans="1:20" ht="45" x14ac:dyDescent="0.2">
      <c r="A130" s="149">
        <f t="shared" si="5"/>
        <v>127</v>
      </c>
      <c r="B130" s="108">
        <v>43025</v>
      </c>
      <c r="C130" s="108"/>
      <c r="D130" s="105" t="s">
        <v>857</v>
      </c>
      <c r="E130" s="105" t="s">
        <v>116</v>
      </c>
      <c r="F130" s="105" t="s">
        <v>70</v>
      </c>
      <c r="G130" s="105" t="s">
        <v>736</v>
      </c>
      <c r="H130" s="175" t="s">
        <v>14</v>
      </c>
      <c r="I130" s="105" t="s">
        <v>36</v>
      </c>
      <c r="J130" s="149" t="s">
        <v>39</v>
      </c>
      <c r="K130" s="148">
        <v>23</v>
      </c>
      <c r="L130" s="105" t="s">
        <v>803</v>
      </c>
      <c r="M130" s="105" t="s">
        <v>791</v>
      </c>
      <c r="N130" s="108"/>
      <c r="O130" s="108"/>
      <c r="P130" s="105"/>
      <c r="Q130" s="214" t="str">
        <f t="shared" si="6"/>
        <v>Equipements de travail</v>
      </c>
      <c r="R130" s="214" t="str">
        <f t="shared" si="7"/>
        <v>Utilisation d'équipements avec parties mobiles ou brûlantes</v>
      </c>
      <c r="S130" s="214" t="e">
        <f>VLOOKUP(L130,'Précisions-Moy Prév'!$C$2:$D$261,2,FALSE)</f>
        <v>#N/A</v>
      </c>
      <c r="T130" s="214">
        <f>VLOOKUP(F130,'Précisions-Moy Prév'!$G$2:$H$122,2,FALSE)</f>
        <v>53</v>
      </c>
    </row>
    <row r="131" spans="1:20" ht="45" x14ac:dyDescent="0.2">
      <c r="A131" s="149">
        <f t="shared" si="5"/>
        <v>128</v>
      </c>
      <c r="B131" s="108">
        <v>43025</v>
      </c>
      <c r="C131" s="108"/>
      <c r="D131" s="105" t="s">
        <v>857</v>
      </c>
      <c r="E131" s="105" t="s">
        <v>120</v>
      </c>
      <c r="F131" s="105" t="s">
        <v>190</v>
      </c>
      <c r="G131" s="105" t="s">
        <v>733</v>
      </c>
      <c r="H131" s="175" t="s">
        <v>14</v>
      </c>
      <c r="I131" s="105" t="s">
        <v>36</v>
      </c>
      <c r="J131" s="149" t="s">
        <v>39</v>
      </c>
      <c r="K131" s="148">
        <v>23</v>
      </c>
      <c r="L131" s="105" t="s">
        <v>804</v>
      </c>
      <c r="M131" s="175" t="s">
        <v>792</v>
      </c>
      <c r="N131" s="108"/>
      <c r="O131" s="108"/>
      <c r="P131" s="105"/>
      <c r="Q131" s="214" t="str">
        <f t="shared" si="6"/>
        <v>Produits Emissions Déchets</v>
      </c>
      <c r="R131" s="214" t="str">
        <f t="shared" si="7"/>
        <v>Projection, aspersion de produits dangereux sur le visage, la peau, les yeux</v>
      </c>
      <c r="S131" s="214" t="e">
        <f>VLOOKUP(L131,'Précisions-Moy Prév'!$C$2:$D$261,2,FALSE)</f>
        <v>#N/A</v>
      </c>
      <c r="T131" s="214">
        <f>VLOOKUP(F131,'Précisions-Moy Prév'!$G$2:$H$122,2,FALSE)</f>
        <v>91</v>
      </c>
    </row>
    <row r="132" spans="1:20" ht="45" x14ac:dyDescent="0.2">
      <c r="A132" s="149">
        <f t="shared" si="5"/>
        <v>129</v>
      </c>
      <c r="B132" s="108">
        <v>43025</v>
      </c>
      <c r="C132" s="108"/>
      <c r="D132" s="105" t="s">
        <v>857</v>
      </c>
      <c r="E132" s="105" t="s">
        <v>116</v>
      </c>
      <c r="F132" s="105" t="s">
        <v>70</v>
      </c>
      <c r="G132" s="105" t="s">
        <v>736</v>
      </c>
      <c r="H132" s="175" t="s">
        <v>14</v>
      </c>
      <c r="I132" s="105" t="s">
        <v>36</v>
      </c>
      <c r="J132" s="149" t="s">
        <v>39</v>
      </c>
      <c r="K132" s="148">
        <v>23</v>
      </c>
      <c r="L132" s="105" t="s">
        <v>803</v>
      </c>
      <c r="M132" s="105" t="s">
        <v>791</v>
      </c>
      <c r="N132" s="108"/>
      <c r="O132" s="108"/>
      <c r="P132" s="105"/>
      <c r="Q132" s="214" t="str">
        <f t="shared" si="6"/>
        <v>Equipements de travail</v>
      </c>
      <c r="R132" s="214" t="str">
        <f t="shared" si="7"/>
        <v>Utilisation d'équipements avec parties mobiles ou brûlantes</v>
      </c>
      <c r="S132" s="214" t="e">
        <f>VLOOKUP(L132,'Précisions-Moy Prév'!$C$2:$D$261,2,FALSE)</f>
        <v>#N/A</v>
      </c>
      <c r="T132" s="214">
        <f>VLOOKUP(F132,'Précisions-Moy Prév'!$G$2:$H$122,2,FALSE)</f>
        <v>53</v>
      </c>
    </row>
    <row r="133" spans="1:20" ht="45" x14ac:dyDescent="0.2">
      <c r="A133" s="149">
        <f t="shared" si="5"/>
        <v>130</v>
      </c>
      <c r="B133" s="108">
        <v>43025</v>
      </c>
      <c r="C133" s="108"/>
      <c r="D133" s="105" t="s">
        <v>857</v>
      </c>
      <c r="E133" s="105" t="s">
        <v>120</v>
      </c>
      <c r="F133" s="105" t="s">
        <v>190</v>
      </c>
      <c r="G133" s="105" t="s">
        <v>733</v>
      </c>
      <c r="H133" s="175" t="s">
        <v>14</v>
      </c>
      <c r="I133" s="105" t="s">
        <v>36</v>
      </c>
      <c r="J133" s="149" t="s">
        <v>39</v>
      </c>
      <c r="K133" s="148">
        <v>23</v>
      </c>
      <c r="L133" s="105" t="s">
        <v>804</v>
      </c>
      <c r="M133" s="175" t="s">
        <v>792</v>
      </c>
      <c r="N133" s="108"/>
      <c r="O133" s="108"/>
      <c r="P133" s="105"/>
      <c r="Q133" s="214" t="str">
        <f t="shared" si="6"/>
        <v>Produits Emissions Déchets</v>
      </c>
      <c r="R133" s="214" t="str">
        <f t="shared" si="7"/>
        <v>Projection, aspersion de produits dangereux sur le visage, la peau, les yeux</v>
      </c>
      <c r="S133" s="214" t="e">
        <f>VLOOKUP(L133,'Précisions-Moy Prév'!$C$2:$D$261,2,FALSE)</f>
        <v>#N/A</v>
      </c>
      <c r="T133" s="214">
        <f>VLOOKUP(F133,'Précisions-Moy Prév'!$G$2:$H$122,2,FALSE)</f>
        <v>91</v>
      </c>
    </row>
    <row r="134" spans="1:20" ht="45" x14ac:dyDescent="0.2">
      <c r="A134" s="149">
        <f t="shared" ref="A134:A197" si="8">A133+1</f>
        <v>131</v>
      </c>
      <c r="B134" s="108">
        <v>43025</v>
      </c>
      <c r="C134" s="108"/>
      <c r="D134" s="105" t="s">
        <v>857</v>
      </c>
      <c r="E134" s="105" t="s">
        <v>116</v>
      </c>
      <c r="F134" s="105" t="s">
        <v>70</v>
      </c>
      <c r="G134" s="105" t="s">
        <v>736</v>
      </c>
      <c r="H134" s="175" t="s">
        <v>14</v>
      </c>
      <c r="I134" s="105" t="s">
        <v>36</v>
      </c>
      <c r="J134" s="149" t="s">
        <v>39</v>
      </c>
      <c r="K134" s="148">
        <v>23</v>
      </c>
      <c r="L134" s="105" t="s">
        <v>803</v>
      </c>
      <c r="M134" s="105" t="s">
        <v>791</v>
      </c>
      <c r="N134" s="108"/>
      <c r="O134" s="108"/>
      <c r="P134" s="105"/>
      <c r="Q134" s="214" t="str">
        <f t="shared" si="6"/>
        <v>Equipements de travail</v>
      </c>
      <c r="R134" s="214" t="str">
        <f t="shared" si="7"/>
        <v>Utilisation d'équipements avec parties mobiles ou brûlantes</v>
      </c>
      <c r="S134" s="214" t="e">
        <f>VLOOKUP(L134,'Précisions-Moy Prév'!$C$2:$D$261,2,FALSE)</f>
        <v>#N/A</v>
      </c>
      <c r="T134" s="214">
        <f>VLOOKUP(F134,'Précisions-Moy Prév'!$G$2:$H$122,2,FALSE)</f>
        <v>53</v>
      </c>
    </row>
    <row r="135" spans="1:20" ht="45" x14ac:dyDescent="0.2">
      <c r="A135" s="149">
        <f t="shared" si="8"/>
        <v>132</v>
      </c>
      <c r="B135" s="108">
        <v>43025</v>
      </c>
      <c r="C135" s="108"/>
      <c r="D135" s="105" t="s">
        <v>857</v>
      </c>
      <c r="E135" s="105" t="s">
        <v>120</v>
      </c>
      <c r="F135" s="105" t="s">
        <v>190</v>
      </c>
      <c r="G135" s="105" t="s">
        <v>733</v>
      </c>
      <c r="H135" s="175" t="s">
        <v>14</v>
      </c>
      <c r="I135" s="105" t="s">
        <v>36</v>
      </c>
      <c r="J135" s="149" t="s">
        <v>39</v>
      </c>
      <c r="K135" s="148">
        <v>23</v>
      </c>
      <c r="L135" s="105" t="s">
        <v>804</v>
      </c>
      <c r="M135" s="175" t="s">
        <v>792</v>
      </c>
      <c r="N135" s="108"/>
      <c r="O135" s="108"/>
      <c r="P135" s="105"/>
      <c r="Q135" s="214" t="str">
        <f t="shared" si="6"/>
        <v>Produits Emissions Déchets</v>
      </c>
      <c r="R135" s="214" t="str">
        <f t="shared" si="7"/>
        <v>Projection, aspersion de produits dangereux sur le visage, la peau, les yeux</v>
      </c>
      <c r="S135" s="214" t="e">
        <f>VLOOKUP(L135,'Précisions-Moy Prév'!$C$2:$D$261,2,FALSE)</f>
        <v>#N/A</v>
      </c>
      <c r="T135" s="214">
        <f>VLOOKUP(F135,'Précisions-Moy Prév'!$G$2:$H$122,2,FALSE)</f>
        <v>91</v>
      </c>
    </row>
    <row r="136" spans="1:20" ht="45" x14ac:dyDescent="0.2">
      <c r="A136" s="149">
        <f t="shared" si="8"/>
        <v>133</v>
      </c>
      <c r="B136" s="108">
        <v>43025</v>
      </c>
      <c r="C136" s="108"/>
      <c r="D136" s="105" t="s">
        <v>857</v>
      </c>
      <c r="E136" s="105" t="s">
        <v>116</v>
      </c>
      <c r="F136" s="105" t="s">
        <v>70</v>
      </c>
      <c r="G136" s="105" t="s">
        <v>736</v>
      </c>
      <c r="H136" s="175" t="s">
        <v>14</v>
      </c>
      <c r="I136" s="105" t="s">
        <v>36</v>
      </c>
      <c r="J136" s="149" t="s">
        <v>39</v>
      </c>
      <c r="K136" s="148">
        <v>23</v>
      </c>
      <c r="L136" s="105" t="s">
        <v>803</v>
      </c>
      <c r="M136" s="105" t="s">
        <v>791</v>
      </c>
      <c r="N136" s="108"/>
      <c r="O136" s="108"/>
      <c r="P136" s="105"/>
      <c r="Q136" s="214" t="str">
        <f t="shared" si="6"/>
        <v>Equipements de travail</v>
      </c>
      <c r="R136" s="214" t="str">
        <f t="shared" si="7"/>
        <v>Utilisation d'équipements avec parties mobiles ou brûlantes</v>
      </c>
      <c r="S136" s="214" t="e">
        <f>VLOOKUP(L136,'Précisions-Moy Prév'!$C$2:$D$261,2,FALSE)</f>
        <v>#N/A</v>
      </c>
      <c r="T136" s="214">
        <f>VLOOKUP(F136,'Précisions-Moy Prév'!$G$2:$H$122,2,FALSE)</f>
        <v>53</v>
      </c>
    </row>
    <row r="137" spans="1:20" ht="45" x14ac:dyDescent="0.2">
      <c r="A137" s="149">
        <f t="shared" si="8"/>
        <v>134</v>
      </c>
      <c r="B137" s="108">
        <v>43025</v>
      </c>
      <c r="C137" s="108"/>
      <c r="D137" s="105" t="s">
        <v>857</v>
      </c>
      <c r="E137" s="105" t="s">
        <v>120</v>
      </c>
      <c r="F137" s="105" t="s">
        <v>190</v>
      </c>
      <c r="G137" s="105" t="s">
        <v>733</v>
      </c>
      <c r="H137" s="175" t="s">
        <v>14</v>
      </c>
      <c r="I137" s="105" t="s">
        <v>36</v>
      </c>
      <c r="J137" s="149" t="s">
        <v>39</v>
      </c>
      <c r="K137" s="148">
        <v>23</v>
      </c>
      <c r="L137" s="105" t="s">
        <v>804</v>
      </c>
      <c r="M137" s="175" t="s">
        <v>792</v>
      </c>
      <c r="N137" s="108"/>
      <c r="O137" s="108"/>
      <c r="P137" s="105"/>
      <c r="Q137" s="214" t="str">
        <f t="shared" si="6"/>
        <v>Produits Emissions Déchets</v>
      </c>
      <c r="R137" s="214" t="str">
        <f t="shared" si="7"/>
        <v>Projection, aspersion de produits dangereux sur le visage, la peau, les yeux</v>
      </c>
      <c r="S137" s="214" t="e">
        <f>VLOOKUP(L137,'Précisions-Moy Prév'!$C$2:$D$261,2,FALSE)</f>
        <v>#N/A</v>
      </c>
      <c r="T137" s="214">
        <f>VLOOKUP(F137,'Précisions-Moy Prév'!$G$2:$H$122,2,FALSE)</f>
        <v>91</v>
      </c>
    </row>
    <row r="138" spans="1:20" ht="45" x14ac:dyDescent="0.2">
      <c r="A138" s="149">
        <f t="shared" si="8"/>
        <v>135</v>
      </c>
      <c r="B138" s="108">
        <v>43025</v>
      </c>
      <c r="C138" s="108"/>
      <c r="D138" s="105" t="s">
        <v>857</v>
      </c>
      <c r="E138" s="105" t="s">
        <v>116</v>
      </c>
      <c r="F138" s="105" t="s">
        <v>70</v>
      </c>
      <c r="G138" s="105" t="s">
        <v>736</v>
      </c>
      <c r="H138" s="175" t="s">
        <v>14</v>
      </c>
      <c r="I138" s="105" t="s">
        <v>36</v>
      </c>
      <c r="J138" s="149" t="s">
        <v>39</v>
      </c>
      <c r="K138" s="148">
        <v>23</v>
      </c>
      <c r="L138" s="105" t="s">
        <v>803</v>
      </c>
      <c r="M138" s="105" t="s">
        <v>791</v>
      </c>
      <c r="N138" s="108"/>
      <c r="O138" s="108"/>
      <c r="P138" s="105"/>
      <c r="Q138" s="214" t="str">
        <f t="shared" si="6"/>
        <v>Equipements de travail</v>
      </c>
      <c r="R138" s="214" t="str">
        <f t="shared" si="7"/>
        <v>Utilisation d'équipements avec parties mobiles ou brûlantes</v>
      </c>
      <c r="S138" s="214" t="e">
        <f>VLOOKUP(L138,'Précisions-Moy Prév'!$C$2:$D$261,2,FALSE)</f>
        <v>#N/A</v>
      </c>
      <c r="T138" s="214">
        <f>VLOOKUP(F138,'Précisions-Moy Prév'!$G$2:$H$122,2,FALSE)</f>
        <v>53</v>
      </c>
    </row>
    <row r="139" spans="1:20" ht="45" x14ac:dyDescent="0.2">
      <c r="A139" s="149">
        <f t="shared" si="8"/>
        <v>136</v>
      </c>
      <c r="B139" s="108">
        <v>43025</v>
      </c>
      <c r="C139" s="108"/>
      <c r="D139" s="105" t="s">
        <v>857</v>
      </c>
      <c r="E139" s="105" t="s">
        <v>120</v>
      </c>
      <c r="F139" s="105" t="s">
        <v>190</v>
      </c>
      <c r="G139" s="105" t="s">
        <v>733</v>
      </c>
      <c r="H139" s="175" t="s">
        <v>14</v>
      </c>
      <c r="I139" s="105" t="s">
        <v>36</v>
      </c>
      <c r="J139" s="149" t="s">
        <v>39</v>
      </c>
      <c r="K139" s="148">
        <v>23</v>
      </c>
      <c r="L139" s="105" t="s">
        <v>804</v>
      </c>
      <c r="M139" s="175" t="s">
        <v>792</v>
      </c>
      <c r="N139" s="108"/>
      <c r="O139" s="108"/>
      <c r="P139" s="105"/>
      <c r="Q139" s="214" t="str">
        <f t="shared" si="6"/>
        <v>Produits Emissions Déchets</v>
      </c>
      <c r="R139" s="214" t="str">
        <f t="shared" si="7"/>
        <v>Projection, aspersion de produits dangereux sur le visage, la peau, les yeux</v>
      </c>
      <c r="S139" s="214" t="e">
        <f>VLOOKUP(L139,'Précisions-Moy Prév'!$C$2:$D$261,2,FALSE)</f>
        <v>#N/A</v>
      </c>
      <c r="T139" s="214">
        <f>VLOOKUP(F139,'Précisions-Moy Prév'!$G$2:$H$122,2,FALSE)</f>
        <v>91</v>
      </c>
    </row>
    <row r="140" spans="1:20" ht="45" x14ac:dyDescent="0.2">
      <c r="A140" s="149">
        <f t="shared" si="8"/>
        <v>137</v>
      </c>
      <c r="B140" s="108">
        <v>43025</v>
      </c>
      <c r="C140" s="108"/>
      <c r="D140" s="105" t="s">
        <v>857</v>
      </c>
      <c r="E140" s="105" t="s">
        <v>116</v>
      </c>
      <c r="F140" s="105" t="s">
        <v>70</v>
      </c>
      <c r="G140" s="105" t="s">
        <v>736</v>
      </c>
      <c r="H140" s="175" t="s">
        <v>14</v>
      </c>
      <c r="I140" s="105" t="s">
        <v>36</v>
      </c>
      <c r="J140" s="149" t="s">
        <v>39</v>
      </c>
      <c r="K140" s="148">
        <v>23</v>
      </c>
      <c r="L140" s="105" t="s">
        <v>803</v>
      </c>
      <c r="M140" s="105" t="s">
        <v>791</v>
      </c>
      <c r="N140" s="108"/>
      <c r="O140" s="108"/>
      <c r="P140" s="105"/>
      <c r="Q140" s="214" t="str">
        <f t="shared" si="6"/>
        <v>Equipements de travail</v>
      </c>
      <c r="R140" s="214" t="str">
        <f t="shared" si="7"/>
        <v>Utilisation d'équipements avec parties mobiles ou brûlantes</v>
      </c>
      <c r="S140" s="214" t="e">
        <f>VLOOKUP(L140,'Précisions-Moy Prév'!$C$2:$D$261,2,FALSE)</f>
        <v>#N/A</v>
      </c>
      <c r="T140" s="214">
        <f>VLOOKUP(F140,'Précisions-Moy Prév'!$G$2:$H$122,2,FALSE)</f>
        <v>53</v>
      </c>
    </row>
    <row r="141" spans="1:20" ht="45" x14ac:dyDescent="0.2">
      <c r="A141" s="149">
        <f t="shared" si="8"/>
        <v>138</v>
      </c>
      <c r="B141" s="108">
        <v>43025</v>
      </c>
      <c r="C141" s="108"/>
      <c r="D141" s="105" t="s">
        <v>857</v>
      </c>
      <c r="E141" s="105" t="s">
        <v>120</v>
      </c>
      <c r="F141" s="105" t="s">
        <v>190</v>
      </c>
      <c r="G141" s="105" t="s">
        <v>733</v>
      </c>
      <c r="H141" s="175" t="s">
        <v>14</v>
      </c>
      <c r="I141" s="105" t="s">
        <v>36</v>
      </c>
      <c r="J141" s="149" t="s">
        <v>39</v>
      </c>
      <c r="K141" s="148">
        <v>23</v>
      </c>
      <c r="L141" s="105" t="s">
        <v>804</v>
      </c>
      <c r="M141" s="175" t="s">
        <v>792</v>
      </c>
      <c r="N141" s="108"/>
      <c r="O141" s="108"/>
      <c r="P141" s="105"/>
      <c r="Q141" s="214" t="str">
        <f t="shared" si="6"/>
        <v>Produits Emissions Déchets</v>
      </c>
      <c r="R141" s="214" t="str">
        <f t="shared" si="7"/>
        <v>Projection, aspersion de produits dangereux sur le visage, la peau, les yeux</v>
      </c>
      <c r="S141" s="214" t="e">
        <f>VLOOKUP(L141,'Précisions-Moy Prév'!$C$2:$D$261,2,FALSE)</f>
        <v>#N/A</v>
      </c>
      <c r="T141" s="214">
        <f>VLOOKUP(F141,'Précisions-Moy Prév'!$G$2:$H$122,2,FALSE)</f>
        <v>91</v>
      </c>
    </row>
    <row r="142" spans="1:20" ht="45" x14ac:dyDescent="0.2">
      <c r="A142" s="149">
        <f t="shared" si="8"/>
        <v>139</v>
      </c>
      <c r="B142" s="108">
        <v>43025</v>
      </c>
      <c r="C142" s="108"/>
      <c r="D142" s="105" t="s">
        <v>857</v>
      </c>
      <c r="E142" s="105" t="s">
        <v>116</v>
      </c>
      <c r="F142" s="105" t="s">
        <v>70</v>
      </c>
      <c r="G142" s="105" t="s">
        <v>736</v>
      </c>
      <c r="H142" s="175" t="s">
        <v>14</v>
      </c>
      <c r="I142" s="105" t="s">
        <v>36</v>
      </c>
      <c r="J142" s="149" t="s">
        <v>39</v>
      </c>
      <c r="K142" s="148">
        <v>23</v>
      </c>
      <c r="L142" s="105" t="s">
        <v>803</v>
      </c>
      <c r="M142" s="105" t="s">
        <v>791</v>
      </c>
      <c r="N142" s="108"/>
      <c r="O142" s="108"/>
      <c r="P142" s="105"/>
      <c r="Q142" s="214" t="str">
        <f t="shared" si="6"/>
        <v>Equipements de travail</v>
      </c>
      <c r="R142" s="214" t="str">
        <f t="shared" si="7"/>
        <v>Utilisation d'équipements avec parties mobiles ou brûlantes</v>
      </c>
      <c r="S142" s="214" t="e">
        <f>VLOOKUP(L142,'Précisions-Moy Prév'!$C$2:$D$261,2,FALSE)</f>
        <v>#N/A</v>
      </c>
      <c r="T142" s="214">
        <f>VLOOKUP(F142,'Précisions-Moy Prév'!$G$2:$H$122,2,FALSE)</f>
        <v>53</v>
      </c>
    </row>
    <row r="143" spans="1:20" ht="45" x14ac:dyDescent="0.2">
      <c r="A143" s="149">
        <f t="shared" si="8"/>
        <v>140</v>
      </c>
      <c r="B143" s="108">
        <v>43025</v>
      </c>
      <c r="C143" s="108"/>
      <c r="D143" s="105" t="s">
        <v>857</v>
      </c>
      <c r="E143" s="105" t="s">
        <v>120</v>
      </c>
      <c r="F143" s="105" t="s">
        <v>190</v>
      </c>
      <c r="G143" s="105" t="s">
        <v>733</v>
      </c>
      <c r="H143" s="175" t="s">
        <v>14</v>
      </c>
      <c r="I143" s="105" t="s">
        <v>36</v>
      </c>
      <c r="J143" s="149" t="s">
        <v>39</v>
      </c>
      <c r="K143" s="148">
        <v>23</v>
      </c>
      <c r="L143" s="105" t="s">
        <v>804</v>
      </c>
      <c r="M143" s="175" t="s">
        <v>792</v>
      </c>
      <c r="N143" s="108"/>
      <c r="O143" s="108"/>
      <c r="P143" s="105"/>
      <c r="Q143" s="214" t="str">
        <f t="shared" si="6"/>
        <v>Produits Emissions Déchets</v>
      </c>
      <c r="R143" s="214" t="str">
        <f t="shared" si="7"/>
        <v>Projection, aspersion de produits dangereux sur le visage, la peau, les yeux</v>
      </c>
      <c r="S143" s="214" t="e">
        <f>VLOOKUP(L143,'Précisions-Moy Prév'!$C$2:$D$261,2,FALSE)</f>
        <v>#N/A</v>
      </c>
      <c r="T143" s="214">
        <f>VLOOKUP(F143,'Précisions-Moy Prév'!$G$2:$H$122,2,FALSE)</f>
        <v>91</v>
      </c>
    </row>
    <row r="144" spans="1:20" ht="45" x14ac:dyDescent="0.2">
      <c r="A144" s="149">
        <f t="shared" si="8"/>
        <v>141</v>
      </c>
      <c r="B144" s="108">
        <v>43025</v>
      </c>
      <c r="C144" s="108"/>
      <c r="D144" s="105" t="s">
        <v>857</v>
      </c>
      <c r="E144" s="105" t="s">
        <v>116</v>
      </c>
      <c r="F144" s="105" t="s">
        <v>70</v>
      </c>
      <c r="G144" s="105" t="s">
        <v>736</v>
      </c>
      <c r="H144" s="175" t="s">
        <v>14</v>
      </c>
      <c r="I144" s="105" t="s">
        <v>36</v>
      </c>
      <c r="J144" s="149" t="s">
        <v>39</v>
      </c>
      <c r="K144" s="148">
        <v>23</v>
      </c>
      <c r="L144" s="105" t="s">
        <v>803</v>
      </c>
      <c r="M144" s="105" t="s">
        <v>791</v>
      </c>
      <c r="N144" s="108"/>
      <c r="O144" s="108"/>
      <c r="P144" s="105"/>
      <c r="Q144" s="214" t="str">
        <f t="shared" si="6"/>
        <v>Equipements de travail</v>
      </c>
      <c r="R144" s="214" t="str">
        <f t="shared" si="7"/>
        <v>Utilisation d'équipements avec parties mobiles ou brûlantes</v>
      </c>
      <c r="S144" s="214" t="e">
        <f>VLOOKUP(L144,'Précisions-Moy Prév'!$C$2:$D$261,2,FALSE)</f>
        <v>#N/A</v>
      </c>
      <c r="T144" s="214">
        <f>VLOOKUP(F144,'Précisions-Moy Prév'!$G$2:$H$122,2,FALSE)</f>
        <v>53</v>
      </c>
    </row>
    <row r="145" spans="1:20" ht="45" x14ac:dyDescent="0.2">
      <c r="A145" s="149">
        <f t="shared" si="8"/>
        <v>142</v>
      </c>
      <c r="B145" s="108">
        <v>43025</v>
      </c>
      <c r="C145" s="108"/>
      <c r="D145" s="105" t="s">
        <v>857</v>
      </c>
      <c r="E145" s="105" t="s">
        <v>120</v>
      </c>
      <c r="F145" s="105" t="s">
        <v>190</v>
      </c>
      <c r="G145" s="105" t="s">
        <v>733</v>
      </c>
      <c r="H145" s="175" t="s">
        <v>14</v>
      </c>
      <c r="I145" s="105" t="s">
        <v>36</v>
      </c>
      <c r="J145" s="149" t="s">
        <v>39</v>
      </c>
      <c r="K145" s="148">
        <v>23</v>
      </c>
      <c r="L145" s="105" t="s">
        <v>804</v>
      </c>
      <c r="M145" s="175" t="s">
        <v>792</v>
      </c>
      <c r="N145" s="108"/>
      <c r="O145" s="108"/>
      <c r="P145" s="105"/>
      <c r="Q145" s="214" t="str">
        <f t="shared" si="6"/>
        <v>Produits Emissions Déchets</v>
      </c>
      <c r="R145" s="214" t="str">
        <f t="shared" si="7"/>
        <v>Projection, aspersion de produits dangereux sur le visage, la peau, les yeux</v>
      </c>
      <c r="S145" s="214" t="e">
        <f>VLOOKUP(L145,'Précisions-Moy Prév'!$C$2:$D$261,2,FALSE)</f>
        <v>#N/A</v>
      </c>
      <c r="T145" s="214">
        <f>VLOOKUP(F145,'Précisions-Moy Prév'!$G$2:$H$122,2,FALSE)</f>
        <v>91</v>
      </c>
    </row>
    <row r="146" spans="1:20" ht="45" x14ac:dyDescent="0.2">
      <c r="A146" s="149">
        <f t="shared" si="8"/>
        <v>143</v>
      </c>
      <c r="B146" s="108">
        <v>43025</v>
      </c>
      <c r="C146" s="108"/>
      <c r="D146" s="105" t="s">
        <v>857</v>
      </c>
      <c r="E146" s="105" t="s">
        <v>116</v>
      </c>
      <c r="F146" s="105" t="s">
        <v>70</v>
      </c>
      <c r="G146" s="105" t="s">
        <v>736</v>
      </c>
      <c r="H146" s="175" t="s">
        <v>14</v>
      </c>
      <c r="I146" s="105" t="s">
        <v>36</v>
      </c>
      <c r="J146" s="149" t="s">
        <v>39</v>
      </c>
      <c r="K146" s="148">
        <v>23</v>
      </c>
      <c r="L146" s="105" t="s">
        <v>803</v>
      </c>
      <c r="M146" s="105" t="s">
        <v>791</v>
      </c>
      <c r="N146" s="108"/>
      <c r="O146" s="108"/>
      <c r="P146" s="105"/>
      <c r="Q146" s="214" t="str">
        <f t="shared" si="6"/>
        <v>Equipements de travail</v>
      </c>
      <c r="R146" s="214" t="str">
        <f t="shared" si="7"/>
        <v>Utilisation d'équipements avec parties mobiles ou brûlantes</v>
      </c>
      <c r="S146" s="214" t="e">
        <f>VLOOKUP(L146,'Précisions-Moy Prév'!$C$2:$D$261,2,FALSE)</f>
        <v>#N/A</v>
      </c>
      <c r="T146" s="214">
        <f>VLOOKUP(F146,'Précisions-Moy Prév'!$G$2:$H$122,2,FALSE)</f>
        <v>53</v>
      </c>
    </row>
    <row r="147" spans="1:20" ht="45" x14ac:dyDescent="0.2">
      <c r="A147" s="149">
        <f t="shared" si="8"/>
        <v>144</v>
      </c>
      <c r="B147" s="108">
        <v>43025</v>
      </c>
      <c r="C147" s="108"/>
      <c r="D147" s="105" t="s">
        <v>857</v>
      </c>
      <c r="E147" s="105" t="s">
        <v>120</v>
      </c>
      <c r="F147" s="105" t="s">
        <v>190</v>
      </c>
      <c r="G147" s="105" t="s">
        <v>733</v>
      </c>
      <c r="H147" s="175" t="s">
        <v>14</v>
      </c>
      <c r="I147" s="105" t="s">
        <v>36</v>
      </c>
      <c r="J147" s="149" t="s">
        <v>39</v>
      </c>
      <c r="K147" s="148">
        <v>23</v>
      </c>
      <c r="L147" s="105" t="s">
        <v>804</v>
      </c>
      <c r="M147" s="175" t="s">
        <v>792</v>
      </c>
      <c r="N147" s="108"/>
      <c r="O147" s="108"/>
      <c r="P147" s="105"/>
      <c r="Q147" s="214" t="str">
        <f t="shared" si="6"/>
        <v>Produits Emissions Déchets</v>
      </c>
      <c r="R147" s="214" t="str">
        <f t="shared" si="7"/>
        <v>Projection, aspersion de produits dangereux sur le visage, la peau, les yeux</v>
      </c>
      <c r="S147" s="214" t="e">
        <f>VLOOKUP(L147,'Précisions-Moy Prév'!$C$2:$D$261,2,FALSE)</f>
        <v>#N/A</v>
      </c>
      <c r="T147" s="214">
        <f>VLOOKUP(F147,'Précisions-Moy Prév'!$G$2:$H$122,2,FALSE)</f>
        <v>91</v>
      </c>
    </row>
    <row r="148" spans="1:20" ht="45" x14ac:dyDescent="0.2">
      <c r="A148" s="149">
        <f t="shared" si="8"/>
        <v>145</v>
      </c>
      <c r="B148" s="108">
        <v>43025</v>
      </c>
      <c r="C148" s="108"/>
      <c r="D148" s="105" t="s">
        <v>857</v>
      </c>
      <c r="E148" s="105" t="s">
        <v>116</v>
      </c>
      <c r="F148" s="105" t="s">
        <v>70</v>
      </c>
      <c r="G148" s="105" t="s">
        <v>736</v>
      </c>
      <c r="H148" s="175" t="s">
        <v>14</v>
      </c>
      <c r="I148" s="105" t="s">
        <v>36</v>
      </c>
      <c r="J148" s="149" t="s">
        <v>39</v>
      </c>
      <c r="K148" s="148">
        <v>23</v>
      </c>
      <c r="L148" s="105" t="s">
        <v>803</v>
      </c>
      <c r="M148" s="105" t="s">
        <v>791</v>
      </c>
      <c r="N148" s="108"/>
      <c r="O148" s="108"/>
      <c r="P148" s="105"/>
      <c r="Q148" s="214" t="str">
        <f t="shared" si="6"/>
        <v>Equipements de travail</v>
      </c>
      <c r="R148" s="214" t="str">
        <f t="shared" si="7"/>
        <v>Utilisation d'équipements avec parties mobiles ou brûlantes</v>
      </c>
      <c r="S148" s="214" t="e">
        <f>VLOOKUP(L148,'Précisions-Moy Prév'!$C$2:$D$261,2,FALSE)</f>
        <v>#N/A</v>
      </c>
      <c r="T148" s="214">
        <f>VLOOKUP(F148,'Précisions-Moy Prév'!$G$2:$H$122,2,FALSE)</f>
        <v>53</v>
      </c>
    </row>
    <row r="149" spans="1:20" ht="45" x14ac:dyDescent="0.2">
      <c r="A149" s="149">
        <f t="shared" si="8"/>
        <v>146</v>
      </c>
      <c r="B149" s="108">
        <v>43025</v>
      </c>
      <c r="C149" s="108"/>
      <c r="D149" s="105" t="s">
        <v>857</v>
      </c>
      <c r="E149" s="105" t="s">
        <v>120</v>
      </c>
      <c r="F149" s="105" t="s">
        <v>190</v>
      </c>
      <c r="G149" s="105" t="s">
        <v>733</v>
      </c>
      <c r="H149" s="175" t="s">
        <v>14</v>
      </c>
      <c r="I149" s="105" t="s">
        <v>36</v>
      </c>
      <c r="J149" s="149" t="s">
        <v>39</v>
      </c>
      <c r="K149" s="148">
        <v>23</v>
      </c>
      <c r="L149" s="105" t="s">
        <v>804</v>
      </c>
      <c r="M149" s="175" t="s">
        <v>792</v>
      </c>
      <c r="N149" s="108"/>
      <c r="O149" s="108"/>
      <c r="P149" s="105"/>
      <c r="Q149" s="214" t="str">
        <f t="shared" si="6"/>
        <v>Produits Emissions Déchets</v>
      </c>
      <c r="R149" s="214" t="str">
        <f t="shared" si="7"/>
        <v>Projection, aspersion de produits dangereux sur le visage, la peau, les yeux</v>
      </c>
      <c r="S149" s="214" t="e">
        <f>VLOOKUP(L149,'Précisions-Moy Prév'!$C$2:$D$261,2,FALSE)</f>
        <v>#N/A</v>
      </c>
      <c r="T149" s="214">
        <f>VLOOKUP(F149,'Précisions-Moy Prév'!$G$2:$H$122,2,FALSE)</f>
        <v>91</v>
      </c>
    </row>
    <row r="150" spans="1:20" ht="45" x14ac:dyDescent="0.2">
      <c r="A150" s="149">
        <f t="shared" si="8"/>
        <v>147</v>
      </c>
      <c r="B150" s="108">
        <v>43025</v>
      </c>
      <c r="C150" s="108"/>
      <c r="D150" s="105" t="s">
        <v>857</v>
      </c>
      <c r="E150" s="105" t="s">
        <v>116</v>
      </c>
      <c r="F150" s="105" t="s">
        <v>70</v>
      </c>
      <c r="G150" s="105" t="s">
        <v>736</v>
      </c>
      <c r="H150" s="175" t="s">
        <v>14</v>
      </c>
      <c r="I150" s="105" t="s">
        <v>36</v>
      </c>
      <c r="J150" s="149" t="s">
        <v>39</v>
      </c>
      <c r="K150" s="148">
        <v>23</v>
      </c>
      <c r="L150" s="105" t="s">
        <v>803</v>
      </c>
      <c r="M150" s="105" t="s">
        <v>791</v>
      </c>
      <c r="N150" s="108"/>
      <c r="O150" s="108"/>
      <c r="P150" s="105"/>
      <c r="Q150" s="214" t="str">
        <f t="shared" si="6"/>
        <v>Equipements de travail</v>
      </c>
      <c r="R150" s="214" t="str">
        <f t="shared" si="7"/>
        <v>Utilisation d'équipements avec parties mobiles ou brûlantes</v>
      </c>
      <c r="S150" s="214" t="e">
        <f>VLOOKUP(L150,'Précisions-Moy Prév'!$C$2:$D$261,2,FALSE)</f>
        <v>#N/A</v>
      </c>
      <c r="T150" s="214">
        <f>VLOOKUP(F150,'Précisions-Moy Prév'!$G$2:$H$122,2,FALSE)</f>
        <v>53</v>
      </c>
    </row>
    <row r="151" spans="1:20" ht="45" x14ac:dyDescent="0.2">
      <c r="A151" s="149">
        <f t="shared" si="8"/>
        <v>148</v>
      </c>
      <c r="B151" s="108">
        <v>43025</v>
      </c>
      <c r="C151" s="108"/>
      <c r="D151" s="105" t="s">
        <v>857</v>
      </c>
      <c r="E151" s="105" t="s">
        <v>120</v>
      </c>
      <c r="F151" s="105" t="s">
        <v>190</v>
      </c>
      <c r="G151" s="105" t="s">
        <v>733</v>
      </c>
      <c r="H151" s="175" t="s">
        <v>14</v>
      </c>
      <c r="I151" s="105" t="s">
        <v>36</v>
      </c>
      <c r="J151" s="149" t="s">
        <v>39</v>
      </c>
      <c r="K151" s="148">
        <v>23</v>
      </c>
      <c r="L151" s="105" t="s">
        <v>804</v>
      </c>
      <c r="M151" s="175" t="s">
        <v>792</v>
      </c>
      <c r="N151" s="108"/>
      <c r="O151" s="108"/>
      <c r="P151" s="105"/>
      <c r="Q151" s="214" t="str">
        <f t="shared" si="6"/>
        <v>Produits Emissions Déchets</v>
      </c>
      <c r="R151" s="214" t="str">
        <f t="shared" si="7"/>
        <v>Projection, aspersion de produits dangereux sur le visage, la peau, les yeux</v>
      </c>
      <c r="S151" s="214" t="e">
        <f>VLOOKUP(L151,'Précisions-Moy Prév'!$C$2:$D$261,2,FALSE)</f>
        <v>#N/A</v>
      </c>
      <c r="T151" s="214">
        <f>VLOOKUP(F151,'Précisions-Moy Prév'!$G$2:$H$122,2,FALSE)</f>
        <v>91</v>
      </c>
    </row>
    <row r="152" spans="1:20" ht="45" x14ac:dyDescent="0.2">
      <c r="A152" s="149">
        <f t="shared" si="8"/>
        <v>149</v>
      </c>
      <c r="B152" s="108">
        <v>43025</v>
      </c>
      <c r="C152" s="108"/>
      <c r="D152" s="105" t="s">
        <v>857</v>
      </c>
      <c r="E152" s="105" t="s">
        <v>116</v>
      </c>
      <c r="F152" s="105" t="s">
        <v>70</v>
      </c>
      <c r="G152" s="105" t="s">
        <v>736</v>
      </c>
      <c r="H152" s="175" t="s">
        <v>14</v>
      </c>
      <c r="I152" s="105" t="s">
        <v>36</v>
      </c>
      <c r="J152" s="149" t="s">
        <v>39</v>
      </c>
      <c r="K152" s="148">
        <v>23</v>
      </c>
      <c r="L152" s="105" t="s">
        <v>803</v>
      </c>
      <c r="M152" s="105" t="s">
        <v>791</v>
      </c>
      <c r="N152" s="108"/>
      <c r="O152" s="108"/>
      <c r="P152" s="105"/>
      <c r="Q152" s="214" t="str">
        <f t="shared" si="6"/>
        <v>Equipements de travail</v>
      </c>
      <c r="R152" s="214" t="str">
        <f t="shared" si="7"/>
        <v>Utilisation d'équipements avec parties mobiles ou brûlantes</v>
      </c>
      <c r="S152" s="214" t="e">
        <f>VLOOKUP(L152,'Précisions-Moy Prév'!$C$2:$D$261,2,FALSE)</f>
        <v>#N/A</v>
      </c>
      <c r="T152" s="214">
        <f>VLOOKUP(F152,'Précisions-Moy Prév'!$G$2:$H$122,2,FALSE)</f>
        <v>53</v>
      </c>
    </row>
    <row r="153" spans="1:20" ht="45" x14ac:dyDescent="0.2">
      <c r="A153" s="149">
        <f t="shared" si="8"/>
        <v>150</v>
      </c>
      <c r="B153" s="108">
        <v>43025</v>
      </c>
      <c r="C153" s="108"/>
      <c r="D153" s="105" t="s">
        <v>857</v>
      </c>
      <c r="E153" s="105" t="s">
        <v>120</v>
      </c>
      <c r="F153" s="105" t="s">
        <v>190</v>
      </c>
      <c r="G153" s="105" t="s">
        <v>733</v>
      </c>
      <c r="H153" s="175" t="s">
        <v>14</v>
      </c>
      <c r="I153" s="105" t="s">
        <v>36</v>
      </c>
      <c r="J153" s="149" t="s">
        <v>39</v>
      </c>
      <c r="K153" s="148">
        <v>23</v>
      </c>
      <c r="L153" s="105" t="s">
        <v>804</v>
      </c>
      <c r="M153" s="175" t="s">
        <v>792</v>
      </c>
      <c r="N153" s="108"/>
      <c r="O153" s="108"/>
      <c r="P153" s="105"/>
      <c r="Q153" s="214" t="str">
        <f t="shared" si="6"/>
        <v>Produits Emissions Déchets</v>
      </c>
      <c r="R153" s="214" t="str">
        <f t="shared" si="7"/>
        <v>Projection, aspersion de produits dangereux sur le visage, la peau, les yeux</v>
      </c>
      <c r="S153" s="214" t="e">
        <f>VLOOKUP(L153,'Précisions-Moy Prév'!$C$2:$D$261,2,FALSE)</f>
        <v>#N/A</v>
      </c>
      <c r="T153" s="214">
        <f>VLOOKUP(F153,'Précisions-Moy Prév'!$G$2:$H$122,2,FALSE)</f>
        <v>91</v>
      </c>
    </row>
    <row r="154" spans="1:20" ht="45" x14ac:dyDescent="0.2">
      <c r="A154" s="149">
        <f t="shared" si="8"/>
        <v>151</v>
      </c>
      <c r="B154" s="108">
        <v>43025</v>
      </c>
      <c r="C154" s="108"/>
      <c r="D154" s="105" t="s">
        <v>857</v>
      </c>
      <c r="E154" s="105" t="s">
        <v>116</v>
      </c>
      <c r="F154" s="105" t="s">
        <v>70</v>
      </c>
      <c r="G154" s="105" t="s">
        <v>736</v>
      </c>
      <c r="H154" s="175" t="s">
        <v>14</v>
      </c>
      <c r="I154" s="105" t="s">
        <v>36</v>
      </c>
      <c r="J154" s="149" t="s">
        <v>39</v>
      </c>
      <c r="K154" s="148">
        <v>23</v>
      </c>
      <c r="L154" s="105" t="s">
        <v>803</v>
      </c>
      <c r="M154" s="105" t="s">
        <v>791</v>
      </c>
      <c r="N154" s="108"/>
      <c r="O154" s="108"/>
      <c r="P154" s="105"/>
      <c r="Q154" s="214" t="str">
        <f t="shared" si="6"/>
        <v>Equipements de travail</v>
      </c>
      <c r="R154" s="214" t="str">
        <f t="shared" si="7"/>
        <v>Utilisation d'équipements avec parties mobiles ou brûlantes</v>
      </c>
      <c r="S154" s="214" t="e">
        <f>VLOOKUP(L154,'Précisions-Moy Prév'!$C$2:$D$261,2,FALSE)</f>
        <v>#N/A</v>
      </c>
      <c r="T154" s="214">
        <f>VLOOKUP(F154,'Précisions-Moy Prév'!$G$2:$H$122,2,FALSE)</f>
        <v>53</v>
      </c>
    </row>
    <row r="155" spans="1:20" ht="45" x14ac:dyDescent="0.2">
      <c r="A155" s="149">
        <f t="shared" si="8"/>
        <v>152</v>
      </c>
      <c r="B155" s="108">
        <v>43025</v>
      </c>
      <c r="C155" s="108"/>
      <c r="D155" s="105" t="s">
        <v>857</v>
      </c>
      <c r="E155" s="105" t="s">
        <v>120</v>
      </c>
      <c r="F155" s="105" t="s">
        <v>190</v>
      </c>
      <c r="G155" s="105" t="s">
        <v>733</v>
      </c>
      <c r="H155" s="175" t="s">
        <v>14</v>
      </c>
      <c r="I155" s="105" t="s">
        <v>36</v>
      </c>
      <c r="J155" s="149" t="s">
        <v>39</v>
      </c>
      <c r="K155" s="148">
        <v>23</v>
      </c>
      <c r="L155" s="105" t="s">
        <v>804</v>
      </c>
      <c r="M155" s="175" t="s">
        <v>792</v>
      </c>
      <c r="N155" s="108"/>
      <c r="O155" s="108"/>
      <c r="P155" s="105"/>
      <c r="Q155" s="214" t="str">
        <f t="shared" si="6"/>
        <v>Produits Emissions Déchets</v>
      </c>
      <c r="R155" s="214" t="str">
        <f t="shared" si="7"/>
        <v>Projection, aspersion de produits dangereux sur le visage, la peau, les yeux</v>
      </c>
      <c r="S155" s="214" t="e">
        <f>VLOOKUP(L155,'Précisions-Moy Prév'!$C$2:$D$261,2,FALSE)</f>
        <v>#N/A</v>
      </c>
      <c r="T155" s="214">
        <f>VLOOKUP(F155,'Précisions-Moy Prév'!$G$2:$H$122,2,FALSE)</f>
        <v>91</v>
      </c>
    </row>
    <row r="156" spans="1:20" ht="45" x14ac:dyDescent="0.2">
      <c r="A156" s="149">
        <f t="shared" si="8"/>
        <v>153</v>
      </c>
      <c r="B156" s="108">
        <v>43025</v>
      </c>
      <c r="C156" s="108"/>
      <c r="D156" s="105" t="s">
        <v>857</v>
      </c>
      <c r="E156" s="105" t="s">
        <v>116</v>
      </c>
      <c r="F156" s="105" t="s">
        <v>70</v>
      </c>
      <c r="G156" s="105" t="s">
        <v>736</v>
      </c>
      <c r="H156" s="175" t="s">
        <v>14</v>
      </c>
      <c r="I156" s="105" t="s">
        <v>36</v>
      </c>
      <c r="J156" s="149" t="s">
        <v>39</v>
      </c>
      <c r="K156" s="148">
        <v>23</v>
      </c>
      <c r="L156" s="105" t="s">
        <v>803</v>
      </c>
      <c r="M156" s="105" t="s">
        <v>791</v>
      </c>
      <c r="N156" s="108"/>
      <c r="O156" s="108"/>
      <c r="P156" s="105"/>
      <c r="Q156" s="214" t="str">
        <f t="shared" si="6"/>
        <v>Equipements de travail</v>
      </c>
      <c r="R156" s="214" t="str">
        <f t="shared" si="7"/>
        <v>Utilisation d'équipements avec parties mobiles ou brûlantes</v>
      </c>
      <c r="S156" s="214" t="e">
        <f>VLOOKUP(L156,'Précisions-Moy Prév'!$C$2:$D$261,2,FALSE)</f>
        <v>#N/A</v>
      </c>
      <c r="T156" s="214">
        <f>VLOOKUP(F156,'Précisions-Moy Prév'!$G$2:$H$122,2,FALSE)</f>
        <v>53</v>
      </c>
    </row>
    <row r="157" spans="1:20" ht="45" x14ac:dyDescent="0.2">
      <c r="A157" s="149">
        <f t="shared" si="8"/>
        <v>154</v>
      </c>
      <c r="B157" s="108">
        <v>43025</v>
      </c>
      <c r="C157" s="108"/>
      <c r="D157" s="105" t="s">
        <v>857</v>
      </c>
      <c r="E157" s="105" t="s">
        <v>120</v>
      </c>
      <c r="F157" s="105" t="s">
        <v>190</v>
      </c>
      <c r="G157" s="105" t="s">
        <v>733</v>
      </c>
      <c r="H157" s="175" t="s">
        <v>14</v>
      </c>
      <c r="I157" s="105" t="s">
        <v>36</v>
      </c>
      <c r="J157" s="149" t="s">
        <v>39</v>
      </c>
      <c r="K157" s="148">
        <v>23</v>
      </c>
      <c r="L157" s="105" t="s">
        <v>804</v>
      </c>
      <c r="M157" s="175" t="s">
        <v>792</v>
      </c>
      <c r="N157" s="108"/>
      <c r="O157" s="108"/>
      <c r="P157" s="105"/>
      <c r="Q157" s="214" t="str">
        <f t="shared" si="6"/>
        <v>Produits Emissions Déchets</v>
      </c>
      <c r="R157" s="214" t="str">
        <f t="shared" si="7"/>
        <v>Projection, aspersion de produits dangereux sur le visage, la peau, les yeux</v>
      </c>
      <c r="S157" s="214" t="e">
        <f>VLOOKUP(L157,'Précisions-Moy Prév'!$C$2:$D$261,2,FALSE)</f>
        <v>#N/A</v>
      </c>
      <c r="T157" s="214">
        <f>VLOOKUP(F157,'Précisions-Moy Prév'!$G$2:$H$122,2,FALSE)</f>
        <v>91</v>
      </c>
    </row>
    <row r="158" spans="1:20" ht="45" x14ac:dyDescent="0.2">
      <c r="A158" s="149">
        <f t="shared" si="8"/>
        <v>155</v>
      </c>
      <c r="B158" s="108">
        <v>43025</v>
      </c>
      <c r="C158" s="108"/>
      <c r="D158" s="105" t="s">
        <v>857</v>
      </c>
      <c r="E158" s="105" t="s">
        <v>116</v>
      </c>
      <c r="F158" s="105" t="s">
        <v>70</v>
      </c>
      <c r="G158" s="105" t="s">
        <v>736</v>
      </c>
      <c r="H158" s="175" t="s">
        <v>14</v>
      </c>
      <c r="I158" s="105" t="s">
        <v>36</v>
      </c>
      <c r="J158" s="149" t="s">
        <v>39</v>
      </c>
      <c r="K158" s="148">
        <v>23</v>
      </c>
      <c r="L158" s="105" t="s">
        <v>803</v>
      </c>
      <c r="M158" s="105" t="s">
        <v>791</v>
      </c>
      <c r="N158" s="108"/>
      <c r="O158" s="108"/>
      <c r="P158" s="105"/>
      <c r="Q158" s="214" t="str">
        <f t="shared" si="6"/>
        <v>Equipements de travail</v>
      </c>
      <c r="R158" s="214" t="str">
        <f t="shared" si="7"/>
        <v>Utilisation d'équipements avec parties mobiles ou brûlantes</v>
      </c>
      <c r="S158" s="214" t="e">
        <f>VLOOKUP(L158,'Précisions-Moy Prév'!$C$2:$D$261,2,FALSE)</f>
        <v>#N/A</v>
      </c>
      <c r="T158" s="214">
        <f>VLOOKUP(F158,'Précisions-Moy Prév'!$G$2:$H$122,2,FALSE)</f>
        <v>53</v>
      </c>
    </row>
    <row r="159" spans="1:20" ht="45" x14ac:dyDescent="0.2">
      <c r="A159" s="149">
        <f t="shared" si="8"/>
        <v>156</v>
      </c>
      <c r="B159" s="108">
        <v>43025</v>
      </c>
      <c r="C159" s="108"/>
      <c r="D159" s="105" t="s">
        <v>857</v>
      </c>
      <c r="E159" s="105" t="s">
        <v>120</v>
      </c>
      <c r="F159" s="105" t="s">
        <v>190</v>
      </c>
      <c r="G159" s="105" t="s">
        <v>733</v>
      </c>
      <c r="H159" s="175" t="s">
        <v>14</v>
      </c>
      <c r="I159" s="105" t="s">
        <v>36</v>
      </c>
      <c r="J159" s="149" t="s">
        <v>39</v>
      </c>
      <c r="K159" s="148">
        <v>23</v>
      </c>
      <c r="L159" s="105" t="s">
        <v>804</v>
      </c>
      <c r="M159" s="175" t="s">
        <v>792</v>
      </c>
      <c r="N159" s="108"/>
      <c r="O159" s="108"/>
      <c r="P159" s="105"/>
      <c r="Q159" s="214" t="str">
        <f t="shared" si="6"/>
        <v>Produits Emissions Déchets</v>
      </c>
      <c r="R159" s="214" t="str">
        <f t="shared" si="7"/>
        <v>Projection, aspersion de produits dangereux sur le visage, la peau, les yeux</v>
      </c>
      <c r="S159" s="214" t="e">
        <f>VLOOKUP(L159,'Précisions-Moy Prév'!$C$2:$D$261,2,FALSE)</f>
        <v>#N/A</v>
      </c>
      <c r="T159" s="214">
        <f>VLOOKUP(F159,'Précisions-Moy Prév'!$G$2:$H$122,2,FALSE)</f>
        <v>91</v>
      </c>
    </row>
    <row r="160" spans="1:20" ht="45" x14ac:dyDescent="0.2">
      <c r="A160" s="149">
        <f t="shared" si="8"/>
        <v>157</v>
      </c>
      <c r="B160" s="108">
        <v>43025</v>
      </c>
      <c r="C160" s="108"/>
      <c r="D160" s="105" t="s">
        <v>857</v>
      </c>
      <c r="E160" s="105" t="s">
        <v>116</v>
      </c>
      <c r="F160" s="105" t="s">
        <v>70</v>
      </c>
      <c r="G160" s="105" t="s">
        <v>736</v>
      </c>
      <c r="H160" s="175" t="s">
        <v>14</v>
      </c>
      <c r="I160" s="105" t="s">
        <v>36</v>
      </c>
      <c r="J160" s="149" t="s">
        <v>39</v>
      </c>
      <c r="K160" s="148">
        <v>23</v>
      </c>
      <c r="L160" s="105" t="s">
        <v>803</v>
      </c>
      <c r="M160" s="105" t="s">
        <v>791</v>
      </c>
      <c r="N160" s="108"/>
      <c r="O160" s="108"/>
      <c r="P160" s="105"/>
      <c r="Q160" s="214" t="str">
        <f t="shared" si="6"/>
        <v>Equipements de travail</v>
      </c>
      <c r="R160" s="214" t="str">
        <f t="shared" si="7"/>
        <v>Utilisation d'équipements avec parties mobiles ou brûlantes</v>
      </c>
      <c r="S160" s="214" t="e">
        <f>VLOOKUP(L160,'Précisions-Moy Prév'!$C$2:$D$261,2,FALSE)</f>
        <v>#N/A</v>
      </c>
      <c r="T160" s="214">
        <f>VLOOKUP(F160,'Précisions-Moy Prév'!$G$2:$H$122,2,FALSE)</f>
        <v>53</v>
      </c>
    </row>
    <row r="161" spans="1:20" ht="45" x14ac:dyDescent="0.2">
      <c r="A161" s="149">
        <f t="shared" si="8"/>
        <v>158</v>
      </c>
      <c r="B161" s="108">
        <v>43025</v>
      </c>
      <c r="C161" s="108"/>
      <c r="D161" s="105" t="s">
        <v>857</v>
      </c>
      <c r="E161" s="105" t="s">
        <v>120</v>
      </c>
      <c r="F161" s="105" t="s">
        <v>190</v>
      </c>
      <c r="G161" s="105" t="s">
        <v>733</v>
      </c>
      <c r="H161" s="175" t="s">
        <v>14</v>
      </c>
      <c r="I161" s="105" t="s">
        <v>36</v>
      </c>
      <c r="J161" s="149" t="s">
        <v>39</v>
      </c>
      <c r="K161" s="148">
        <v>23</v>
      </c>
      <c r="L161" s="105" t="s">
        <v>804</v>
      </c>
      <c r="M161" s="175" t="s">
        <v>792</v>
      </c>
      <c r="N161" s="108"/>
      <c r="O161" s="108"/>
      <c r="P161" s="105"/>
      <c r="Q161" s="214" t="str">
        <f t="shared" si="6"/>
        <v>Produits Emissions Déchets</v>
      </c>
      <c r="R161" s="214" t="str">
        <f t="shared" si="7"/>
        <v>Projection, aspersion de produits dangereux sur le visage, la peau, les yeux</v>
      </c>
      <c r="S161" s="214" t="e">
        <f>VLOOKUP(L161,'Précisions-Moy Prév'!$C$2:$D$261,2,FALSE)</f>
        <v>#N/A</v>
      </c>
      <c r="T161" s="214">
        <f>VLOOKUP(F161,'Précisions-Moy Prév'!$G$2:$H$122,2,FALSE)</f>
        <v>91</v>
      </c>
    </row>
    <row r="162" spans="1:20" ht="45" x14ac:dyDescent="0.2">
      <c r="A162" s="149">
        <f t="shared" si="8"/>
        <v>159</v>
      </c>
      <c r="B162" s="108">
        <v>43025</v>
      </c>
      <c r="C162" s="108"/>
      <c r="D162" s="105" t="s">
        <v>857</v>
      </c>
      <c r="E162" s="105" t="s">
        <v>116</v>
      </c>
      <c r="F162" s="105" t="s">
        <v>70</v>
      </c>
      <c r="G162" s="105" t="s">
        <v>736</v>
      </c>
      <c r="H162" s="175" t="s">
        <v>14</v>
      </c>
      <c r="I162" s="105" t="s">
        <v>36</v>
      </c>
      <c r="J162" s="149" t="s">
        <v>39</v>
      </c>
      <c r="K162" s="148">
        <v>23</v>
      </c>
      <c r="L162" s="105" t="s">
        <v>803</v>
      </c>
      <c r="M162" s="105" t="s">
        <v>791</v>
      </c>
      <c r="N162" s="108"/>
      <c r="O162" s="108"/>
      <c r="P162" s="105"/>
      <c r="Q162" s="214" t="str">
        <f t="shared" si="6"/>
        <v>Equipements de travail</v>
      </c>
      <c r="R162" s="214" t="str">
        <f t="shared" si="7"/>
        <v>Utilisation d'équipements avec parties mobiles ou brûlantes</v>
      </c>
      <c r="S162" s="214" t="e">
        <f>VLOOKUP(L162,'Précisions-Moy Prév'!$C$2:$D$261,2,FALSE)</f>
        <v>#N/A</v>
      </c>
      <c r="T162" s="214">
        <f>VLOOKUP(F162,'Précisions-Moy Prév'!$G$2:$H$122,2,FALSE)</f>
        <v>53</v>
      </c>
    </row>
    <row r="163" spans="1:20" ht="45" x14ac:dyDescent="0.2">
      <c r="A163" s="149">
        <f t="shared" si="8"/>
        <v>160</v>
      </c>
      <c r="B163" s="108">
        <v>43025</v>
      </c>
      <c r="C163" s="108"/>
      <c r="D163" s="105" t="s">
        <v>857</v>
      </c>
      <c r="E163" s="105" t="s">
        <v>120</v>
      </c>
      <c r="F163" s="105" t="s">
        <v>190</v>
      </c>
      <c r="G163" s="105" t="s">
        <v>733</v>
      </c>
      <c r="H163" s="175" t="s">
        <v>14</v>
      </c>
      <c r="I163" s="105" t="s">
        <v>36</v>
      </c>
      <c r="J163" s="149" t="s">
        <v>39</v>
      </c>
      <c r="K163" s="148">
        <v>23</v>
      </c>
      <c r="L163" s="105" t="s">
        <v>804</v>
      </c>
      <c r="M163" s="175" t="s">
        <v>792</v>
      </c>
      <c r="N163" s="108"/>
      <c r="O163" s="108"/>
      <c r="P163" s="105"/>
      <c r="Q163" s="214" t="str">
        <f t="shared" si="6"/>
        <v>Produits Emissions Déchets</v>
      </c>
      <c r="R163" s="214" t="str">
        <f t="shared" si="7"/>
        <v>Projection, aspersion de produits dangereux sur le visage, la peau, les yeux</v>
      </c>
      <c r="S163" s="214" t="e">
        <f>VLOOKUP(L163,'Précisions-Moy Prév'!$C$2:$D$261,2,FALSE)</f>
        <v>#N/A</v>
      </c>
      <c r="T163" s="214">
        <f>VLOOKUP(F163,'Précisions-Moy Prév'!$G$2:$H$122,2,FALSE)</f>
        <v>91</v>
      </c>
    </row>
    <row r="164" spans="1:20" ht="45" x14ac:dyDescent="0.2">
      <c r="A164" s="149">
        <f t="shared" si="8"/>
        <v>161</v>
      </c>
      <c r="B164" s="108">
        <v>43025</v>
      </c>
      <c r="C164" s="108"/>
      <c r="D164" s="105" t="s">
        <v>857</v>
      </c>
      <c r="E164" s="105" t="s">
        <v>116</v>
      </c>
      <c r="F164" s="105" t="s">
        <v>70</v>
      </c>
      <c r="G164" s="105" t="s">
        <v>736</v>
      </c>
      <c r="H164" s="175" t="s">
        <v>14</v>
      </c>
      <c r="I164" s="105" t="s">
        <v>36</v>
      </c>
      <c r="J164" s="149" t="s">
        <v>39</v>
      </c>
      <c r="K164" s="148">
        <v>23</v>
      </c>
      <c r="L164" s="105" t="s">
        <v>803</v>
      </c>
      <c r="M164" s="105" t="s">
        <v>791</v>
      </c>
      <c r="N164" s="108"/>
      <c r="O164" s="108"/>
      <c r="P164" s="105"/>
      <c r="Q164" s="214" t="str">
        <f t="shared" si="6"/>
        <v>Equipements de travail</v>
      </c>
      <c r="R164" s="214" t="str">
        <f t="shared" si="7"/>
        <v>Utilisation d'équipements avec parties mobiles ou brûlantes</v>
      </c>
      <c r="S164" s="214" t="e">
        <f>VLOOKUP(L164,'Précisions-Moy Prév'!$C$2:$D$261,2,FALSE)</f>
        <v>#N/A</v>
      </c>
      <c r="T164" s="214">
        <f>VLOOKUP(F164,'Précisions-Moy Prév'!$G$2:$H$122,2,FALSE)</f>
        <v>53</v>
      </c>
    </row>
    <row r="165" spans="1:20" ht="45" x14ac:dyDescent="0.2">
      <c r="A165" s="149">
        <f t="shared" si="8"/>
        <v>162</v>
      </c>
      <c r="B165" s="108">
        <v>43025</v>
      </c>
      <c r="C165" s="108"/>
      <c r="D165" s="105" t="s">
        <v>857</v>
      </c>
      <c r="E165" s="105" t="s">
        <v>120</v>
      </c>
      <c r="F165" s="105" t="s">
        <v>190</v>
      </c>
      <c r="G165" s="105" t="s">
        <v>733</v>
      </c>
      <c r="H165" s="175" t="s">
        <v>14</v>
      </c>
      <c r="I165" s="105" t="s">
        <v>36</v>
      </c>
      <c r="J165" s="149" t="s">
        <v>39</v>
      </c>
      <c r="K165" s="148">
        <v>23</v>
      </c>
      <c r="L165" s="105" t="s">
        <v>804</v>
      </c>
      <c r="M165" s="175" t="s">
        <v>792</v>
      </c>
      <c r="N165" s="108"/>
      <c r="O165" s="108"/>
      <c r="P165" s="105"/>
      <c r="Q165" s="214" t="str">
        <f t="shared" si="6"/>
        <v>Produits Emissions Déchets</v>
      </c>
      <c r="R165" s="214" t="str">
        <f t="shared" si="7"/>
        <v>Projection, aspersion de produits dangereux sur le visage, la peau, les yeux</v>
      </c>
      <c r="S165" s="214" t="e">
        <f>VLOOKUP(L165,'Précisions-Moy Prév'!$C$2:$D$261,2,FALSE)</f>
        <v>#N/A</v>
      </c>
      <c r="T165" s="214">
        <f>VLOOKUP(F165,'Précisions-Moy Prév'!$G$2:$H$122,2,FALSE)</f>
        <v>91</v>
      </c>
    </row>
    <row r="166" spans="1:20" ht="45" x14ac:dyDescent="0.2">
      <c r="A166" s="149">
        <f t="shared" si="8"/>
        <v>163</v>
      </c>
      <c r="B166" s="108">
        <v>43025</v>
      </c>
      <c r="C166" s="108"/>
      <c r="D166" s="105" t="s">
        <v>857</v>
      </c>
      <c r="E166" s="105" t="s">
        <v>116</v>
      </c>
      <c r="F166" s="105" t="s">
        <v>70</v>
      </c>
      <c r="G166" s="105" t="s">
        <v>736</v>
      </c>
      <c r="H166" s="175" t="s">
        <v>14</v>
      </c>
      <c r="I166" s="105" t="s">
        <v>36</v>
      </c>
      <c r="J166" s="149" t="s">
        <v>39</v>
      </c>
      <c r="K166" s="148">
        <v>23</v>
      </c>
      <c r="L166" s="105" t="s">
        <v>803</v>
      </c>
      <c r="M166" s="105" t="s">
        <v>791</v>
      </c>
      <c r="N166" s="108"/>
      <c r="O166" s="108"/>
      <c r="P166" s="105"/>
      <c r="Q166" s="214" t="str">
        <f t="shared" si="6"/>
        <v>Equipements de travail</v>
      </c>
      <c r="R166" s="214" t="str">
        <f t="shared" si="7"/>
        <v>Utilisation d'équipements avec parties mobiles ou brûlantes</v>
      </c>
      <c r="S166" s="214" t="e">
        <f>VLOOKUP(L166,'Précisions-Moy Prév'!$C$2:$D$261,2,FALSE)</f>
        <v>#N/A</v>
      </c>
      <c r="T166" s="214">
        <f>VLOOKUP(F166,'Précisions-Moy Prév'!$G$2:$H$122,2,FALSE)</f>
        <v>53</v>
      </c>
    </row>
    <row r="167" spans="1:20" ht="45" x14ac:dyDescent="0.2">
      <c r="A167" s="149">
        <f t="shared" si="8"/>
        <v>164</v>
      </c>
      <c r="B167" s="108">
        <v>43025</v>
      </c>
      <c r="C167" s="108"/>
      <c r="D167" s="105" t="s">
        <v>857</v>
      </c>
      <c r="E167" s="105" t="s">
        <v>120</v>
      </c>
      <c r="F167" s="105" t="s">
        <v>190</v>
      </c>
      <c r="G167" s="105" t="s">
        <v>733</v>
      </c>
      <c r="H167" s="175" t="s">
        <v>14</v>
      </c>
      <c r="I167" s="105" t="s">
        <v>36</v>
      </c>
      <c r="J167" s="149" t="s">
        <v>39</v>
      </c>
      <c r="K167" s="148">
        <v>23</v>
      </c>
      <c r="L167" s="105" t="s">
        <v>804</v>
      </c>
      <c r="M167" s="175" t="s">
        <v>792</v>
      </c>
      <c r="N167" s="108"/>
      <c r="O167" s="108"/>
      <c r="P167" s="105"/>
      <c r="Q167" s="214" t="str">
        <f t="shared" si="6"/>
        <v>Produits Emissions Déchets</v>
      </c>
      <c r="R167" s="214" t="str">
        <f t="shared" si="7"/>
        <v>Projection, aspersion de produits dangereux sur le visage, la peau, les yeux</v>
      </c>
      <c r="S167" s="214" t="e">
        <f>VLOOKUP(L167,'Précisions-Moy Prév'!$C$2:$D$261,2,FALSE)</f>
        <v>#N/A</v>
      </c>
      <c r="T167" s="214">
        <f>VLOOKUP(F167,'Précisions-Moy Prév'!$G$2:$H$122,2,FALSE)</f>
        <v>91</v>
      </c>
    </row>
    <row r="168" spans="1:20" ht="45" x14ac:dyDescent="0.2">
      <c r="A168" s="149">
        <f t="shared" si="8"/>
        <v>165</v>
      </c>
      <c r="B168" s="108">
        <v>43025</v>
      </c>
      <c r="C168" s="108"/>
      <c r="D168" s="105" t="s">
        <v>857</v>
      </c>
      <c r="E168" s="105" t="s">
        <v>116</v>
      </c>
      <c r="F168" s="105" t="s">
        <v>70</v>
      </c>
      <c r="G168" s="105" t="s">
        <v>736</v>
      </c>
      <c r="H168" s="175" t="s">
        <v>14</v>
      </c>
      <c r="I168" s="105" t="s">
        <v>36</v>
      </c>
      <c r="J168" s="149" t="s">
        <v>39</v>
      </c>
      <c r="K168" s="148">
        <v>23</v>
      </c>
      <c r="L168" s="105" t="s">
        <v>803</v>
      </c>
      <c r="M168" s="105" t="s">
        <v>791</v>
      </c>
      <c r="N168" s="108"/>
      <c r="O168" s="108"/>
      <c r="P168" s="105"/>
      <c r="Q168" s="214" t="str">
        <f t="shared" si="6"/>
        <v>Equipements de travail</v>
      </c>
      <c r="R168" s="214" t="str">
        <f t="shared" si="7"/>
        <v>Utilisation d'équipements avec parties mobiles ou brûlantes</v>
      </c>
      <c r="S168" s="214" t="e">
        <f>VLOOKUP(L168,'Précisions-Moy Prév'!$C$2:$D$261,2,FALSE)</f>
        <v>#N/A</v>
      </c>
      <c r="T168" s="214">
        <f>VLOOKUP(F168,'Précisions-Moy Prév'!$G$2:$H$122,2,FALSE)</f>
        <v>53</v>
      </c>
    </row>
    <row r="169" spans="1:20" ht="45" x14ac:dyDescent="0.2">
      <c r="A169" s="149">
        <f t="shared" si="8"/>
        <v>166</v>
      </c>
      <c r="B169" s="108">
        <v>43025</v>
      </c>
      <c r="C169" s="108"/>
      <c r="D169" s="105" t="s">
        <v>857</v>
      </c>
      <c r="E169" s="105" t="s">
        <v>120</v>
      </c>
      <c r="F169" s="105" t="s">
        <v>190</v>
      </c>
      <c r="G169" s="105" t="s">
        <v>733</v>
      </c>
      <c r="H169" s="175" t="s">
        <v>14</v>
      </c>
      <c r="I169" s="105" t="s">
        <v>36</v>
      </c>
      <c r="J169" s="149" t="s">
        <v>39</v>
      </c>
      <c r="K169" s="148">
        <v>23</v>
      </c>
      <c r="L169" s="105" t="s">
        <v>804</v>
      </c>
      <c r="M169" s="175" t="s">
        <v>792</v>
      </c>
      <c r="N169" s="108"/>
      <c r="O169" s="108"/>
      <c r="P169" s="105"/>
      <c r="Q169" s="214" t="str">
        <f t="shared" si="6"/>
        <v>Produits Emissions Déchets</v>
      </c>
      <c r="R169" s="214" t="str">
        <f t="shared" si="7"/>
        <v>Projection, aspersion de produits dangereux sur le visage, la peau, les yeux</v>
      </c>
      <c r="S169" s="214" t="e">
        <f>VLOOKUP(L169,'Précisions-Moy Prév'!$C$2:$D$261,2,FALSE)</f>
        <v>#N/A</v>
      </c>
      <c r="T169" s="214">
        <f>VLOOKUP(F169,'Précisions-Moy Prév'!$G$2:$H$122,2,FALSE)</f>
        <v>91</v>
      </c>
    </row>
    <row r="170" spans="1:20" ht="45" x14ac:dyDescent="0.2">
      <c r="A170" s="149">
        <f t="shared" si="8"/>
        <v>167</v>
      </c>
      <c r="B170" s="108">
        <v>43025</v>
      </c>
      <c r="C170" s="108"/>
      <c r="D170" s="105" t="s">
        <v>857</v>
      </c>
      <c r="E170" s="105" t="s">
        <v>116</v>
      </c>
      <c r="F170" s="105" t="s">
        <v>70</v>
      </c>
      <c r="G170" s="105" t="s">
        <v>736</v>
      </c>
      <c r="H170" s="175" t="s">
        <v>14</v>
      </c>
      <c r="I170" s="105" t="s">
        <v>36</v>
      </c>
      <c r="J170" s="149" t="s">
        <v>39</v>
      </c>
      <c r="K170" s="148">
        <v>23</v>
      </c>
      <c r="L170" s="105" t="s">
        <v>803</v>
      </c>
      <c r="M170" s="105" t="s">
        <v>791</v>
      </c>
      <c r="N170" s="108"/>
      <c r="O170" s="108"/>
      <c r="P170" s="105"/>
      <c r="Q170" s="214" t="str">
        <f t="shared" si="6"/>
        <v>Equipements de travail</v>
      </c>
      <c r="R170" s="214" t="str">
        <f t="shared" si="7"/>
        <v>Utilisation d'équipements avec parties mobiles ou brûlantes</v>
      </c>
      <c r="S170" s="214" t="e">
        <f>VLOOKUP(L170,'Précisions-Moy Prév'!$C$2:$D$261,2,FALSE)</f>
        <v>#N/A</v>
      </c>
      <c r="T170" s="214">
        <f>VLOOKUP(F170,'Précisions-Moy Prév'!$G$2:$H$122,2,FALSE)</f>
        <v>53</v>
      </c>
    </row>
    <row r="171" spans="1:20" ht="45" x14ac:dyDescent="0.2">
      <c r="A171" s="149">
        <f t="shared" si="8"/>
        <v>168</v>
      </c>
      <c r="B171" s="108">
        <v>43025</v>
      </c>
      <c r="C171" s="108"/>
      <c r="D171" s="105" t="s">
        <v>857</v>
      </c>
      <c r="E171" s="105" t="s">
        <v>120</v>
      </c>
      <c r="F171" s="105" t="s">
        <v>190</v>
      </c>
      <c r="G171" s="105" t="s">
        <v>733</v>
      </c>
      <c r="H171" s="175" t="s">
        <v>14</v>
      </c>
      <c r="I171" s="105" t="s">
        <v>36</v>
      </c>
      <c r="J171" s="149" t="s">
        <v>39</v>
      </c>
      <c r="K171" s="148">
        <v>23</v>
      </c>
      <c r="L171" s="105" t="s">
        <v>804</v>
      </c>
      <c r="M171" s="175" t="s">
        <v>792</v>
      </c>
      <c r="N171" s="108"/>
      <c r="O171" s="108"/>
      <c r="P171" s="105"/>
      <c r="Q171" s="214" t="str">
        <f t="shared" si="6"/>
        <v>Produits Emissions Déchets</v>
      </c>
      <c r="R171" s="214" t="str">
        <f t="shared" si="7"/>
        <v>Projection, aspersion de produits dangereux sur le visage, la peau, les yeux</v>
      </c>
      <c r="S171" s="214" t="e">
        <f>VLOOKUP(L171,'Précisions-Moy Prév'!$C$2:$D$261,2,FALSE)</f>
        <v>#N/A</v>
      </c>
      <c r="T171" s="214">
        <f>VLOOKUP(F171,'Précisions-Moy Prév'!$G$2:$H$122,2,FALSE)</f>
        <v>91</v>
      </c>
    </row>
    <row r="172" spans="1:20" ht="45" x14ac:dyDescent="0.2">
      <c r="A172" s="149">
        <f t="shared" si="8"/>
        <v>169</v>
      </c>
      <c r="B172" s="108">
        <v>43025</v>
      </c>
      <c r="C172" s="108"/>
      <c r="D172" s="105" t="s">
        <v>857</v>
      </c>
      <c r="E172" s="105" t="s">
        <v>116</v>
      </c>
      <c r="F172" s="105" t="s">
        <v>70</v>
      </c>
      <c r="G172" s="105" t="s">
        <v>736</v>
      </c>
      <c r="H172" s="175" t="s">
        <v>14</v>
      </c>
      <c r="I172" s="105" t="s">
        <v>36</v>
      </c>
      <c r="J172" s="149" t="s">
        <v>39</v>
      </c>
      <c r="K172" s="148">
        <v>23</v>
      </c>
      <c r="L172" s="105" t="s">
        <v>803</v>
      </c>
      <c r="M172" s="105" t="s">
        <v>791</v>
      </c>
      <c r="N172" s="108"/>
      <c r="O172" s="108"/>
      <c r="P172" s="105"/>
      <c r="Q172" s="214" t="str">
        <f t="shared" si="6"/>
        <v>Equipements de travail</v>
      </c>
      <c r="R172" s="214" t="str">
        <f t="shared" si="7"/>
        <v>Utilisation d'équipements avec parties mobiles ou brûlantes</v>
      </c>
      <c r="S172" s="214" t="e">
        <f>VLOOKUP(L172,'Précisions-Moy Prév'!$C$2:$D$261,2,FALSE)</f>
        <v>#N/A</v>
      </c>
      <c r="T172" s="214">
        <f>VLOOKUP(F172,'Précisions-Moy Prév'!$G$2:$H$122,2,FALSE)</f>
        <v>53</v>
      </c>
    </row>
    <row r="173" spans="1:20" ht="45" x14ac:dyDescent="0.2">
      <c r="A173" s="149">
        <f t="shared" si="8"/>
        <v>170</v>
      </c>
      <c r="B173" s="108">
        <v>43025</v>
      </c>
      <c r="C173" s="108"/>
      <c r="D173" s="105" t="s">
        <v>857</v>
      </c>
      <c r="E173" s="105" t="s">
        <v>120</v>
      </c>
      <c r="F173" s="105" t="s">
        <v>190</v>
      </c>
      <c r="G173" s="105" t="s">
        <v>733</v>
      </c>
      <c r="H173" s="175" t="s">
        <v>14</v>
      </c>
      <c r="I173" s="105" t="s">
        <v>36</v>
      </c>
      <c r="J173" s="149" t="s">
        <v>39</v>
      </c>
      <c r="K173" s="148">
        <v>23</v>
      </c>
      <c r="L173" s="105" t="s">
        <v>804</v>
      </c>
      <c r="M173" s="175" t="s">
        <v>792</v>
      </c>
      <c r="N173" s="108"/>
      <c r="O173" s="108"/>
      <c r="P173" s="105"/>
      <c r="Q173" s="214" t="str">
        <f t="shared" si="6"/>
        <v>Produits Emissions Déchets</v>
      </c>
      <c r="R173" s="214" t="str">
        <f t="shared" si="7"/>
        <v>Projection, aspersion de produits dangereux sur le visage, la peau, les yeux</v>
      </c>
      <c r="S173" s="214" t="e">
        <f>VLOOKUP(L173,'Précisions-Moy Prév'!$C$2:$D$261,2,FALSE)</f>
        <v>#N/A</v>
      </c>
      <c r="T173" s="214">
        <f>VLOOKUP(F173,'Précisions-Moy Prév'!$G$2:$H$122,2,FALSE)</f>
        <v>91</v>
      </c>
    </row>
    <row r="174" spans="1:20" ht="45" x14ac:dyDescent="0.2">
      <c r="A174" s="149">
        <f t="shared" si="8"/>
        <v>171</v>
      </c>
      <c r="B174" s="108">
        <v>43025</v>
      </c>
      <c r="C174" s="108"/>
      <c r="D174" s="105" t="s">
        <v>857</v>
      </c>
      <c r="E174" s="105" t="s">
        <v>116</v>
      </c>
      <c r="F174" s="105" t="s">
        <v>70</v>
      </c>
      <c r="G174" s="105" t="s">
        <v>736</v>
      </c>
      <c r="H174" s="175" t="s">
        <v>14</v>
      </c>
      <c r="I174" s="105" t="s">
        <v>36</v>
      </c>
      <c r="J174" s="149" t="s">
        <v>39</v>
      </c>
      <c r="K174" s="148">
        <v>23</v>
      </c>
      <c r="L174" s="105" t="s">
        <v>803</v>
      </c>
      <c r="M174" s="105" t="s">
        <v>791</v>
      </c>
      <c r="N174" s="108"/>
      <c r="O174" s="108"/>
      <c r="P174" s="105"/>
      <c r="Q174" s="214" t="str">
        <f t="shared" si="6"/>
        <v>Equipements de travail</v>
      </c>
      <c r="R174" s="214" t="str">
        <f t="shared" si="7"/>
        <v>Utilisation d'équipements avec parties mobiles ou brûlantes</v>
      </c>
      <c r="S174" s="214" t="e">
        <f>VLOOKUP(L174,'Précisions-Moy Prév'!$C$2:$D$261,2,FALSE)</f>
        <v>#N/A</v>
      </c>
      <c r="T174" s="214">
        <f>VLOOKUP(F174,'Précisions-Moy Prév'!$G$2:$H$122,2,FALSE)</f>
        <v>53</v>
      </c>
    </row>
    <row r="175" spans="1:20" ht="45" x14ac:dyDescent="0.2">
      <c r="A175" s="149">
        <f t="shared" si="8"/>
        <v>172</v>
      </c>
      <c r="B175" s="108">
        <v>43025</v>
      </c>
      <c r="C175" s="108"/>
      <c r="D175" s="105" t="s">
        <v>857</v>
      </c>
      <c r="E175" s="105" t="s">
        <v>120</v>
      </c>
      <c r="F175" s="105" t="s">
        <v>190</v>
      </c>
      <c r="G175" s="105" t="s">
        <v>733</v>
      </c>
      <c r="H175" s="175" t="s">
        <v>14</v>
      </c>
      <c r="I175" s="105" t="s">
        <v>36</v>
      </c>
      <c r="J175" s="149" t="s">
        <v>39</v>
      </c>
      <c r="K175" s="148">
        <v>23</v>
      </c>
      <c r="L175" s="105" t="s">
        <v>804</v>
      </c>
      <c r="M175" s="175" t="s">
        <v>792</v>
      </c>
      <c r="N175" s="108"/>
      <c r="O175" s="108"/>
      <c r="P175" s="105"/>
      <c r="Q175" s="214" t="str">
        <f t="shared" si="6"/>
        <v>Produits Emissions Déchets</v>
      </c>
      <c r="R175" s="214" t="str">
        <f t="shared" si="7"/>
        <v>Projection, aspersion de produits dangereux sur le visage, la peau, les yeux</v>
      </c>
      <c r="S175" s="214" t="e">
        <f>VLOOKUP(L175,'Précisions-Moy Prév'!$C$2:$D$261,2,FALSE)</f>
        <v>#N/A</v>
      </c>
      <c r="T175" s="214">
        <f>VLOOKUP(F175,'Précisions-Moy Prév'!$G$2:$H$122,2,FALSE)</f>
        <v>91</v>
      </c>
    </row>
    <row r="176" spans="1:20" ht="45" x14ac:dyDescent="0.2">
      <c r="A176" s="149">
        <f t="shared" si="8"/>
        <v>173</v>
      </c>
      <c r="B176" s="108">
        <v>43025</v>
      </c>
      <c r="C176" s="108"/>
      <c r="D176" s="105" t="s">
        <v>857</v>
      </c>
      <c r="E176" s="105" t="s">
        <v>116</v>
      </c>
      <c r="F176" s="105" t="s">
        <v>70</v>
      </c>
      <c r="G176" s="105" t="s">
        <v>736</v>
      </c>
      <c r="H176" s="175" t="s">
        <v>14</v>
      </c>
      <c r="I176" s="105" t="s">
        <v>36</v>
      </c>
      <c r="J176" s="149" t="s">
        <v>39</v>
      </c>
      <c r="K176" s="148">
        <v>23</v>
      </c>
      <c r="L176" s="105" t="s">
        <v>803</v>
      </c>
      <c r="M176" s="105" t="s">
        <v>791</v>
      </c>
      <c r="N176" s="108"/>
      <c r="O176" s="108"/>
      <c r="P176" s="105"/>
      <c r="Q176" s="214" t="str">
        <f t="shared" si="6"/>
        <v>Equipements de travail</v>
      </c>
      <c r="R176" s="214" t="str">
        <f t="shared" si="7"/>
        <v>Utilisation d'équipements avec parties mobiles ou brûlantes</v>
      </c>
      <c r="S176" s="214" t="e">
        <f>VLOOKUP(L176,'Précisions-Moy Prév'!$C$2:$D$261,2,FALSE)</f>
        <v>#N/A</v>
      </c>
      <c r="T176" s="214">
        <f>VLOOKUP(F176,'Précisions-Moy Prév'!$G$2:$H$122,2,FALSE)</f>
        <v>53</v>
      </c>
    </row>
    <row r="177" spans="1:20" ht="45" x14ac:dyDescent="0.2">
      <c r="A177" s="149">
        <f t="shared" si="8"/>
        <v>174</v>
      </c>
      <c r="B177" s="108">
        <v>43025</v>
      </c>
      <c r="C177" s="108"/>
      <c r="D177" s="105" t="s">
        <v>857</v>
      </c>
      <c r="E177" s="105" t="s">
        <v>120</v>
      </c>
      <c r="F177" s="105" t="s">
        <v>190</v>
      </c>
      <c r="G177" s="105" t="s">
        <v>733</v>
      </c>
      <c r="H177" s="175" t="s">
        <v>14</v>
      </c>
      <c r="I177" s="105" t="s">
        <v>36</v>
      </c>
      <c r="J177" s="149" t="s">
        <v>39</v>
      </c>
      <c r="K177" s="148">
        <v>23</v>
      </c>
      <c r="L177" s="105" t="s">
        <v>804</v>
      </c>
      <c r="M177" s="175" t="s">
        <v>792</v>
      </c>
      <c r="N177" s="108"/>
      <c r="O177" s="108"/>
      <c r="P177" s="105"/>
      <c r="Q177" s="214" t="str">
        <f t="shared" si="6"/>
        <v>Produits Emissions Déchets</v>
      </c>
      <c r="R177" s="214" t="str">
        <f t="shared" si="7"/>
        <v>Projection, aspersion de produits dangereux sur le visage, la peau, les yeux</v>
      </c>
      <c r="S177" s="214" t="e">
        <f>VLOOKUP(L177,'Précisions-Moy Prév'!$C$2:$D$261,2,FALSE)</f>
        <v>#N/A</v>
      </c>
      <c r="T177" s="214">
        <f>VLOOKUP(F177,'Précisions-Moy Prév'!$G$2:$H$122,2,FALSE)</f>
        <v>91</v>
      </c>
    </row>
    <row r="178" spans="1:20" ht="45" x14ac:dyDescent="0.2">
      <c r="A178" s="149">
        <f t="shared" si="8"/>
        <v>175</v>
      </c>
      <c r="B178" s="108">
        <v>43025</v>
      </c>
      <c r="C178" s="108"/>
      <c r="D178" s="105" t="s">
        <v>857</v>
      </c>
      <c r="E178" s="105" t="s">
        <v>116</v>
      </c>
      <c r="F178" s="105" t="s">
        <v>70</v>
      </c>
      <c r="G178" s="105" t="s">
        <v>736</v>
      </c>
      <c r="H178" s="175" t="s">
        <v>14</v>
      </c>
      <c r="I178" s="105" t="s">
        <v>36</v>
      </c>
      <c r="J178" s="149" t="s">
        <v>39</v>
      </c>
      <c r="K178" s="148">
        <v>23</v>
      </c>
      <c r="L178" s="105" t="s">
        <v>803</v>
      </c>
      <c r="M178" s="105" t="s">
        <v>791</v>
      </c>
      <c r="N178" s="108"/>
      <c r="O178" s="108"/>
      <c r="P178" s="105"/>
      <c r="Q178" s="214" t="str">
        <f t="shared" si="6"/>
        <v>Equipements de travail</v>
      </c>
      <c r="R178" s="214" t="str">
        <f t="shared" si="7"/>
        <v>Utilisation d'équipements avec parties mobiles ou brûlantes</v>
      </c>
      <c r="S178" s="214" t="e">
        <f>VLOOKUP(L178,'Précisions-Moy Prév'!$C$2:$D$261,2,FALSE)</f>
        <v>#N/A</v>
      </c>
      <c r="T178" s="214">
        <f>VLOOKUP(F178,'Précisions-Moy Prév'!$G$2:$H$122,2,FALSE)</f>
        <v>53</v>
      </c>
    </row>
    <row r="179" spans="1:20" ht="45" x14ac:dyDescent="0.2">
      <c r="A179" s="149">
        <f t="shared" si="8"/>
        <v>176</v>
      </c>
      <c r="B179" s="108">
        <v>43025</v>
      </c>
      <c r="C179" s="108"/>
      <c r="D179" s="105" t="s">
        <v>857</v>
      </c>
      <c r="E179" s="105" t="s">
        <v>120</v>
      </c>
      <c r="F179" s="105" t="s">
        <v>190</v>
      </c>
      <c r="G179" s="105" t="s">
        <v>733</v>
      </c>
      <c r="H179" s="175" t="s">
        <v>14</v>
      </c>
      <c r="I179" s="105" t="s">
        <v>36</v>
      </c>
      <c r="J179" s="149" t="s">
        <v>39</v>
      </c>
      <c r="K179" s="148">
        <v>23</v>
      </c>
      <c r="L179" s="105" t="s">
        <v>804</v>
      </c>
      <c r="M179" s="175" t="s">
        <v>792</v>
      </c>
      <c r="N179" s="108"/>
      <c r="O179" s="108"/>
      <c r="P179" s="105"/>
      <c r="Q179" s="214" t="str">
        <f t="shared" si="6"/>
        <v>Produits Emissions Déchets</v>
      </c>
      <c r="R179" s="214" t="str">
        <f t="shared" si="7"/>
        <v>Projection, aspersion de produits dangereux sur le visage, la peau, les yeux</v>
      </c>
      <c r="S179" s="214" t="e">
        <f>VLOOKUP(L179,'Précisions-Moy Prév'!$C$2:$D$261,2,FALSE)</f>
        <v>#N/A</v>
      </c>
      <c r="T179" s="214">
        <f>VLOOKUP(F179,'Précisions-Moy Prév'!$G$2:$H$122,2,FALSE)</f>
        <v>91</v>
      </c>
    </row>
    <row r="180" spans="1:20" ht="45" x14ac:dyDescent="0.2">
      <c r="A180" s="149">
        <f t="shared" si="8"/>
        <v>177</v>
      </c>
      <c r="B180" s="108">
        <v>43025</v>
      </c>
      <c r="C180" s="108"/>
      <c r="D180" s="105" t="s">
        <v>857</v>
      </c>
      <c r="E180" s="105" t="s">
        <v>116</v>
      </c>
      <c r="F180" s="105" t="s">
        <v>70</v>
      </c>
      <c r="G180" s="105" t="s">
        <v>736</v>
      </c>
      <c r="H180" s="175" t="s">
        <v>14</v>
      </c>
      <c r="I180" s="105" t="s">
        <v>36</v>
      </c>
      <c r="J180" s="149" t="s">
        <v>39</v>
      </c>
      <c r="K180" s="148">
        <v>23</v>
      </c>
      <c r="L180" s="105" t="s">
        <v>803</v>
      </c>
      <c r="M180" s="105" t="s">
        <v>791</v>
      </c>
      <c r="N180" s="108"/>
      <c r="O180" s="108"/>
      <c r="P180" s="105"/>
      <c r="Q180" s="214" t="str">
        <f t="shared" si="6"/>
        <v>Equipements de travail</v>
      </c>
      <c r="R180" s="214" t="str">
        <f t="shared" si="7"/>
        <v>Utilisation d'équipements avec parties mobiles ou brûlantes</v>
      </c>
      <c r="S180" s="214" t="e">
        <f>VLOOKUP(L180,'Précisions-Moy Prév'!$C$2:$D$261,2,FALSE)</f>
        <v>#N/A</v>
      </c>
      <c r="T180" s="214">
        <f>VLOOKUP(F180,'Précisions-Moy Prév'!$G$2:$H$122,2,FALSE)</f>
        <v>53</v>
      </c>
    </row>
    <row r="181" spans="1:20" ht="45" x14ac:dyDescent="0.2">
      <c r="A181" s="149">
        <f t="shared" si="8"/>
        <v>178</v>
      </c>
      <c r="B181" s="108">
        <v>43025</v>
      </c>
      <c r="C181" s="108"/>
      <c r="D181" s="105" t="s">
        <v>857</v>
      </c>
      <c r="E181" s="105" t="s">
        <v>120</v>
      </c>
      <c r="F181" s="105" t="s">
        <v>190</v>
      </c>
      <c r="G181" s="105" t="s">
        <v>733</v>
      </c>
      <c r="H181" s="175" t="s">
        <v>14</v>
      </c>
      <c r="I181" s="105" t="s">
        <v>36</v>
      </c>
      <c r="J181" s="149" t="s">
        <v>39</v>
      </c>
      <c r="K181" s="148">
        <v>23</v>
      </c>
      <c r="L181" s="105" t="s">
        <v>804</v>
      </c>
      <c r="M181" s="175" t="s">
        <v>792</v>
      </c>
      <c r="N181" s="108"/>
      <c r="O181" s="108"/>
      <c r="P181" s="105"/>
      <c r="Q181" s="214" t="str">
        <f t="shared" si="6"/>
        <v>Produits Emissions Déchets</v>
      </c>
      <c r="R181" s="214" t="str">
        <f t="shared" si="7"/>
        <v>Projection, aspersion de produits dangereux sur le visage, la peau, les yeux</v>
      </c>
      <c r="S181" s="214" t="e">
        <f>VLOOKUP(L181,'Précisions-Moy Prév'!$C$2:$D$261,2,FALSE)</f>
        <v>#N/A</v>
      </c>
      <c r="T181" s="214">
        <f>VLOOKUP(F181,'Précisions-Moy Prév'!$G$2:$H$122,2,FALSE)</f>
        <v>91</v>
      </c>
    </row>
    <row r="182" spans="1:20" ht="45" x14ac:dyDescent="0.2">
      <c r="A182" s="149">
        <f t="shared" si="8"/>
        <v>179</v>
      </c>
      <c r="B182" s="108">
        <v>43025</v>
      </c>
      <c r="C182" s="108"/>
      <c r="D182" s="105" t="s">
        <v>857</v>
      </c>
      <c r="E182" s="105" t="s">
        <v>116</v>
      </c>
      <c r="F182" s="105" t="s">
        <v>70</v>
      </c>
      <c r="G182" s="105" t="s">
        <v>736</v>
      </c>
      <c r="H182" s="175" t="s">
        <v>14</v>
      </c>
      <c r="I182" s="105" t="s">
        <v>36</v>
      </c>
      <c r="J182" s="149" t="s">
        <v>39</v>
      </c>
      <c r="K182" s="148">
        <v>23</v>
      </c>
      <c r="L182" s="105" t="s">
        <v>803</v>
      </c>
      <c r="M182" s="105" t="s">
        <v>791</v>
      </c>
      <c r="N182" s="108"/>
      <c r="O182" s="108"/>
      <c r="P182" s="105"/>
      <c r="Q182" s="214" t="str">
        <f t="shared" si="6"/>
        <v>Equipements de travail</v>
      </c>
      <c r="R182" s="214" t="str">
        <f t="shared" si="7"/>
        <v>Utilisation d'équipements avec parties mobiles ou brûlantes</v>
      </c>
      <c r="S182" s="214" t="e">
        <f>VLOOKUP(L182,'Précisions-Moy Prév'!$C$2:$D$261,2,FALSE)</f>
        <v>#N/A</v>
      </c>
      <c r="T182" s="214">
        <f>VLOOKUP(F182,'Précisions-Moy Prév'!$G$2:$H$122,2,FALSE)</f>
        <v>53</v>
      </c>
    </row>
    <row r="183" spans="1:20" ht="45" x14ac:dyDescent="0.2">
      <c r="A183" s="149">
        <f t="shared" si="8"/>
        <v>180</v>
      </c>
      <c r="B183" s="108">
        <v>43025</v>
      </c>
      <c r="C183" s="108"/>
      <c r="D183" s="105" t="s">
        <v>857</v>
      </c>
      <c r="E183" s="105" t="s">
        <v>120</v>
      </c>
      <c r="F183" s="105" t="s">
        <v>190</v>
      </c>
      <c r="G183" s="105" t="s">
        <v>733</v>
      </c>
      <c r="H183" s="175" t="s">
        <v>14</v>
      </c>
      <c r="I183" s="105" t="s">
        <v>36</v>
      </c>
      <c r="J183" s="149" t="s">
        <v>39</v>
      </c>
      <c r="K183" s="148">
        <v>23</v>
      </c>
      <c r="L183" s="105" t="s">
        <v>804</v>
      </c>
      <c r="M183" s="175" t="s">
        <v>792</v>
      </c>
      <c r="N183" s="108"/>
      <c r="O183" s="108"/>
      <c r="P183" s="105"/>
      <c r="Q183" s="214" t="str">
        <f t="shared" si="6"/>
        <v>Produits Emissions Déchets</v>
      </c>
      <c r="R183" s="214" t="str">
        <f t="shared" si="7"/>
        <v>Projection, aspersion de produits dangereux sur le visage, la peau, les yeux</v>
      </c>
      <c r="S183" s="214" t="e">
        <f>VLOOKUP(L183,'Précisions-Moy Prév'!$C$2:$D$261,2,FALSE)</f>
        <v>#N/A</v>
      </c>
      <c r="T183" s="214">
        <f>VLOOKUP(F183,'Précisions-Moy Prév'!$G$2:$H$122,2,FALSE)</f>
        <v>91</v>
      </c>
    </row>
    <row r="184" spans="1:20" ht="45" x14ac:dyDescent="0.2">
      <c r="A184" s="149">
        <f t="shared" si="8"/>
        <v>181</v>
      </c>
      <c r="B184" s="108">
        <v>43025</v>
      </c>
      <c r="C184" s="108"/>
      <c r="D184" s="105" t="s">
        <v>857</v>
      </c>
      <c r="E184" s="105" t="s">
        <v>116</v>
      </c>
      <c r="F184" s="105" t="s">
        <v>70</v>
      </c>
      <c r="G184" s="105" t="s">
        <v>736</v>
      </c>
      <c r="H184" s="175" t="s">
        <v>14</v>
      </c>
      <c r="I184" s="105" t="s">
        <v>36</v>
      </c>
      <c r="J184" s="149" t="s">
        <v>39</v>
      </c>
      <c r="K184" s="148">
        <v>23</v>
      </c>
      <c r="L184" s="105" t="s">
        <v>803</v>
      </c>
      <c r="M184" s="105" t="s">
        <v>791</v>
      </c>
      <c r="N184" s="108"/>
      <c r="O184" s="108"/>
      <c r="P184" s="105"/>
      <c r="Q184" s="214" t="str">
        <f t="shared" si="6"/>
        <v>Equipements de travail</v>
      </c>
      <c r="R184" s="214" t="str">
        <f t="shared" si="7"/>
        <v>Utilisation d'équipements avec parties mobiles ou brûlantes</v>
      </c>
      <c r="S184" s="214" t="e">
        <f>VLOOKUP(L184,'Précisions-Moy Prév'!$C$2:$D$261,2,FALSE)</f>
        <v>#N/A</v>
      </c>
      <c r="T184" s="214">
        <f>VLOOKUP(F184,'Précisions-Moy Prév'!$G$2:$H$122,2,FALSE)</f>
        <v>53</v>
      </c>
    </row>
    <row r="185" spans="1:20" ht="45" x14ac:dyDescent="0.2">
      <c r="A185" s="149">
        <f t="shared" si="8"/>
        <v>182</v>
      </c>
      <c r="B185" s="108">
        <v>43025</v>
      </c>
      <c r="C185" s="108"/>
      <c r="D185" s="105" t="s">
        <v>857</v>
      </c>
      <c r="E185" s="105" t="s">
        <v>120</v>
      </c>
      <c r="F185" s="105" t="s">
        <v>190</v>
      </c>
      <c r="G185" s="105" t="s">
        <v>733</v>
      </c>
      <c r="H185" s="175" t="s">
        <v>14</v>
      </c>
      <c r="I185" s="105" t="s">
        <v>36</v>
      </c>
      <c r="J185" s="149" t="s">
        <v>39</v>
      </c>
      <c r="K185" s="148">
        <v>23</v>
      </c>
      <c r="L185" s="105" t="s">
        <v>804</v>
      </c>
      <c r="M185" s="175" t="s">
        <v>792</v>
      </c>
      <c r="N185" s="108"/>
      <c r="O185" s="108"/>
      <c r="P185" s="105"/>
      <c r="Q185" s="214" t="str">
        <f t="shared" si="6"/>
        <v>Produits Emissions Déchets</v>
      </c>
      <c r="R185" s="214" t="str">
        <f t="shared" si="7"/>
        <v>Projection, aspersion de produits dangereux sur le visage, la peau, les yeux</v>
      </c>
      <c r="S185" s="214" t="e">
        <f>VLOOKUP(L185,'Précisions-Moy Prév'!$C$2:$D$261,2,FALSE)</f>
        <v>#N/A</v>
      </c>
      <c r="T185" s="214">
        <f>VLOOKUP(F185,'Précisions-Moy Prév'!$G$2:$H$122,2,FALSE)</f>
        <v>91</v>
      </c>
    </row>
    <row r="186" spans="1:20" ht="45" x14ac:dyDescent="0.2">
      <c r="A186" s="149">
        <f t="shared" si="8"/>
        <v>183</v>
      </c>
      <c r="B186" s="108">
        <v>43025</v>
      </c>
      <c r="C186" s="108"/>
      <c r="D186" s="105" t="s">
        <v>857</v>
      </c>
      <c r="E186" s="105" t="s">
        <v>116</v>
      </c>
      <c r="F186" s="105" t="s">
        <v>70</v>
      </c>
      <c r="G186" s="105" t="s">
        <v>736</v>
      </c>
      <c r="H186" s="175" t="s">
        <v>14</v>
      </c>
      <c r="I186" s="105" t="s">
        <v>36</v>
      </c>
      <c r="J186" s="149" t="s">
        <v>39</v>
      </c>
      <c r="K186" s="148">
        <v>23</v>
      </c>
      <c r="L186" s="105" t="s">
        <v>803</v>
      </c>
      <c r="M186" s="105" t="s">
        <v>791</v>
      </c>
      <c r="N186" s="108"/>
      <c r="O186" s="108"/>
      <c r="P186" s="105"/>
      <c r="Q186" s="214" t="str">
        <f t="shared" si="6"/>
        <v>Equipements de travail</v>
      </c>
      <c r="R186" s="214" t="str">
        <f t="shared" si="7"/>
        <v>Utilisation d'équipements avec parties mobiles ou brûlantes</v>
      </c>
      <c r="S186" s="214" t="e">
        <f>VLOOKUP(L186,'Précisions-Moy Prév'!$C$2:$D$261,2,FALSE)</f>
        <v>#N/A</v>
      </c>
      <c r="T186" s="214">
        <f>VLOOKUP(F186,'Précisions-Moy Prév'!$G$2:$H$122,2,FALSE)</f>
        <v>53</v>
      </c>
    </row>
    <row r="187" spans="1:20" ht="45" x14ac:dyDescent="0.2">
      <c r="A187" s="149">
        <f t="shared" si="8"/>
        <v>184</v>
      </c>
      <c r="B187" s="108">
        <v>43025</v>
      </c>
      <c r="C187" s="108"/>
      <c r="D187" s="105" t="s">
        <v>857</v>
      </c>
      <c r="E187" s="105" t="s">
        <v>120</v>
      </c>
      <c r="F187" s="105" t="s">
        <v>190</v>
      </c>
      <c r="G187" s="105" t="s">
        <v>733</v>
      </c>
      <c r="H187" s="175" t="s">
        <v>14</v>
      </c>
      <c r="I187" s="105" t="s">
        <v>36</v>
      </c>
      <c r="J187" s="149" t="s">
        <v>39</v>
      </c>
      <c r="K187" s="148">
        <v>23</v>
      </c>
      <c r="L187" s="105" t="s">
        <v>804</v>
      </c>
      <c r="M187" s="175" t="s">
        <v>792</v>
      </c>
      <c r="N187" s="108"/>
      <c r="O187" s="108"/>
      <c r="P187" s="105"/>
      <c r="Q187" s="214" t="str">
        <f t="shared" si="6"/>
        <v>Produits Emissions Déchets</v>
      </c>
      <c r="R187" s="214" t="str">
        <f t="shared" si="7"/>
        <v>Projection, aspersion de produits dangereux sur le visage, la peau, les yeux</v>
      </c>
      <c r="S187" s="214" t="e">
        <f>VLOOKUP(L187,'Précisions-Moy Prév'!$C$2:$D$261,2,FALSE)</f>
        <v>#N/A</v>
      </c>
      <c r="T187" s="214">
        <f>VLOOKUP(F187,'Précisions-Moy Prév'!$G$2:$H$122,2,FALSE)</f>
        <v>91</v>
      </c>
    </row>
    <row r="188" spans="1:20" ht="45" x14ac:dyDescent="0.2">
      <c r="A188" s="149">
        <f t="shared" si="8"/>
        <v>185</v>
      </c>
      <c r="B188" s="108">
        <v>43025</v>
      </c>
      <c r="C188" s="108"/>
      <c r="D188" s="105" t="s">
        <v>857</v>
      </c>
      <c r="E188" s="105" t="s">
        <v>116</v>
      </c>
      <c r="F188" s="105" t="s">
        <v>70</v>
      </c>
      <c r="G188" s="105" t="s">
        <v>736</v>
      </c>
      <c r="H188" s="175" t="s">
        <v>14</v>
      </c>
      <c r="I188" s="105" t="s">
        <v>36</v>
      </c>
      <c r="J188" s="149" t="s">
        <v>39</v>
      </c>
      <c r="K188" s="148">
        <v>23</v>
      </c>
      <c r="L188" s="105" t="s">
        <v>803</v>
      </c>
      <c r="M188" s="105" t="s">
        <v>791</v>
      </c>
      <c r="N188" s="108"/>
      <c r="O188" s="108"/>
      <c r="P188" s="105"/>
      <c r="Q188" s="214" t="str">
        <f t="shared" si="6"/>
        <v>Equipements de travail</v>
      </c>
      <c r="R188" s="214" t="str">
        <f t="shared" si="7"/>
        <v>Utilisation d'équipements avec parties mobiles ou brûlantes</v>
      </c>
      <c r="S188" s="214" t="e">
        <f>VLOOKUP(L188,'Précisions-Moy Prév'!$C$2:$D$261,2,FALSE)</f>
        <v>#N/A</v>
      </c>
      <c r="T188" s="214">
        <f>VLOOKUP(F188,'Précisions-Moy Prév'!$G$2:$H$122,2,FALSE)</f>
        <v>53</v>
      </c>
    </row>
    <row r="189" spans="1:20" ht="45" x14ac:dyDescent="0.2">
      <c r="A189" s="149">
        <f t="shared" si="8"/>
        <v>186</v>
      </c>
      <c r="B189" s="108">
        <v>43025</v>
      </c>
      <c r="C189" s="108"/>
      <c r="D189" s="105" t="s">
        <v>857</v>
      </c>
      <c r="E189" s="105" t="s">
        <v>120</v>
      </c>
      <c r="F189" s="105" t="s">
        <v>190</v>
      </c>
      <c r="G189" s="105" t="s">
        <v>733</v>
      </c>
      <c r="H189" s="175" t="s">
        <v>14</v>
      </c>
      <c r="I189" s="105" t="s">
        <v>36</v>
      </c>
      <c r="J189" s="149" t="s">
        <v>39</v>
      </c>
      <c r="K189" s="148">
        <v>23</v>
      </c>
      <c r="L189" s="105" t="s">
        <v>804</v>
      </c>
      <c r="M189" s="175" t="s">
        <v>792</v>
      </c>
      <c r="N189" s="108"/>
      <c r="O189" s="108"/>
      <c r="P189" s="105"/>
      <c r="Q189" s="214" t="str">
        <f t="shared" si="6"/>
        <v>Produits Emissions Déchets</v>
      </c>
      <c r="R189" s="214" t="str">
        <f t="shared" si="7"/>
        <v>Projection, aspersion de produits dangereux sur le visage, la peau, les yeux</v>
      </c>
      <c r="S189" s="214" t="e">
        <f>VLOOKUP(L189,'Précisions-Moy Prév'!$C$2:$D$261,2,FALSE)</f>
        <v>#N/A</v>
      </c>
      <c r="T189" s="214">
        <f>VLOOKUP(F189,'Précisions-Moy Prév'!$G$2:$H$122,2,FALSE)</f>
        <v>91</v>
      </c>
    </row>
    <row r="190" spans="1:20" ht="45" x14ac:dyDescent="0.2">
      <c r="A190" s="149">
        <f t="shared" si="8"/>
        <v>187</v>
      </c>
      <c r="B190" s="108">
        <v>43025</v>
      </c>
      <c r="C190" s="108"/>
      <c r="D190" s="105" t="s">
        <v>857</v>
      </c>
      <c r="E190" s="105" t="s">
        <v>116</v>
      </c>
      <c r="F190" s="105" t="s">
        <v>70</v>
      </c>
      <c r="G190" s="105" t="s">
        <v>736</v>
      </c>
      <c r="H190" s="175" t="s">
        <v>14</v>
      </c>
      <c r="I190" s="105" t="s">
        <v>36</v>
      </c>
      <c r="J190" s="149" t="s">
        <v>39</v>
      </c>
      <c r="K190" s="148">
        <v>23</v>
      </c>
      <c r="L190" s="105" t="s">
        <v>803</v>
      </c>
      <c r="M190" s="105" t="s">
        <v>791</v>
      </c>
      <c r="N190" s="108"/>
      <c r="O190" s="108"/>
      <c r="P190" s="105"/>
      <c r="Q190" s="214" t="str">
        <f t="shared" si="6"/>
        <v>Equipements de travail</v>
      </c>
      <c r="R190" s="214" t="str">
        <f t="shared" si="7"/>
        <v>Utilisation d'équipements avec parties mobiles ou brûlantes</v>
      </c>
      <c r="S190" s="214" t="e">
        <f>VLOOKUP(L190,'Précisions-Moy Prév'!$C$2:$D$261,2,FALSE)</f>
        <v>#N/A</v>
      </c>
      <c r="T190" s="214">
        <f>VLOOKUP(F190,'Précisions-Moy Prév'!$G$2:$H$122,2,FALSE)</f>
        <v>53</v>
      </c>
    </row>
    <row r="191" spans="1:20" ht="45" x14ac:dyDescent="0.2">
      <c r="A191" s="149">
        <f t="shared" si="8"/>
        <v>188</v>
      </c>
      <c r="B191" s="108">
        <v>43025</v>
      </c>
      <c r="C191" s="108"/>
      <c r="D191" s="105" t="s">
        <v>857</v>
      </c>
      <c r="E191" s="105" t="s">
        <v>120</v>
      </c>
      <c r="F191" s="105" t="s">
        <v>190</v>
      </c>
      <c r="G191" s="105" t="s">
        <v>733</v>
      </c>
      <c r="H191" s="175" t="s">
        <v>14</v>
      </c>
      <c r="I191" s="105" t="s">
        <v>36</v>
      </c>
      <c r="J191" s="149" t="s">
        <v>39</v>
      </c>
      <c r="K191" s="148">
        <v>23</v>
      </c>
      <c r="L191" s="105" t="s">
        <v>804</v>
      </c>
      <c r="M191" s="175" t="s">
        <v>792</v>
      </c>
      <c r="N191" s="108"/>
      <c r="O191" s="108"/>
      <c r="P191" s="105"/>
      <c r="Q191" s="214" t="str">
        <f t="shared" si="6"/>
        <v>Produits Emissions Déchets</v>
      </c>
      <c r="R191" s="214" t="str">
        <f t="shared" si="7"/>
        <v>Projection, aspersion de produits dangereux sur le visage, la peau, les yeux</v>
      </c>
      <c r="S191" s="214" t="e">
        <f>VLOOKUP(L191,'Précisions-Moy Prév'!$C$2:$D$261,2,FALSE)</f>
        <v>#N/A</v>
      </c>
      <c r="T191" s="214">
        <f>VLOOKUP(F191,'Précisions-Moy Prév'!$G$2:$H$122,2,FALSE)</f>
        <v>91</v>
      </c>
    </row>
    <row r="192" spans="1:20" ht="45" x14ac:dyDescent="0.2">
      <c r="A192" s="149">
        <f t="shared" si="8"/>
        <v>189</v>
      </c>
      <c r="B192" s="108">
        <v>43025</v>
      </c>
      <c r="C192" s="108"/>
      <c r="D192" s="105" t="s">
        <v>857</v>
      </c>
      <c r="E192" s="105" t="s">
        <v>116</v>
      </c>
      <c r="F192" s="105" t="s">
        <v>70</v>
      </c>
      <c r="G192" s="105" t="s">
        <v>736</v>
      </c>
      <c r="H192" s="175" t="s">
        <v>14</v>
      </c>
      <c r="I192" s="105" t="s">
        <v>36</v>
      </c>
      <c r="J192" s="149" t="s">
        <v>39</v>
      </c>
      <c r="K192" s="148">
        <v>23</v>
      </c>
      <c r="L192" s="105" t="s">
        <v>803</v>
      </c>
      <c r="M192" s="105" t="s">
        <v>791</v>
      </c>
      <c r="N192" s="108"/>
      <c r="O192" s="108"/>
      <c r="P192" s="105"/>
      <c r="Q192" s="214" t="str">
        <f t="shared" ref="Q192:Q203" si="9">IF(E192&lt;&gt;0,IF(O192=0,E192,""),"")</f>
        <v>Equipements de travail</v>
      </c>
      <c r="R192" s="214" t="str">
        <f t="shared" ref="R192:R203" si="10">IF(F192&lt;&gt;0,IF(O192=0,F192,""),"")</f>
        <v>Utilisation d'équipements avec parties mobiles ou brûlantes</v>
      </c>
      <c r="S192" s="214" t="e">
        <f>VLOOKUP(L192,'Précisions-Moy Prév'!$C$2:$D$261,2,FALSE)</f>
        <v>#N/A</v>
      </c>
      <c r="T192" s="214">
        <f>VLOOKUP(F192,'Précisions-Moy Prév'!$G$2:$H$122,2,FALSE)</f>
        <v>53</v>
      </c>
    </row>
    <row r="193" spans="1:20" ht="45" x14ac:dyDescent="0.2">
      <c r="A193" s="149">
        <f t="shared" si="8"/>
        <v>190</v>
      </c>
      <c r="B193" s="108">
        <v>43025</v>
      </c>
      <c r="C193" s="108"/>
      <c r="D193" s="105" t="s">
        <v>857</v>
      </c>
      <c r="E193" s="105" t="s">
        <v>120</v>
      </c>
      <c r="F193" s="105" t="s">
        <v>190</v>
      </c>
      <c r="G193" s="105" t="s">
        <v>733</v>
      </c>
      <c r="H193" s="175" t="s">
        <v>14</v>
      </c>
      <c r="I193" s="105" t="s">
        <v>36</v>
      </c>
      <c r="J193" s="149" t="s">
        <v>39</v>
      </c>
      <c r="K193" s="148">
        <v>23</v>
      </c>
      <c r="L193" s="105" t="s">
        <v>804</v>
      </c>
      <c r="M193" s="175" t="s">
        <v>792</v>
      </c>
      <c r="N193" s="108"/>
      <c r="O193" s="108"/>
      <c r="P193" s="105"/>
      <c r="Q193" s="214" t="str">
        <f t="shared" si="9"/>
        <v>Produits Emissions Déchets</v>
      </c>
      <c r="R193" s="214" t="str">
        <f t="shared" si="10"/>
        <v>Projection, aspersion de produits dangereux sur le visage, la peau, les yeux</v>
      </c>
      <c r="S193" s="214" t="e">
        <f>VLOOKUP(L193,'Précisions-Moy Prév'!$C$2:$D$261,2,FALSE)</f>
        <v>#N/A</v>
      </c>
      <c r="T193" s="214">
        <f>VLOOKUP(F193,'Précisions-Moy Prév'!$G$2:$H$122,2,FALSE)</f>
        <v>91</v>
      </c>
    </row>
    <row r="194" spans="1:20" ht="45" x14ac:dyDescent="0.2">
      <c r="A194" s="149">
        <f t="shared" si="8"/>
        <v>191</v>
      </c>
      <c r="B194" s="108">
        <v>43025</v>
      </c>
      <c r="C194" s="108"/>
      <c r="D194" s="105" t="s">
        <v>857</v>
      </c>
      <c r="E194" s="105" t="s">
        <v>116</v>
      </c>
      <c r="F194" s="105" t="s">
        <v>70</v>
      </c>
      <c r="G194" s="105" t="s">
        <v>736</v>
      </c>
      <c r="H194" s="175" t="s">
        <v>14</v>
      </c>
      <c r="I194" s="105" t="s">
        <v>36</v>
      </c>
      <c r="J194" s="149" t="s">
        <v>39</v>
      </c>
      <c r="K194" s="148">
        <v>23</v>
      </c>
      <c r="L194" s="105" t="s">
        <v>803</v>
      </c>
      <c r="M194" s="105" t="s">
        <v>791</v>
      </c>
      <c r="N194" s="108"/>
      <c r="O194" s="108"/>
      <c r="P194" s="105"/>
      <c r="Q194" s="214" t="str">
        <f t="shared" si="9"/>
        <v>Equipements de travail</v>
      </c>
      <c r="R194" s="214" t="str">
        <f t="shared" si="10"/>
        <v>Utilisation d'équipements avec parties mobiles ou brûlantes</v>
      </c>
      <c r="S194" s="214" t="e">
        <f>VLOOKUP(L194,'Précisions-Moy Prév'!$C$2:$D$261,2,FALSE)</f>
        <v>#N/A</v>
      </c>
      <c r="T194" s="214">
        <f>VLOOKUP(F194,'Précisions-Moy Prév'!$G$2:$H$122,2,FALSE)</f>
        <v>53</v>
      </c>
    </row>
    <row r="195" spans="1:20" ht="45" x14ac:dyDescent="0.2">
      <c r="A195" s="149">
        <f t="shared" si="8"/>
        <v>192</v>
      </c>
      <c r="B195" s="108">
        <v>43025</v>
      </c>
      <c r="C195" s="108"/>
      <c r="D195" s="105" t="s">
        <v>857</v>
      </c>
      <c r="E195" s="105" t="s">
        <v>120</v>
      </c>
      <c r="F195" s="105" t="s">
        <v>190</v>
      </c>
      <c r="G195" s="105" t="s">
        <v>733</v>
      </c>
      <c r="H195" s="175" t="s">
        <v>14</v>
      </c>
      <c r="I195" s="105" t="s">
        <v>36</v>
      </c>
      <c r="J195" s="149" t="s">
        <v>39</v>
      </c>
      <c r="K195" s="148">
        <v>23</v>
      </c>
      <c r="L195" s="105" t="s">
        <v>804</v>
      </c>
      <c r="M195" s="175" t="s">
        <v>792</v>
      </c>
      <c r="N195" s="108"/>
      <c r="O195" s="108"/>
      <c r="P195" s="105"/>
      <c r="Q195" s="214" t="str">
        <f t="shared" si="9"/>
        <v>Produits Emissions Déchets</v>
      </c>
      <c r="R195" s="214" t="str">
        <f t="shared" si="10"/>
        <v>Projection, aspersion de produits dangereux sur le visage, la peau, les yeux</v>
      </c>
      <c r="S195" s="214" t="e">
        <f>VLOOKUP(L195,'Précisions-Moy Prév'!$C$2:$D$261,2,FALSE)</f>
        <v>#N/A</v>
      </c>
      <c r="T195" s="214">
        <f>VLOOKUP(F195,'Précisions-Moy Prév'!$G$2:$H$122,2,FALSE)</f>
        <v>91</v>
      </c>
    </row>
    <row r="196" spans="1:20" ht="45" x14ac:dyDescent="0.2">
      <c r="A196" s="149">
        <f t="shared" si="8"/>
        <v>193</v>
      </c>
      <c r="B196" s="108">
        <v>43025</v>
      </c>
      <c r="C196" s="108"/>
      <c r="D196" s="105" t="s">
        <v>857</v>
      </c>
      <c r="E196" s="105" t="s">
        <v>116</v>
      </c>
      <c r="F196" s="105" t="s">
        <v>70</v>
      </c>
      <c r="G196" s="105" t="s">
        <v>736</v>
      </c>
      <c r="H196" s="175" t="s">
        <v>14</v>
      </c>
      <c r="I196" s="105" t="s">
        <v>36</v>
      </c>
      <c r="J196" s="149" t="s">
        <v>39</v>
      </c>
      <c r="K196" s="148">
        <v>23</v>
      </c>
      <c r="L196" s="105" t="s">
        <v>803</v>
      </c>
      <c r="M196" s="105" t="s">
        <v>791</v>
      </c>
      <c r="N196" s="108"/>
      <c r="O196" s="108"/>
      <c r="P196" s="105"/>
      <c r="Q196" s="214" t="str">
        <f t="shared" si="9"/>
        <v>Equipements de travail</v>
      </c>
      <c r="R196" s="214" t="str">
        <f t="shared" si="10"/>
        <v>Utilisation d'équipements avec parties mobiles ou brûlantes</v>
      </c>
      <c r="S196" s="214" t="e">
        <f>VLOOKUP(L196,'Précisions-Moy Prév'!$C$2:$D$261,2,FALSE)</f>
        <v>#N/A</v>
      </c>
      <c r="T196" s="214">
        <f>VLOOKUP(F196,'Précisions-Moy Prév'!$G$2:$H$122,2,FALSE)</f>
        <v>53</v>
      </c>
    </row>
    <row r="197" spans="1:20" ht="45" x14ac:dyDescent="0.2">
      <c r="A197" s="149">
        <f t="shared" si="8"/>
        <v>194</v>
      </c>
      <c r="B197" s="108">
        <v>43025</v>
      </c>
      <c r="C197" s="108"/>
      <c r="D197" s="105" t="s">
        <v>857</v>
      </c>
      <c r="E197" s="105" t="s">
        <v>120</v>
      </c>
      <c r="F197" s="105" t="s">
        <v>190</v>
      </c>
      <c r="G197" s="105" t="s">
        <v>733</v>
      </c>
      <c r="H197" s="175" t="s">
        <v>14</v>
      </c>
      <c r="I197" s="105" t="s">
        <v>36</v>
      </c>
      <c r="J197" s="149" t="s">
        <v>39</v>
      </c>
      <c r="K197" s="148">
        <v>23</v>
      </c>
      <c r="L197" s="105" t="s">
        <v>804</v>
      </c>
      <c r="M197" s="175" t="s">
        <v>792</v>
      </c>
      <c r="N197" s="108"/>
      <c r="O197" s="108"/>
      <c r="P197" s="105"/>
      <c r="Q197" s="214" t="str">
        <f t="shared" si="9"/>
        <v>Produits Emissions Déchets</v>
      </c>
      <c r="R197" s="214" t="str">
        <f t="shared" si="10"/>
        <v>Projection, aspersion de produits dangereux sur le visage, la peau, les yeux</v>
      </c>
      <c r="S197" s="214" t="e">
        <f>VLOOKUP(L197,'Précisions-Moy Prév'!$C$2:$D$261,2,FALSE)</f>
        <v>#N/A</v>
      </c>
      <c r="T197" s="214">
        <f>VLOOKUP(F197,'Précisions-Moy Prév'!$G$2:$H$122,2,FALSE)</f>
        <v>91</v>
      </c>
    </row>
    <row r="198" spans="1:20" ht="45" x14ac:dyDescent="0.2">
      <c r="A198" s="149">
        <f t="shared" ref="A198:A203" si="11">A197+1</f>
        <v>195</v>
      </c>
      <c r="B198" s="108">
        <v>43025</v>
      </c>
      <c r="C198" s="108"/>
      <c r="D198" s="105" t="s">
        <v>857</v>
      </c>
      <c r="E198" s="105" t="s">
        <v>116</v>
      </c>
      <c r="F198" s="105" t="s">
        <v>70</v>
      </c>
      <c r="G198" s="105" t="s">
        <v>736</v>
      </c>
      <c r="H198" s="175" t="s">
        <v>14</v>
      </c>
      <c r="I198" s="105" t="s">
        <v>36</v>
      </c>
      <c r="J198" s="149" t="s">
        <v>39</v>
      </c>
      <c r="K198" s="148">
        <v>23</v>
      </c>
      <c r="L198" s="105" t="s">
        <v>803</v>
      </c>
      <c r="M198" s="105" t="s">
        <v>791</v>
      </c>
      <c r="N198" s="108"/>
      <c r="O198" s="108"/>
      <c r="P198" s="105"/>
      <c r="Q198" s="214" t="str">
        <f t="shared" si="9"/>
        <v>Equipements de travail</v>
      </c>
      <c r="R198" s="214" t="str">
        <f t="shared" si="10"/>
        <v>Utilisation d'équipements avec parties mobiles ou brûlantes</v>
      </c>
      <c r="S198" s="214" t="e">
        <f>VLOOKUP(L198,'Précisions-Moy Prév'!$C$2:$D$261,2,FALSE)</f>
        <v>#N/A</v>
      </c>
      <c r="T198" s="214">
        <f>VLOOKUP(F198,'Précisions-Moy Prév'!$G$2:$H$122,2,FALSE)</f>
        <v>53</v>
      </c>
    </row>
    <row r="199" spans="1:20" ht="45" x14ac:dyDescent="0.2">
      <c r="A199" s="149">
        <f t="shared" si="11"/>
        <v>196</v>
      </c>
      <c r="B199" s="108">
        <v>43025</v>
      </c>
      <c r="C199" s="108"/>
      <c r="D199" s="105" t="s">
        <v>857</v>
      </c>
      <c r="E199" s="105" t="s">
        <v>120</v>
      </c>
      <c r="F199" s="105" t="s">
        <v>190</v>
      </c>
      <c r="G199" s="105" t="s">
        <v>733</v>
      </c>
      <c r="H199" s="175" t="s">
        <v>14</v>
      </c>
      <c r="I199" s="105" t="s">
        <v>36</v>
      </c>
      <c r="J199" s="149" t="s">
        <v>39</v>
      </c>
      <c r="K199" s="148">
        <v>23</v>
      </c>
      <c r="L199" s="105" t="s">
        <v>804</v>
      </c>
      <c r="M199" s="175" t="s">
        <v>792</v>
      </c>
      <c r="N199" s="108"/>
      <c r="O199" s="108"/>
      <c r="P199" s="105"/>
      <c r="Q199" s="214" t="str">
        <f t="shared" si="9"/>
        <v>Produits Emissions Déchets</v>
      </c>
      <c r="R199" s="214" t="str">
        <f t="shared" si="10"/>
        <v>Projection, aspersion de produits dangereux sur le visage, la peau, les yeux</v>
      </c>
      <c r="S199" s="214" t="e">
        <f>VLOOKUP(L199,'Précisions-Moy Prév'!$C$2:$D$261,2,FALSE)</f>
        <v>#N/A</v>
      </c>
      <c r="T199" s="214">
        <f>VLOOKUP(F199,'Précisions-Moy Prév'!$G$2:$H$122,2,FALSE)</f>
        <v>91</v>
      </c>
    </row>
    <row r="200" spans="1:20" ht="45" x14ac:dyDescent="0.2">
      <c r="A200" s="149">
        <f t="shared" si="11"/>
        <v>197</v>
      </c>
      <c r="B200" s="108">
        <v>43025</v>
      </c>
      <c r="C200" s="108"/>
      <c r="D200" s="105" t="s">
        <v>857</v>
      </c>
      <c r="E200" s="105" t="s">
        <v>116</v>
      </c>
      <c r="F200" s="105" t="s">
        <v>70</v>
      </c>
      <c r="G200" s="105" t="s">
        <v>736</v>
      </c>
      <c r="H200" s="175" t="s">
        <v>14</v>
      </c>
      <c r="I200" s="105" t="s">
        <v>36</v>
      </c>
      <c r="J200" s="149" t="s">
        <v>39</v>
      </c>
      <c r="K200" s="148">
        <v>23</v>
      </c>
      <c r="L200" s="105" t="s">
        <v>803</v>
      </c>
      <c r="M200" s="105" t="s">
        <v>791</v>
      </c>
      <c r="N200" s="108"/>
      <c r="O200" s="108"/>
      <c r="P200" s="105"/>
      <c r="Q200" s="214" t="str">
        <f t="shared" si="9"/>
        <v>Equipements de travail</v>
      </c>
      <c r="R200" s="214" t="str">
        <f t="shared" si="10"/>
        <v>Utilisation d'équipements avec parties mobiles ou brûlantes</v>
      </c>
      <c r="S200" s="214" t="e">
        <f>VLOOKUP(L200,'Précisions-Moy Prév'!$C$2:$D$261,2,FALSE)</f>
        <v>#N/A</v>
      </c>
      <c r="T200" s="214">
        <f>VLOOKUP(F200,'Précisions-Moy Prév'!$G$2:$H$122,2,FALSE)</f>
        <v>53</v>
      </c>
    </row>
    <row r="201" spans="1:20" ht="45" x14ac:dyDescent="0.2">
      <c r="A201" s="149">
        <f t="shared" si="11"/>
        <v>198</v>
      </c>
      <c r="B201" s="108">
        <v>43025</v>
      </c>
      <c r="C201" s="108"/>
      <c r="D201" s="105" t="s">
        <v>857</v>
      </c>
      <c r="E201" s="105" t="s">
        <v>120</v>
      </c>
      <c r="F201" s="105" t="s">
        <v>190</v>
      </c>
      <c r="G201" s="105" t="s">
        <v>733</v>
      </c>
      <c r="H201" s="175" t="s">
        <v>14</v>
      </c>
      <c r="I201" s="105" t="s">
        <v>36</v>
      </c>
      <c r="J201" s="149" t="s">
        <v>39</v>
      </c>
      <c r="K201" s="148">
        <v>23</v>
      </c>
      <c r="L201" s="105" t="s">
        <v>804</v>
      </c>
      <c r="M201" s="175" t="s">
        <v>792</v>
      </c>
      <c r="N201" s="108"/>
      <c r="O201" s="108"/>
      <c r="P201" s="105"/>
      <c r="Q201" s="214" t="str">
        <f t="shared" si="9"/>
        <v>Produits Emissions Déchets</v>
      </c>
      <c r="R201" s="214" t="str">
        <f t="shared" si="10"/>
        <v>Projection, aspersion de produits dangereux sur le visage, la peau, les yeux</v>
      </c>
      <c r="S201" s="214" t="e">
        <f>VLOOKUP(L201,'Précisions-Moy Prév'!$C$2:$D$261,2,FALSE)</f>
        <v>#N/A</v>
      </c>
      <c r="T201" s="214">
        <f>VLOOKUP(F201,'Précisions-Moy Prév'!$G$2:$H$122,2,FALSE)</f>
        <v>91</v>
      </c>
    </row>
    <row r="202" spans="1:20" ht="45" x14ac:dyDescent="0.2">
      <c r="A202" s="149">
        <f t="shared" si="11"/>
        <v>199</v>
      </c>
      <c r="B202" s="108">
        <v>43025</v>
      </c>
      <c r="C202" s="108"/>
      <c r="D202" s="105" t="s">
        <v>857</v>
      </c>
      <c r="E202" s="105" t="s">
        <v>116</v>
      </c>
      <c r="F202" s="105" t="s">
        <v>70</v>
      </c>
      <c r="G202" s="105" t="s">
        <v>736</v>
      </c>
      <c r="H202" s="175" t="s">
        <v>14</v>
      </c>
      <c r="I202" s="105" t="s">
        <v>36</v>
      </c>
      <c r="J202" s="149" t="s">
        <v>39</v>
      </c>
      <c r="K202" s="148">
        <v>23</v>
      </c>
      <c r="L202" s="105" t="s">
        <v>803</v>
      </c>
      <c r="M202" s="105" t="s">
        <v>791</v>
      </c>
      <c r="N202" s="108"/>
      <c r="O202" s="108"/>
      <c r="P202" s="105"/>
      <c r="Q202" s="214" t="str">
        <f t="shared" si="9"/>
        <v>Equipements de travail</v>
      </c>
      <c r="R202" s="214" t="str">
        <f t="shared" si="10"/>
        <v>Utilisation d'équipements avec parties mobiles ou brûlantes</v>
      </c>
      <c r="S202" s="214" t="e">
        <f>VLOOKUP(L202,'Précisions-Moy Prév'!$C$2:$D$261,2,FALSE)</f>
        <v>#N/A</v>
      </c>
      <c r="T202" s="214">
        <f>VLOOKUP(F202,'Précisions-Moy Prév'!$G$2:$H$122,2,FALSE)</f>
        <v>53</v>
      </c>
    </row>
    <row r="203" spans="1:20" ht="45" x14ac:dyDescent="0.2">
      <c r="A203" s="149">
        <f t="shared" si="11"/>
        <v>200</v>
      </c>
      <c r="B203" s="108">
        <v>43025</v>
      </c>
      <c r="C203" s="108"/>
      <c r="D203" s="105" t="s">
        <v>857</v>
      </c>
      <c r="E203" s="105" t="s">
        <v>120</v>
      </c>
      <c r="F203" s="105" t="s">
        <v>190</v>
      </c>
      <c r="G203" s="105" t="s">
        <v>733</v>
      </c>
      <c r="H203" s="175" t="s">
        <v>14</v>
      </c>
      <c r="I203" s="105" t="s">
        <v>36</v>
      </c>
      <c r="J203" s="149" t="s">
        <v>39</v>
      </c>
      <c r="K203" s="148">
        <v>23</v>
      </c>
      <c r="L203" s="105" t="s">
        <v>804</v>
      </c>
      <c r="M203" s="175" t="s">
        <v>792</v>
      </c>
      <c r="N203" s="108"/>
      <c r="O203" s="108"/>
      <c r="P203" s="105"/>
      <c r="Q203" s="214" t="str">
        <f t="shared" si="9"/>
        <v>Produits Emissions Déchets</v>
      </c>
      <c r="R203" s="214" t="str">
        <f t="shared" si="10"/>
        <v>Projection, aspersion de produits dangereux sur le visage, la peau, les yeux</v>
      </c>
      <c r="S203" s="214" t="e">
        <f>VLOOKUP(L203,'Précisions-Moy Prév'!$C$2:$D$261,2,FALSE)</f>
        <v>#N/A</v>
      </c>
      <c r="T203" s="214">
        <f>VLOOKUP(F203,'Précisions-Moy Prév'!$G$2:$H$122,2,FALSE)</f>
        <v>91</v>
      </c>
    </row>
  </sheetData>
  <sheetProtection selectLockedCells="1"/>
  <autoFilter ref="A3:O132"/>
  <dataConsolidate/>
  <mergeCells count="2">
    <mergeCell ref="A1:D1"/>
    <mergeCell ref="E1:P1"/>
  </mergeCells>
  <phoneticPr fontId="1" type="noConversion"/>
  <conditionalFormatting sqref="K63 K65 K67 K69 K71 K73 K75 K77 K79 K81 K83 K85 K87 K89 K91 K93 K95 K97 K99 K101 K103 K105 K107 K109 K111 K113 K115 K117 K119 K121 K123 K125 K127 K129 K131 K133 K135 K137 K139 K141 K143 K145 K147 K149 K151 K153 K155 K157 K159 K161 K163 K165 K167 K169 K171 K173 K175 K177 K179 K181 K183 K185 K187 K189 K191 K193 K195 K197 K199 K201 K203">
    <cfRule type="cellIs" dxfId="77" priority="12" stopIfTrue="1" operator="lessThan">
      <formula>11</formula>
    </cfRule>
  </conditionalFormatting>
  <conditionalFormatting sqref="K4:K203">
    <cfRule type="cellIs" dxfId="76" priority="8" stopIfTrue="1" operator="between">
      <formula>11</formula>
      <formula>16</formula>
    </cfRule>
    <cfRule type="cellIs" dxfId="75" priority="9" stopIfTrue="1" operator="between">
      <formula>21</formula>
      <formula>26</formula>
    </cfRule>
    <cfRule type="cellIs" dxfId="74" priority="10" stopIfTrue="1" operator="between">
      <formula>31</formula>
      <formula>36</formula>
    </cfRule>
    <cfRule type="cellIs" dxfId="73" priority="11" stopIfTrue="1" operator="between">
      <formula>41</formula>
      <formula>46</formula>
    </cfRule>
  </conditionalFormatting>
  <conditionalFormatting sqref="J4:K203">
    <cfRule type="containsErrors" dxfId="72" priority="7" stopIfTrue="1">
      <formula>ISERROR(J4)</formula>
    </cfRule>
  </conditionalFormatting>
  <conditionalFormatting sqref="K7:K8">
    <cfRule type="cellIs" dxfId="71" priority="6" stopIfTrue="1" operator="lessThan">
      <formula>11</formula>
    </cfRule>
  </conditionalFormatting>
  <conditionalFormatting sqref="K7:K8">
    <cfRule type="cellIs" dxfId="70" priority="2" stopIfTrue="1" operator="between">
      <formula>11</formula>
      <formula>16</formula>
    </cfRule>
    <cfRule type="cellIs" dxfId="69" priority="3" stopIfTrue="1" operator="between">
      <formula>21</formula>
      <formula>26</formula>
    </cfRule>
    <cfRule type="cellIs" dxfId="68" priority="4" stopIfTrue="1" operator="between">
      <formula>31</formula>
      <formula>36</formula>
    </cfRule>
    <cfRule type="cellIs" dxfId="67" priority="5" stopIfTrue="1" operator="between">
      <formula>41</formula>
      <formula>46</formula>
    </cfRule>
  </conditionalFormatting>
  <conditionalFormatting sqref="J7:K8">
    <cfRule type="containsErrors" dxfId="66" priority="1" stopIfTrue="1">
      <formula>ISERROR(J7)</formula>
    </cfRule>
  </conditionalFormatting>
  <dataValidations count="10">
    <dataValidation type="list" showErrorMessage="1" sqref="H4:H203">
      <formula1>Fréquence</formula1>
      <formula2>0</formula2>
    </dataValidation>
    <dataValidation type="list" showErrorMessage="1" sqref="I4:I203">
      <formula1>Moyens_de_prévention_existants</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31 L52:L203">
      <formula1>INDIRECT("ChoixP"&amp;T4)</formula1>
    </dataValidation>
    <dataValidation type="list" allowBlank="1" showInputMessage="1" sqref="M4:M31 M52:M203">
      <formula1>S4</formula1>
    </dataValidation>
    <dataValidation type="list" allowBlank="1" showInputMessage="1" showErrorMessage="1" sqref="D4:D203">
      <formula1>postesTU</formula1>
    </dataValidation>
    <dataValidation type="list" allowBlank="1" showInputMessage="1" sqref="M32:M51">
      <formula1>S33</formula1>
    </dataValidation>
    <dataValidation type="list" allowBlank="1" showInputMessage="1" sqref="L32:L51">
      <formula1>INDIRECT("ChoixP"&amp;T33)</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21" width="30.7109375" style="2" customWidth="1"/>
    <col min="22" max="16384" width="30.7109375" style="2"/>
  </cols>
  <sheetData>
    <row r="1" spans="1:20" ht="22.5" customHeight="1" thickBot="1" x14ac:dyDescent="0.25">
      <c r="A1" s="563" t="s">
        <v>127</v>
      </c>
      <c r="B1" s="564"/>
      <c r="C1" s="564"/>
      <c r="D1" s="565"/>
      <c r="E1" s="566" t="str">
        <f>Sommaire!B31</f>
        <v>Salle 19</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x14ac:dyDescent="0.2">
      <c r="A4" s="149">
        <f>1</f>
        <v>1</v>
      </c>
      <c r="B4" s="108"/>
      <c r="C4" s="108"/>
      <c r="D4" s="105"/>
      <c r="E4" s="105"/>
      <c r="F4" s="105"/>
      <c r="G4" s="105"/>
      <c r="H4" s="105"/>
      <c r="I4" s="10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08"/>
      <c r="C5" s="108"/>
      <c r="D5" s="105"/>
      <c r="E5" s="105"/>
      <c r="F5" s="105"/>
      <c r="G5" s="105"/>
      <c r="H5" s="105"/>
      <c r="I5" s="105"/>
      <c r="J5" s="149" t="e">
        <f>VLOOKUP(G5,'Risques-Dangers-Dommages'!$G$2:$H$42,2,FALSE)</f>
        <v>#N/A</v>
      </c>
      <c r="K5" s="148" t="e">
        <f t="shared" si="0"/>
        <v>#N/A</v>
      </c>
      <c r="L5" s="105"/>
      <c r="M5" s="10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08"/>
      <c r="C6" s="108"/>
      <c r="D6" s="105"/>
      <c r="E6" s="105"/>
      <c r="F6" s="105"/>
      <c r="G6" s="105"/>
      <c r="H6" s="105"/>
      <c r="I6" s="105"/>
      <c r="J6" s="149" t="e">
        <f>VLOOKUP(G6,'Risques-Dangers-Dommages'!$G$2:$H$42,2,FALSE)</f>
        <v>#N/A</v>
      </c>
      <c r="K6" s="148" t="e">
        <f t="shared" si="0"/>
        <v>#N/A</v>
      </c>
      <c r="L6" s="105"/>
      <c r="M6" s="10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08"/>
      <c r="C7" s="108"/>
      <c r="D7" s="105"/>
      <c r="E7" s="105"/>
      <c r="F7" s="105"/>
      <c r="G7" s="105"/>
      <c r="H7" s="105"/>
      <c r="I7" s="10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08"/>
      <c r="C8" s="108"/>
      <c r="D8" s="10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08"/>
      <c r="C9" s="108"/>
      <c r="D9" s="10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08"/>
      <c r="C10" s="108"/>
      <c r="D10" s="10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08"/>
      <c r="C11" s="108"/>
      <c r="D11" s="105"/>
      <c r="E11" s="10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08"/>
      <c r="C12" s="108"/>
      <c r="D12" s="10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08"/>
      <c r="C13" s="108"/>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08"/>
      <c r="C14" s="108"/>
      <c r="D14" s="10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08"/>
      <c r="C15" s="108"/>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08"/>
      <c r="C16" s="108"/>
      <c r="D16" s="10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08"/>
      <c r="C17" s="108"/>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132"/>
  <dataConsolidate/>
  <mergeCells count="2">
    <mergeCell ref="A1:D1"/>
    <mergeCell ref="E1:P1"/>
  </mergeCells>
  <phoneticPr fontId="1" type="noConversion"/>
  <conditionalFormatting sqref="K4:K203">
    <cfRule type="cellIs" dxfId="65" priority="3" stopIfTrue="1" operator="between">
      <formula>11</formula>
      <formula>16</formula>
    </cfRule>
    <cfRule type="cellIs" dxfId="64" priority="4" stopIfTrue="1" operator="between">
      <formula>21</formula>
      <formula>26</formula>
    </cfRule>
    <cfRule type="cellIs" dxfId="63" priority="5" stopIfTrue="1" operator="between">
      <formula>31</formula>
      <formula>36</formula>
    </cfRule>
    <cfRule type="cellIs" dxfId="62" priority="6" stopIfTrue="1" operator="between">
      <formula>41</formula>
      <formula>46</formula>
    </cfRule>
  </conditionalFormatting>
  <conditionalFormatting sqref="K4:K203">
    <cfRule type="containsErrors" dxfId="61" priority="2" stopIfTrue="1">
      <formula>ISERROR(K4)</formula>
    </cfRule>
  </conditionalFormatting>
  <conditionalFormatting sqref="J4:J203">
    <cfRule type="containsErrors" dxfId="60" priority="1" stopIfTrue="1">
      <formula>ISERROR(J4)</formula>
    </cfRule>
  </conditionalFormatting>
  <dataValidations count="7">
    <dataValidation type="list" showErrorMessage="1" sqref="H4:H203">
      <formula1>Fréquence</formula1>
      <formula2>0</formula2>
    </dataValidation>
    <dataValidation type="list" showErrorMessage="1" sqref="I4:I203">
      <formula1>Moyens_de_prévention_existants</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21" width="30.7109375" style="2" customWidth="1"/>
    <col min="22" max="16384" width="30.7109375" style="2"/>
  </cols>
  <sheetData>
    <row r="1" spans="1:20" ht="22.5" customHeight="1" thickBot="1" x14ac:dyDescent="0.25">
      <c r="A1" s="563" t="s">
        <v>127</v>
      </c>
      <c r="B1" s="564"/>
      <c r="C1" s="564"/>
      <c r="D1" s="565"/>
      <c r="E1" s="566" t="str">
        <f>Sommaire!B32</f>
        <v>Salle 20</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x14ac:dyDescent="0.2">
      <c r="A4" s="149">
        <f>1</f>
        <v>1</v>
      </c>
      <c r="B4" s="108"/>
      <c r="C4" s="108"/>
      <c r="D4" s="105"/>
      <c r="E4" s="105"/>
      <c r="F4" s="105"/>
      <c r="G4" s="105"/>
      <c r="H4" s="105"/>
      <c r="I4" s="10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08"/>
      <c r="C5" s="108"/>
      <c r="D5" s="105"/>
      <c r="E5" s="105"/>
      <c r="F5" s="105"/>
      <c r="G5" s="105"/>
      <c r="H5" s="105"/>
      <c r="I5" s="105"/>
      <c r="J5" s="149" t="e">
        <f>VLOOKUP(G5,'Risques-Dangers-Dommages'!$G$2:$H$42,2,FALSE)</f>
        <v>#N/A</v>
      </c>
      <c r="K5" s="148" t="e">
        <f t="shared" si="0"/>
        <v>#N/A</v>
      </c>
      <c r="L5" s="105"/>
      <c r="M5" s="10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08"/>
      <c r="C6" s="108"/>
      <c r="D6" s="105"/>
      <c r="E6" s="105"/>
      <c r="F6" s="105"/>
      <c r="G6" s="105"/>
      <c r="H6" s="105"/>
      <c r="I6" s="105"/>
      <c r="J6" s="149" t="e">
        <f>VLOOKUP(G6,'Risques-Dangers-Dommages'!$G$2:$H$42,2,FALSE)</f>
        <v>#N/A</v>
      </c>
      <c r="K6" s="148" t="e">
        <f t="shared" si="0"/>
        <v>#N/A</v>
      </c>
      <c r="L6" s="105"/>
      <c r="M6" s="10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08"/>
      <c r="C7" s="108"/>
      <c r="D7" s="105"/>
      <c r="E7" s="105"/>
      <c r="F7" s="105"/>
      <c r="G7" s="105"/>
      <c r="H7" s="105"/>
      <c r="I7" s="10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08"/>
      <c r="C8" s="108"/>
      <c r="D8" s="10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08"/>
      <c r="C9" s="108"/>
      <c r="D9" s="10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08"/>
      <c r="C10" s="108"/>
      <c r="D10" s="10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08"/>
      <c r="C11" s="108"/>
      <c r="D11" s="105"/>
      <c r="E11" s="10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08"/>
      <c r="C12" s="108"/>
      <c r="D12" s="10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08"/>
      <c r="C13" s="108"/>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08"/>
      <c r="C14" s="108"/>
      <c r="D14" s="10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08"/>
      <c r="C15" s="108"/>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08"/>
      <c r="C16" s="108"/>
      <c r="D16" s="10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08"/>
      <c r="C17" s="108"/>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132"/>
  <dataConsolidate/>
  <mergeCells count="2">
    <mergeCell ref="A1:D1"/>
    <mergeCell ref="E1:P1"/>
  </mergeCells>
  <phoneticPr fontId="1" type="noConversion"/>
  <conditionalFormatting sqref="K4:K203">
    <cfRule type="cellIs" dxfId="59" priority="3" stopIfTrue="1" operator="between">
      <formula>11</formula>
      <formula>16</formula>
    </cfRule>
    <cfRule type="cellIs" dxfId="58" priority="4" stopIfTrue="1" operator="between">
      <formula>21</formula>
      <formula>26</formula>
    </cfRule>
    <cfRule type="cellIs" dxfId="57" priority="5" stopIfTrue="1" operator="between">
      <formula>31</formula>
      <formula>36</formula>
    </cfRule>
    <cfRule type="cellIs" dxfId="56" priority="6" stopIfTrue="1" operator="between">
      <formula>41</formula>
      <formula>46</formula>
    </cfRule>
  </conditionalFormatting>
  <conditionalFormatting sqref="K4:K203">
    <cfRule type="containsErrors" dxfId="55" priority="2" stopIfTrue="1">
      <formula>ISERROR(K4)</formula>
    </cfRule>
  </conditionalFormatting>
  <conditionalFormatting sqref="J4:J203">
    <cfRule type="containsErrors" dxfId="54" priority="1" stopIfTrue="1">
      <formula>ISERROR(J4)</formula>
    </cfRule>
  </conditionalFormatting>
  <dataValidations count="7">
    <dataValidation type="list" showErrorMessage="1" sqref="I4:I203">
      <formula1>Moyens_de_prévention_existants</formula1>
      <formula2>0</formula2>
    </dataValidation>
    <dataValidation type="list" showErrorMessage="1" sqref="H4:H203">
      <formula1>Fréquence</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21" width="30.7109375" style="2" customWidth="1"/>
    <col min="22" max="16384" width="30.7109375" style="2"/>
  </cols>
  <sheetData>
    <row r="1" spans="1:20" ht="22.5" customHeight="1" thickBot="1" x14ac:dyDescent="0.25">
      <c r="A1" s="563" t="s">
        <v>127</v>
      </c>
      <c r="B1" s="564"/>
      <c r="C1" s="564"/>
      <c r="D1" s="565"/>
      <c r="E1" s="566" t="str">
        <f>Sommaire!B33</f>
        <v>Salle 21</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x14ac:dyDescent="0.2">
      <c r="A4" s="149">
        <f>1</f>
        <v>1</v>
      </c>
      <c r="B4" s="108"/>
      <c r="C4" s="108"/>
      <c r="D4" s="105"/>
      <c r="E4" s="105"/>
      <c r="F4" s="105"/>
      <c r="G4" s="105"/>
      <c r="H4" s="105"/>
      <c r="I4" s="10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08"/>
      <c r="C5" s="108"/>
      <c r="D5" s="105"/>
      <c r="E5" s="105"/>
      <c r="F5" s="105"/>
      <c r="G5" s="105"/>
      <c r="H5" s="105"/>
      <c r="I5" s="105"/>
      <c r="J5" s="149" t="e">
        <f>VLOOKUP(G5,'Risques-Dangers-Dommages'!$G$2:$H$42,2,FALSE)</f>
        <v>#N/A</v>
      </c>
      <c r="K5" s="148" t="e">
        <f t="shared" si="0"/>
        <v>#N/A</v>
      </c>
      <c r="L5" s="105"/>
      <c r="M5" s="10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08"/>
      <c r="C6" s="108"/>
      <c r="D6" s="105"/>
      <c r="E6" s="105"/>
      <c r="F6" s="105"/>
      <c r="G6" s="105"/>
      <c r="H6" s="105"/>
      <c r="I6" s="105"/>
      <c r="J6" s="149" t="e">
        <f>VLOOKUP(G6,'Risques-Dangers-Dommages'!$G$2:$H$42,2,FALSE)</f>
        <v>#N/A</v>
      </c>
      <c r="K6" s="148" t="e">
        <f t="shared" si="0"/>
        <v>#N/A</v>
      </c>
      <c r="L6" s="105"/>
      <c r="M6" s="10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08"/>
      <c r="C7" s="108"/>
      <c r="D7" s="105"/>
      <c r="E7" s="105"/>
      <c r="F7" s="105"/>
      <c r="G7" s="105"/>
      <c r="H7" s="105"/>
      <c r="I7" s="10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08"/>
      <c r="C8" s="108"/>
      <c r="D8" s="10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08"/>
      <c r="C9" s="108"/>
      <c r="D9" s="10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08"/>
      <c r="C10" s="108"/>
      <c r="D10" s="10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08"/>
      <c r="C11" s="108"/>
      <c r="D11" s="105"/>
      <c r="E11" s="10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08"/>
      <c r="C12" s="108"/>
      <c r="D12" s="10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08"/>
      <c r="C13" s="108"/>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08"/>
      <c r="C14" s="108"/>
      <c r="D14" s="10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08"/>
      <c r="C15" s="108"/>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08"/>
      <c r="C16" s="108"/>
      <c r="D16" s="10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08"/>
      <c r="C17" s="108"/>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132"/>
  <dataConsolidate/>
  <mergeCells count="2">
    <mergeCell ref="A1:D1"/>
    <mergeCell ref="E1:P1"/>
  </mergeCells>
  <phoneticPr fontId="1" type="noConversion"/>
  <conditionalFormatting sqref="K4:K203">
    <cfRule type="cellIs" dxfId="53" priority="3" stopIfTrue="1" operator="between">
      <formula>11</formula>
      <formula>16</formula>
    </cfRule>
    <cfRule type="cellIs" dxfId="52" priority="4" stopIfTrue="1" operator="between">
      <formula>21</formula>
      <formula>26</formula>
    </cfRule>
    <cfRule type="cellIs" dxfId="51" priority="5" stopIfTrue="1" operator="between">
      <formula>31</formula>
      <formula>36</formula>
    </cfRule>
    <cfRule type="cellIs" dxfId="50" priority="6" stopIfTrue="1" operator="between">
      <formula>41</formula>
      <formula>46</formula>
    </cfRule>
  </conditionalFormatting>
  <conditionalFormatting sqref="K4:K203">
    <cfRule type="containsErrors" dxfId="49" priority="2" stopIfTrue="1">
      <formula>ISERROR(K4)</formula>
    </cfRule>
  </conditionalFormatting>
  <conditionalFormatting sqref="J4:J203">
    <cfRule type="containsErrors" dxfId="48" priority="1" stopIfTrue="1">
      <formula>ISERROR(J4)</formula>
    </cfRule>
  </conditionalFormatting>
  <dataValidations count="7">
    <dataValidation type="list" showErrorMessage="1" sqref="I4:I203">
      <formula1>Moyens_de_prévention_existants</formula1>
      <formula2>0</formula2>
    </dataValidation>
    <dataValidation type="list" showErrorMessage="1" sqref="H4:H203">
      <formula1>Fréquence</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21" width="30.7109375" style="2" customWidth="1"/>
    <col min="22" max="16384" width="30.7109375" style="2"/>
  </cols>
  <sheetData>
    <row r="1" spans="1:20" ht="22.5" customHeight="1" thickBot="1" x14ac:dyDescent="0.25">
      <c r="A1" s="563" t="s">
        <v>127</v>
      </c>
      <c r="B1" s="564"/>
      <c r="C1" s="564"/>
      <c r="D1" s="565"/>
      <c r="E1" s="566" t="str">
        <f>Sommaire!B34</f>
        <v>Salle 22</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x14ac:dyDescent="0.2">
      <c r="A4" s="149">
        <f>1</f>
        <v>1</v>
      </c>
      <c r="B4" s="108"/>
      <c r="C4" s="108"/>
      <c r="D4" s="105"/>
      <c r="E4" s="105"/>
      <c r="F4" s="105"/>
      <c r="G4" s="105"/>
      <c r="H4" s="105"/>
      <c r="I4" s="10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08"/>
      <c r="C5" s="108"/>
      <c r="D5" s="105"/>
      <c r="E5" s="105"/>
      <c r="F5" s="105"/>
      <c r="G5" s="105"/>
      <c r="H5" s="105"/>
      <c r="I5" s="105"/>
      <c r="J5" s="149" t="e">
        <f>VLOOKUP(G5,'Risques-Dangers-Dommages'!$G$2:$H$42,2,FALSE)</f>
        <v>#N/A</v>
      </c>
      <c r="K5" s="148" t="e">
        <f t="shared" si="0"/>
        <v>#N/A</v>
      </c>
      <c r="L5" s="105"/>
      <c r="M5" s="10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08"/>
      <c r="C6" s="108"/>
      <c r="D6" s="105"/>
      <c r="E6" s="105"/>
      <c r="F6" s="105"/>
      <c r="G6" s="105"/>
      <c r="H6" s="105"/>
      <c r="I6" s="105"/>
      <c r="J6" s="149" t="e">
        <f>VLOOKUP(G6,'Risques-Dangers-Dommages'!$G$2:$H$42,2,FALSE)</f>
        <v>#N/A</v>
      </c>
      <c r="K6" s="148" t="e">
        <f t="shared" si="0"/>
        <v>#N/A</v>
      </c>
      <c r="L6" s="105"/>
      <c r="M6" s="10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08"/>
      <c r="C7" s="108"/>
      <c r="D7" s="105"/>
      <c r="E7" s="105"/>
      <c r="F7" s="105"/>
      <c r="G7" s="105"/>
      <c r="H7" s="105"/>
      <c r="I7" s="10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08"/>
      <c r="C8" s="108"/>
      <c r="D8" s="10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08"/>
      <c r="C9" s="108"/>
      <c r="D9" s="10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08"/>
      <c r="C10" s="108"/>
      <c r="D10" s="10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08"/>
      <c r="C11" s="108"/>
      <c r="D11" s="105"/>
      <c r="E11" s="10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08"/>
      <c r="C12" s="108"/>
      <c r="D12" s="10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08"/>
      <c r="C13" s="108"/>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08"/>
      <c r="C14" s="108"/>
      <c r="D14" s="10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08"/>
      <c r="C15" s="108"/>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08"/>
      <c r="C16" s="108"/>
      <c r="D16" s="10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08"/>
      <c r="C17" s="108"/>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132"/>
  <dataConsolidate/>
  <mergeCells count="2">
    <mergeCell ref="A1:D1"/>
    <mergeCell ref="E1:P1"/>
  </mergeCells>
  <phoneticPr fontId="1" type="noConversion"/>
  <conditionalFormatting sqref="K4:K203">
    <cfRule type="cellIs" dxfId="47" priority="3" stopIfTrue="1" operator="between">
      <formula>11</formula>
      <formula>16</formula>
    </cfRule>
    <cfRule type="cellIs" dxfId="46" priority="4" stopIfTrue="1" operator="between">
      <formula>21</formula>
      <formula>26</formula>
    </cfRule>
    <cfRule type="cellIs" dxfId="45" priority="5" stopIfTrue="1" operator="between">
      <formula>31</formula>
      <formula>36</formula>
    </cfRule>
    <cfRule type="cellIs" dxfId="44" priority="6" stopIfTrue="1" operator="between">
      <formula>41</formula>
      <formula>46</formula>
    </cfRule>
  </conditionalFormatting>
  <conditionalFormatting sqref="K4:K203">
    <cfRule type="containsErrors" dxfId="43" priority="2" stopIfTrue="1">
      <formula>ISERROR(K4)</formula>
    </cfRule>
  </conditionalFormatting>
  <conditionalFormatting sqref="J4:J203">
    <cfRule type="containsErrors" dxfId="42" priority="1" stopIfTrue="1">
      <formula>ISERROR(J4)</formula>
    </cfRule>
  </conditionalFormatting>
  <dataValidations count="7">
    <dataValidation type="list" showErrorMessage="1" sqref="H4:H203">
      <formula1>Fréquence</formula1>
      <formula2>0</formula2>
    </dataValidation>
    <dataValidation type="list" showErrorMessage="1" sqref="I4:I203">
      <formula1>Moyens_de_prévention_existants</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21" width="30.7109375" style="2" customWidth="1"/>
    <col min="22" max="16384" width="30.7109375" style="2"/>
  </cols>
  <sheetData>
    <row r="1" spans="1:20" ht="22.5" customHeight="1" thickBot="1" x14ac:dyDescent="0.25">
      <c r="A1" s="563" t="s">
        <v>127</v>
      </c>
      <c r="B1" s="564"/>
      <c r="C1" s="564"/>
      <c r="D1" s="565"/>
      <c r="E1" s="566" t="str">
        <f>Sommaire!B35</f>
        <v>Salle 23</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x14ac:dyDescent="0.2">
      <c r="A4" s="149">
        <f>1</f>
        <v>1</v>
      </c>
      <c r="B4" s="108"/>
      <c r="C4" s="108"/>
      <c r="D4" s="105"/>
      <c r="E4" s="105"/>
      <c r="F4" s="105"/>
      <c r="G4" s="105"/>
      <c r="H4" s="105"/>
      <c r="I4" s="10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08"/>
      <c r="C5" s="108"/>
      <c r="D5" s="105"/>
      <c r="E5" s="105"/>
      <c r="F5" s="105"/>
      <c r="G5" s="105"/>
      <c r="H5" s="105"/>
      <c r="I5" s="105"/>
      <c r="J5" s="149" t="e">
        <f>VLOOKUP(G5,'Risques-Dangers-Dommages'!$G$2:$H$42,2,FALSE)</f>
        <v>#N/A</v>
      </c>
      <c r="K5" s="148" t="e">
        <f t="shared" si="0"/>
        <v>#N/A</v>
      </c>
      <c r="L5" s="105"/>
      <c r="M5" s="10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08"/>
      <c r="C6" s="108"/>
      <c r="D6" s="105"/>
      <c r="E6" s="105"/>
      <c r="F6" s="105"/>
      <c r="G6" s="105"/>
      <c r="H6" s="105"/>
      <c r="I6" s="105"/>
      <c r="J6" s="149" t="e">
        <f>VLOOKUP(G6,'Risques-Dangers-Dommages'!$G$2:$H$42,2,FALSE)</f>
        <v>#N/A</v>
      </c>
      <c r="K6" s="148" t="e">
        <f t="shared" si="0"/>
        <v>#N/A</v>
      </c>
      <c r="L6" s="105"/>
      <c r="M6" s="10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08"/>
      <c r="C7" s="108"/>
      <c r="D7" s="105"/>
      <c r="E7" s="105"/>
      <c r="F7" s="105"/>
      <c r="G7" s="105"/>
      <c r="H7" s="105"/>
      <c r="I7" s="10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08"/>
      <c r="C8" s="108"/>
      <c r="D8" s="10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08"/>
      <c r="C9" s="108"/>
      <c r="D9" s="10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08"/>
      <c r="C10" s="108"/>
      <c r="D10" s="10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08"/>
      <c r="C11" s="108"/>
      <c r="D11" s="105"/>
      <c r="E11" s="10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08"/>
      <c r="C12" s="108"/>
      <c r="D12" s="10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08"/>
      <c r="C13" s="108"/>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08"/>
      <c r="C14" s="108"/>
      <c r="D14" s="10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08"/>
      <c r="C15" s="108"/>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08"/>
      <c r="C16" s="108"/>
      <c r="D16" s="10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08"/>
      <c r="C17" s="108"/>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132"/>
  <dataConsolidate/>
  <mergeCells count="2">
    <mergeCell ref="A1:D1"/>
    <mergeCell ref="E1:P1"/>
  </mergeCells>
  <phoneticPr fontId="1" type="noConversion"/>
  <conditionalFormatting sqref="K4:K203">
    <cfRule type="cellIs" dxfId="41" priority="3" stopIfTrue="1" operator="between">
      <formula>11</formula>
      <formula>16</formula>
    </cfRule>
    <cfRule type="cellIs" dxfId="40" priority="4" stopIfTrue="1" operator="between">
      <formula>21</formula>
      <formula>26</formula>
    </cfRule>
    <cfRule type="cellIs" dxfId="39" priority="5" stopIfTrue="1" operator="between">
      <formula>31</formula>
      <formula>36</formula>
    </cfRule>
    <cfRule type="cellIs" dxfId="38" priority="6" stopIfTrue="1" operator="between">
      <formula>41</formula>
      <formula>46</formula>
    </cfRule>
  </conditionalFormatting>
  <conditionalFormatting sqref="K4:K203">
    <cfRule type="containsErrors" dxfId="37" priority="2" stopIfTrue="1">
      <formula>ISERROR(K4)</formula>
    </cfRule>
  </conditionalFormatting>
  <conditionalFormatting sqref="J4:J203">
    <cfRule type="containsErrors" dxfId="36" priority="1" stopIfTrue="1">
      <formula>ISERROR(J4)</formula>
    </cfRule>
  </conditionalFormatting>
  <dataValidations count="7">
    <dataValidation type="list" showErrorMessage="1" sqref="I4:I203">
      <formula1>Moyens_de_prévention_existants</formula1>
      <formula2>0</formula2>
    </dataValidation>
    <dataValidation type="list" showErrorMessage="1" sqref="H4:H203">
      <formula1>Fréquence</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showInputMessage="1" showErrorMessage="1" sqref="G4:G203">
      <formula1>INDIRECT("Choix"&amp;(LOOKUP(E4,Risques,ChoixDommages)))</formula1>
    </dataValidation>
    <dataValidation type="list" allowBlank="1" showInputMessage="1" sqref="L4:L203">
      <formula1>INDIRECT("ChoixP"&amp;T4)</formula1>
    </dataValidation>
    <dataValidation type="list" allowBlank="1" showInputMessage="1" sqref="M4:M203">
      <formula1>S4</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orientation="landscape" r:id="rId1"/>
  <headerFooter alignWithMargins="0">
    <oddFooter>&amp;L&amp;8Imprimé le &amp;D&amp;C&amp;P / &amp;N&amp;R&amp;A</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T203"/>
  <sheetViews>
    <sheetView showGridLines="0" zoomScaleNormal="100" workbookViewId="0">
      <pane xSplit="4" ySplit="3" topLeftCell="E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17" width="6.7109375" style="2" hidden="1" customWidth="1"/>
    <col min="18" max="18" width="7.140625" style="2" hidden="1" customWidth="1"/>
    <col min="19" max="19" width="8" style="2" hidden="1" customWidth="1"/>
    <col min="20" max="20" width="8.28515625" style="2" hidden="1" customWidth="1"/>
    <col min="21" max="21" width="8.140625" style="2" customWidth="1"/>
    <col min="22" max="16384" width="30.7109375" style="2"/>
  </cols>
  <sheetData>
    <row r="1" spans="1:20" ht="22.5" customHeight="1" thickBot="1" x14ac:dyDescent="0.25">
      <c r="A1" s="563" t="s">
        <v>127</v>
      </c>
      <c r="B1" s="564"/>
      <c r="C1" s="564"/>
      <c r="D1" s="565"/>
      <c r="E1" s="566" t="str">
        <f>Sommaire!B36</f>
        <v>Salle 24</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147" t="s">
        <v>0</v>
      </c>
      <c r="B3" s="147" t="s">
        <v>50</v>
      </c>
      <c r="C3" s="216" t="s">
        <v>265</v>
      </c>
      <c r="D3" s="147" t="s">
        <v>1</v>
      </c>
      <c r="E3" s="147" t="s">
        <v>2</v>
      </c>
      <c r="F3" s="147" t="s">
        <v>3</v>
      </c>
      <c r="G3" s="147" t="s">
        <v>4</v>
      </c>
      <c r="H3" s="147" t="s">
        <v>5</v>
      </c>
      <c r="I3" s="147" t="s">
        <v>6</v>
      </c>
      <c r="J3" s="147" t="s">
        <v>7</v>
      </c>
      <c r="K3" s="147" t="s">
        <v>8</v>
      </c>
      <c r="L3" s="147" t="s">
        <v>9</v>
      </c>
      <c r="M3" s="147" t="s">
        <v>10</v>
      </c>
      <c r="N3" s="147" t="s">
        <v>88</v>
      </c>
      <c r="O3" s="147" t="s">
        <v>11</v>
      </c>
      <c r="P3" s="147" t="s">
        <v>261</v>
      </c>
    </row>
    <row r="4" spans="1:20" x14ac:dyDescent="0.2">
      <c r="A4" s="149">
        <f>1</f>
        <v>1</v>
      </c>
      <c r="B4" s="108"/>
      <c r="C4" s="108"/>
      <c r="D4" s="105"/>
      <c r="E4" s="105"/>
      <c r="F4" s="105"/>
      <c r="G4" s="105"/>
      <c r="H4" s="105"/>
      <c r="I4" s="105"/>
      <c r="J4" s="149" t="e">
        <f>VLOOKUP(G4,'Risques-Dangers-Dommages'!$G$2:$H$42,2,FALSE)</f>
        <v>#N/A</v>
      </c>
      <c r="K4" s="176" t="e">
        <f>(10*IF($J4="Mineure",1,IF($J4="Significative",2,IF($J4="grave",3,IF($J4="Critique",4,0)))))+IF(I4="Protection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08"/>
      <c r="C5" s="108"/>
      <c r="D5" s="105"/>
      <c r="E5" s="105"/>
      <c r="F5" s="105"/>
      <c r="G5" s="105"/>
      <c r="H5" s="105"/>
      <c r="I5" s="105"/>
      <c r="J5" s="149" t="e">
        <f>VLOOKUP(G5,'Risques-Dangers-Dommages'!$G$2:$H$42,2,FALSE)</f>
        <v>#N/A</v>
      </c>
      <c r="K5" s="148" t="e">
        <f>(10*IF($J5="Mineure",1,IF($J5="Significative",2,IF($J5="grave",3,IF($J5="Critique",4,0)))))+IF(I5="Protection collective",IF(H5&lt;&gt;"Quotidien",1,2),IF(I5="E.P.I.",IF(H5&lt;&gt;"Mensuel et plus",3,2),IF(I5="Consigne",IF(H5&lt;&gt;"Quotidien",4,5),IF(I5="Aucun",IF(H5&lt;&gt;"Mensuel et plus",6,5),6))))</f>
        <v>#N/A</v>
      </c>
      <c r="L5" s="105"/>
      <c r="M5" s="105"/>
      <c r="N5" s="108"/>
      <c r="O5" s="108"/>
      <c r="P5" s="105"/>
      <c r="Q5" s="214" t="str">
        <f>IF(E5&lt;&gt;0,IF(O5=0,E5,""),"")</f>
        <v/>
      </c>
      <c r="R5" s="214" t="str">
        <f>IF(F5&lt;&gt;0,IF(O5=0,F5,""),"")</f>
        <v/>
      </c>
      <c r="S5" s="214" t="e">
        <f>VLOOKUP(L5,'Précisions-Moy Prév'!$C$2:$D$261,2,FALSE)</f>
        <v>#N/A</v>
      </c>
      <c r="T5" s="214" t="e">
        <f>VLOOKUP(F5,'Précisions-Moy Prév'!$G$2:$H$122,2,FALSE)</f>
        <v>#N/A</v>
      </c>
    </row>
    <row r="6" spans="1:20" x14ac:dyDescent="0.2">
      <c r="A6" s="149">
        <f t="shared" ref="A6:A69" si="0">A5+1</f>
        <v>3</v>
      </c>
      <c r="B6" s="108"/>
      <c r="C6" s="108"/>
      <c r="D6" s="105"/>
      <c r="E6" s="105"/>
      <c r="F6" s="105"/>
      <c r="G6" s="105"/>
      <c r="H6" s="105"/>
      <c r="I6" s="105"/>
      <c r="J6" s="149" t="e">
        <f>VLOOKUP(G6,'Risques-Dangers-Dommages'!$G$2:$H$42,2,FALSE)</f>
        <v>#N/A</v>
      </c>
      <c r="K6" s="148" t="e">
        <f>(10*IF($J6="Mineure",1,IF($J6="Significative",2,IF($J6="grave",3,IF($J6="Critique",4,0)))))+IF(I6="Protection collective",IF(H6&lt;&gt;"Quotidien",1,2),IF(I6="E.P.I.",IF(H6&lt;&gt;"Mensuel et plus",3,2),IF(I6="Consigne",IF(H6&lt;&gt;"Quotidien",4,5),IF(I6="Aucun",IF(H6&lt;&gt;"Mensuel et plus",6,5),6))))</f>
        <v>#N/A</v>
      </c>
      <c r="L6" s="105"/>
      <c r="M6" s="105"/>
      <c r="N6" s="108"/>
      <c r="O6" s="108"/>
      <c r="P6" s="105"/>
      <c r="Q6" s="214" t="str">
        <f>IF(E6&lt;&gt;0,IF(O6=0,E6,""),"")</f>
        <v/>
      </c>
      <c r="R6" s="214" t="str">
        <f>IF(F6&lt;&gt;0,IF(O6=0,F6,""),"")</f>
        <v/>
      </c>
      <c r="S6" s="214" t="e">
        <f>VLOOKUP(L6,'Précisions-Moy Prév'!$C$2:$D$261,2,FALSE)</f>
        <v>#N/A</v>
      </c>
      <c r="T6" s="214" t="e">
        <f>VLOOKUP(F6,'Précisions-Moy Prév'!$G$2:$H$122,2,FALSE)</f>
        <v>#N/A</v>
      </c>
    </row>
    <row r="7" spans="1:20" x14ac:dyDescent="0.2">
      <c r="A7" s="149">
        <f t="shared" si="0"/>
        <v>4</v>
      </c>
      <c r="B7" s="108"/>
      <c r="C7" s="108"/>
      <c r="D7" s="105"/>
      <c r="E7" s="105"/>
      <c r="F7" s="105"/>
      <c r="G7" s="105"/>
      <c r="H7" s="105"/>
      <c r="I7" s="105"/>
      <c r="J7" s="149" t="e">
        <f>VLOOKUP(G7,'Risques-Dangers-Dommages'!$G$2:$H$42,2,FALSE)</f>
        <v>#N/A</v>
      </c>
      <c r="K7" s="148" t="e">
        <f t="shared" ref="K7:K63" si="1">(10*IF($J7="Mineure",1,IF($J7="Significative",2,IF($J7="grave",3,IF($J7="Critique",4,0)))))+IF(I7="Protection collective",IF(H7&lt;&gt;"Quotidien",1,2),IF(I7="E.P.I.",IF(H7&lt;&gt;"Mensuel et plus",3,2),IF(I7="Consigne",IF(H7&lt;&gt;"Quotidien",4,5),IF(I7="Aucun",IF(H7&lt;&gt;"Mensuel et plus",6,5),6))))</f>
        <v>#N/A</v>
      </c>
      <c r="L7" s="105"/>
      <c r="M7" s="105"/>
      <c r="N7" s="108"/>
      <c r="O7" s="108"/>
      <c r="P7" s="105"/>
      <c r="Q7" s="214" t="str">
        <f t="shared" ref="Q7:Q63" si="2">IF(E7&lt;&gt;0,IF(O7=0,E7,""),"")</f>
        <v/>
      </c>
      <c r="R7" s="214" t="str">
        <f t="shared" ref="R7:R63" si="3">IF(F7&lt;&gt;0,IF(O7=0,F7,""),"")</f>
        <v/>
      </c>
      <c r="S7" s="214" t="e">
        <f>VLOOKUP(L7,'Précisions-Moy Prév'!$C$2:$D$261,2,FALSE)</f>
        <v>#N/A</v>
      </c>
      <c r="T7" s="214" t="e">
        <f>VLOOKUP(F7,'Précisions-Moy Prév'!$G$2:$H$122,2,FALSE)</f>
        <v>#N/A</v>
      </c>
    </row>
    <row r="8" spans="1:20" x14ac:dyDescent="0.2">
      <c r="A8" s="149">
        <f t="shared" si="0"/>
        <v>5</v>
      </c>
      <c r="B8" s="108"/>
      <c r="C8" s="108"/>
      <c r="D8" s="105"/>
      <c r="E8" s="105"/>
      <c r="F8" s="105"/>
      <c r="G8" s="105"/>
      <c r="H8" s="105"/>
      <c r="I8" s="105"/>
      <c r="J8" s="149" t="e">
        <f>VLOOKUP(G8,'Risques-Dangers-Dommages'!$G$2:$H$42,2,FALSE)</f>
        <v>#N/A</v>
      </c>
      <c r="K8" s="148" t="e">
        <f t="shared" si="1"/>
        <v>#N/A</v>
      </c>
      <c r="L8" s="105"/>
      <c r="M8" s="105"/>
      <c r="N8" s="108"/>
      <c r="O8" s="108"/>
      <c r="P8" s="105"/>
      <c r="Q8" s="214" t="str">
        <f t="shared" si="2"/>
        <v/>
      </c>
      <c r="R8" s="214" t="str">
        <f t="shared" si="3"/>
        <v/>
      </c>
      <c r="S8" s="214" t="e">
        <f>VLOOKUP(L8,'Précisions-Moy Prév'!$C$2:$D$261,2,FALSE)</f>
        <v>#N/A</v>
      </c>
      <c r="T8" s="214" t="e">
        <f>VLOOKUP(F8,'Précisions-Moy Prév'!$G$2:$H$122,2,FALSE)</f>
        <v>#N/A</v>
      </c>
    </row>
    <row r="9" spans="1:20" x14ac:dyDescent="0.2">
      <c r="A9" s="149">
        <f t="shared" si="0"/>
        <v>6</v>
      </c>
      <c r="B9" s="108"/>
      <c r="C9" s="108"/>
      <c r="D9" s="105"/>
      <c r="E9" s="105"/>
      <c r="F9" s="105"/>
      <c r="G9" s="105"/>
      <c r="H9" s="105"/>
      <c r="I9" s="105"/>
      <c r="J9" s="149" t="e">
        <f>VLOOKUP(G9,'Risques-Dangers-Dommages'!$G$2:$H$42,2,FALSE)</f>
        <v>#N/A</v>
      </c>
      <c r="K9" s="148" t="e">
        <f t="shared" si="1"/>
        <v>#N/A</v>
      </c>
      <c r="L9" s="105"/>
      <c r="M9" s="105"/>
      <c r="N9" s="108"/>
      <c r="O9" s="108"/>
      <c r="P9" s="105"/>
      <c r="Q9" s="214" t="str">
        <f t="shared" si="2"/>
        <v/>
      </c>
      <c r="R9" s="214" t="str">
        <f t="shared" si="3"/>
        <v/>
      </c>
      <c r="S9" s="214" t="e">
        <f>VLOOKUP(L9,'Précisions-Moy Prév'!$C$2:$D$261,2,FALSE)</f>
        <v>#N/A</v>
      </c>
      <c r="T9" s="214" t="e">
        <f>VLOOKUP(F9,'Précisions-Moy Prév'!$G$2:$H$122,2,FALSE)</f>
        <v>#N/A</v>
      </c>
    </row>
    <row r="10" spans="1:20" x14ac:dyDescent="0.2">
      <c r="A10" s="149">
        <f t="shared" si="0"/>
        <v>7</v>
      </c>
      <c r="B10" s="108"/>
      <c r="C10" s="108"/>
      <c r="D10" s="105"/>
      <c r="E10" s="105"/>
      <c r="F10" s="105"/>
      <c r="G10" s="105"/>
      <c r="H10" s="105"/>
      <c r="I10" s="105"/>
      <c r="J10" s="149" t="e">
        <f>VLOOKUP(G10,'Risques-Dangers-Dommages'!$G$2:$H$42,2,FALSE)</f>
        <v>#N/A</v>
      </c>
      <c r="K10" s="148" t="e">
        <f t="shared" si="1"/>
        <v>#N/A</v>
      </c>
      <c r="L10" s="105"/>
      <c r="M10" s="105"/>
      <c r="N10" s="108"/>
      <c r="O10" s="108"/>
      <c r="P10" s="105"/>
      <c r="Q10" s="214" t="str">
        <f t="shared" si="2"/>
        <v/>
      </c>
      <c r="R10" s="214" t="str">
        <f t="shared" si="3"/>
        <v/>
      </c>
      <c r="S10" s="214" t="e">
        <f>VLOOKUP(L10,'Précisions-Moy Prév'!$C$2:$D$261,2,FALSE)</f>
        <v>#N/A</v>
      </c>
      <c r="T10" s="214" t="e">
        <f>VLOOKUP(F10,'Précisions-Moy Prév'!$G$2:$H$122,2,FALSE)</f>
        <v>#N/A</v>
      </c>
    </row>
    <row r="11" spans="1:20" x14ac:dyDescent="0.2">
      <c r="A11" s="149">
        <f t="shared" si="0"/>
        <v>8</v>
      </c>
      <c r="B11" s="108"/>
      <c r="C11" s="108"/>
      <c r="D11" s="105"/>
      <c r="E11" s="105"/>
      <c r="F11" s="105"/>
      <c r="G11" s="105"/>
      <c r="H11" s="105"/>
      <c r="I11" s="105"/>
      <c r="J11" s="149" t="e">
        <f>VLOOKUP(G11,'Risques-Dangers-Dommages'!$G$2:$H$42,2,FALSE)</f>
        <v>#N/A</v>
      </c>
      <c r="K11" s="148" t="e">
        <f t="shared" si="1"/>
        <v>#N/A</v>
      </c>
      <c r="L11" s="105"/>
      <c r="M11" s="105"/>
      <c r="N11" s="108"/>
      <c r="O11" s="108"/>
      <c r="P11" s="105"/>
      <c r="Q11" s="214" t="str">
        <f t="shared" si="2"/>
        <v/>
      </c>
      <c r="R11" s="214" t="str">
        <f t="shared" si="3"/>
        <v/>
      </c>
      <c r="S11" s="214" t="e">
        <f>VLOOKUP(L11,'Précisions-Moy Prév'!$C$2:$D$261,2,FALSE)</f>
        <v>#N/A</v>
      </c>
      <c r="T11" s="214" t="e">
        <f>VLOOKUP(F11,'Précisions-Moy Prév'!$G$2:$H$122,2,FALSE)</f>
        <v>#N/A</v>
      </c>
    </row>
    <row r="12" spans="1:20" x14ac:dyDescent="0.2">
      <c r="A12" s="149">
        <f t="shared" si="0"/>
        <v>9</v>
      </c>
      <c r="B12" s="108"/>
      <c r="C12" s="108"/>
      <c r="D12" s="105"/>
      <c r="E12" s="105"/>
      <c r="F12" s="105"/>
      <c r="G12" s="105"/>
      <c r="H12" s="105"/>
      <c r="I12" s="105"/>
      <c r="J12" s="149" t="e">
        <f>VLOOKUP(G12,'Risques-Dangers-Dommages'!$G$2:$H$42,2,FALSE)</f>
        <v>#N/A</v>
      </c>
      <c r="K12" s="148" t="e">
        <f t="shared" si="1"/>
        <v>#N/A</v>
      </c>
      <c r="L12" s="105"/>
      <c r="M12" s="105"/>
      <c r="N12" s="108"/>
      <c r="O12" s="108"/>
      <c r="P12" s="105"/>
      <c r="Q12" s="214" t="str">
        <f t="shared" si="2"/>
        <v/>
      </c>
      <c r="R12" s="214" t="str">
        <f t="shared" si="3"/>
        <v/>
      </c>
      <c r="S12" s="214" t="e">
        <f>VLOOKUP(L12,'Précisions-Moy Prév'!$C$2:$D$261,2,FALSE)</f>
        <v>#N/A</v>
      </c>
      <c r="T12" s="214" t="e">
        <f>VLOOKUP(F12,'Précisions-Moy Prév'!$G$2:$H$122,2,FALSE)</f>
        <v>#N/A</v>
      </c>
    </row>
    <row r="13" spans="1:20" x14ac:dyDescent="0.2">
      <c r="A13" s="149">
        <f t="shared" si="0"/>
        <v>10</v>
      </c>
      <c r="B13" s="108"/>
      <c r="C13" s="108"/>
      <c r="D13" s="105"/>
      <c r="E13" s="105"/>
      <c r="F13" s="105"/>
      <c r="G13" s="105"/>
      <c r="H13" s="105"/>
      <c r="I13" s="105"/>
      <c r="J13" s="149" t="e">
        <f>VLOOKUP(G13,'Risques-Dangers-Dommages'!$G$2:$H$42,2,FALSE)</f>
        <v>#N/A</v>
      </c>
      <c r="K13" s="148" t="e">
        <f t="shared" si="1"/>
        <v>#N/A</v>
      </c>
      <c r="L13" s="105"/>
      <c r="M13" s="105"/>
      <c r="N13" s="108"/>
      <c r="O13" s="108"/>
      <c r="P13" s="105"/>
      <c r="Q13" s="214" t="str">
        <f t="shared" si="2"/>
        <v/>
      </c>
      <c r="R13" s="214" t="str">
        <f t="shared" si="3"/>
        <v/>
      </c>
      <c r="S13" s="214" t="e">
        <f>VLOOKUP(L13,'Précisions-Moy Prév'!$C$2:$D$261,2,FALSE)</f>
        <v>#N/A</v>
      </c>
      <c r="T13" s="214" t="e">
        <f>VLOOKUP(F13,'Précisions-Moy Prév'!$G$2:$H$122,2,FALSE)</f>
        <v>#N/A</v>
      </c>
    </row>
    <row r="14" spans="1:20" x14ac:dyDescent="0.2">
      <c r="A14" s="149">
        <f t="shared" si="0"/>
        <v>11</v>
      </c>
      <c r="B14" s="108"/>
      <c r="C14" s="108"/>
      <c r="D14" s="105"/>
      <c r="E14" s="105"/>
      <c r="F14" s="105"/>
      <c r="G14" s="105"/>
      <c r="H14" s="105"/>
      <c r="I14" s="105"/>
      <c r="J14" s="149" t="e">
        <f>VLOOKUP(G14,'Risques-Dangers-Dommages'!$G$2:$H$42,2,FALSE)</f>
        <v>#N/A</v>
      </c>
      <c r="K14" s="148" t="e">
        <f t="shared" si="1"/>
        <v>#N/A</v>
      </c>
      <c r="L14" s="105"/>
      <c r="M14" s="105"/>
      <c r="N14" s="108"/>
      <c r="O14" s="108"/>
      <c r="P14" s="105"/>
      <c r="Q14" s="214" t="str">
        <f t="shared" si="2"/>
        <v/>
      </c>
      <c r="R14" s="214" t="str">
        <f t="shared" si="3"/>
        <v/>
      </c>
      <c r="S14" s="214" t="e">
        <f>VLOOKUP(L14,'Précisions-Moy Prév'!$C$2:$D$261,2,FALSE)</f>
        <v>#N/A</v>
      </c>
      <c r="T14" s="214" t="e">
        <f>VLOOKUP(F14,'Précisions-Moy Prév'!$G$2:$H$122,2,FALSE)</f>
        <v>#N/A</v>
      </c>
    </row>
    <row r="15" spans="1:20" x14ac:dyDescent="0.2">
      <c r="A15" s="149">
        <f t="shared" si="0"/>
        <v>12</v>
      </c>
      <c r="B15" s="108"/>
      <c r="C15" s="108"/>
      <c r="D15" s="105"/>
      <c r="E15" s="105"/>
      <c r="F15" s="105"/>
      <c r="G15" s="105"/>
      <c r="H15" s="105"/>
      <c r="I15" s="105"/>
      <c r="J15" s="149" t="e">
        <f>VLOOKUP(G15,'Risques-Dangers-Dommages'!$G$2:$H$42,2,FALSE)</f>
        <v>#N/A</v>
      </c>
      <c r="K15" s="148" t="e">
        <f t="shared" si="1"/>
        <v>#N/A</v>
      </c>
      <c r="L15" s="105"/>
      <c r="M15" s="105"/>
      <c r="N15" s="108"/>
      <c r="O15" s="108"/>
      <c r="P15" s="105"/>
      <c r="Q15" s="214" t="str">
        <f t="shared" si="2"/>
        <v/>
      </c>
      <c r="R15" s="214" t="str">
        <f t="shared" si="3"/>
        <v/>
      </c>
      <c r="S15" s="214" t="e">
        <f>VLOOKUP(L15,'Précisions-Moy Prév'!$C$2:$D$261,2,FALSE)</f>
        <v>#N/A</v>
      </c>
      <c r="T15" s="214" t="e">
        <f>VLOOKUP(F15,'Précisions-Moy Prév'!$G$2:$H$122,2,FALSE)</f>
        <v>#N/A</v>
      </c>
    </row>
    <row r="16" spans="1:20" x14ac:dyDescent="0.2">
      <c r="A16" s="149">
        <f t="shared" si="0"/>
        <v>13</v>
      </c>
      <c r="B16" s="108"/>
      <c r="C16" s="108"/>
      <c r="D16" s="105"/>
      <c r="E16" s="105"/>
      <c r="F16" s="105"/>
      <c r="G16" s="105"/>
      <c r="H16" s="105"/>
      <c r="I16" s="105"/>
      <c r="J16" s="149" t="e">
        <f>VLOOKUP(G16,'Risques-Dangers-Dommages'!$G$2:$H$42,2,FALSE)</f>
        <v>#N/A</v>
      </c>
      <c r="K16" s="148" t="e">
        <f t="shared" si="1"/>
        <v>#N/A</v>
      </c>
      <c r="L16" s="105"/>
      <c r="M16" s="105"/>
      <c r="N16" s="108"/>
      <c r="O16" s="108"/>
      <c r="P16" s="105"/>
      <c r="Q16" s="214" t="str">
        <f t="shared" si="2"/>
        <v/>
      </c>
      <c r="R16" s="214" t="str">
        <f t="shared" si="3"/>
        <v/>
      </c>
      <c r="S16" s="214" t="e">
        <f>VLOOKUP(L16,'Précisions-Moy Prév'!$C$2:$D$261,2,FALSE)</f>
        <v>#N/A</v>
      </c>
      <c r="T16" s="214" t="e">
        <f>VLOOKUP(F16,'Précisions-Moy Prév'!$G$2:$H$122,2,FALSE)</f>
        <v>#N/A</v>
      </c>
    </row>
    <row r="17" spans="1:20" x14ac:dyDescent="0.2">
      <c r="A17" s="149">
        <f t="shared" si="0"/>
        <v>14</v>
      </c>
      <c r="B17" s="108"/>
      <c r="C17" s="108"/>
      <c r="D17" s="105"/>
      <c r="E17" s="105"/>
      <c r="F17" s="105"/>
      <c r="G17" s="105"/>
      <c r="H17" s="105"/>
      <c r="I17" s="105"/>
      <c r="J17" s="149" t="e">
        <f>VLOOKUP(G17,'Risques-Dangers-Dommages'!$G$2:$H$42,2,FALSE)</f>
        <v>#N/A</v>
      </c>
      <c r="K17" s="148" t="e">
        <f t="shared" si="1"/>
        <v>#N/A</v>
      </c>
      <c r="L17" s="105"/>
      <c r="M17" s="105"/>
      <c r="N17" s="108"/>
      <c r="O17" s="108"/>
      <c r="P17" s="105"/>
      <c r="Q17" s="214" t="str">
        <f t="shared" si="2"/>
        <v/>
      </c>
      <c r="R17" s="214" t="str">
        <f t="shared" si="3"/>
        <v/>
      </c>
      <c r="S17" s="214" t="e">
        <f>VLOOKUP(L17,'Précisions-Moy Prév'!$C$2:$D$261,2,FALSE)</f>
        <v>#N/A</v>
      </c>
      <c r="T17" s="214" t="e">
        <f>VLOOKUP(F17,'Précisions-Moy Prév'!$G$2:$H$122,2,FALSE)</f>
        <v>#N/A</v>
      </c>
    </row>
    <row r="18" spans="1:20" x14ac:dyDescent="0.2">
      <c r="A18" s="149">
        <f t="shared" si="0"/>
        <v>15</v>
      </c>
      <c r="B18" s="108"/>
      <c r="C18" s="108"/>
      <c r="D18" s="105"/>
      <c r="E18" s="105"/>
      <c r="F18" s="105"/>
      <c r="G18" s="105"/>
      <c r="H18" s="105"/>
      <c r="I18" s="105"/>
      <c r="J18" s="149" t="e">
        <f>VLOOKUP(G18,'Risques-Dangers-Dommages'!$G$2:$H$42,2,FALSE)</f>
        <v>#N/A</v>
      </c>
      <c r="K18" s="148" t="e">
        <f t="shared" si="1"/>
        <v>#N/A</v>
      </c>
      <c r="L18" s="105"/>
      <c r="M18" s="105"/>
      <c r="N18" s="108"/>
      <c r="O18" s="108"/>
      <c r="P18" s="105"/>
      <c r="Q18" s="214" t="str">
        <f t="shared" si="2"/>
        <v/>
      </c>
      <c r="R18" s="214" t="str">
        <f t="shared" si="3"/>
        <v/>
      </c>
      <c r="S18" s="214" t="e">
        <f>VLOOKUP(L18,'Précisions-Moy Prév'!$C$2:$D$261,2,FALSE)</f>
        <v>#N/A</v>
      </c>
      <c r="T18" s="214" t="e">
        <f>VLOOKUP(F18,'Précisions-Moy Prév'!$G$2:$H$122,2,FALSE)</f>
        <v>#N/A</v>
      </c>
    </row>
    <row r="19" spans="1:20" x14ac:dyDescent="0.2">
      <c r="A19" s="149">
        <f t="shared" si="0"/>
        <v>16</v>
      </c>
      <c r="B19" s="108"/>
      <c r="C19" s="108"/>
      <c r="D19" s="105"/>
      <c r="E19" s="105"/>
      <c r="F19" s="105"/>
      <c r="G19" s="105"/>
      <c r="H19" s="105"/>
      <c r="I19" s="105"/>
      <c r="J19" s="149" t="e">
        <f>VLOOKUP(G19,'Risques-Dangers-Dommages'!$G$2:$H$42,2,FALSE)</f>
        <v>#N/A</v>
      </c>
      <c r="K19" s="148" t="e">
        <f t="shared" si="1"/>
        <v>#N/A</v>
      </c>
      <c r="L19" s="105"/>
      <c r="M19" s="105"/>
      <c r="N19" s="108"/>
      <c r="O19" s="108"/>
      <c r="P19" s="105"/>
      <c r="Q19" s="214" t="str">
        <f t="shared" si="2"/>
        <v/>
      </c>
      <c r="R19" s="214" t="str">
        <f t="shared" si="3"/>
        <v/>
      </c>
      <c r="S19" s="214" t="e">
        <f>VLOOKUP(L19,'Précisions-Moy Prév'!$C$2:$D$261,2,FALSE)</f>
        <v>#N/A</v>
      </c>
      <c r="T19" s="214" t="e">
        <f>VLOOKUP(F19,'Précisions-Moy Prév'!$G$2:$H$122,2,FALSE)</f>
        <v>#N/A</v>
      </c>
    </row>
    <row r="20" spans="1:20" x14ac:dyDescent="0.2">
      <c r="A20" s="149">
        <f t="shared" si="0"/>
        <v>17</v>
      </c>
      <c r="B20" s="108"/>
      <c r="C20" s="108"/>
      <c r="D20" s="105"/>
      <c r="E20" s="105"/>
      <c r="F20" s="105"/>
      <c r="G20" s="105"/>
      <c r="H20" s="105"/>
      <c r="I20" s="105"/>
      <c r="J20" s="149" t="e">
        <f>VLOOKUP(G20,'Risques-Dangers-Dommages'!$G$2:$H$42,2,FALSE)</f>
        <v>#N/A</v>
      </c>
      <c r="K20" s="148" t="e">
        <f t="shared" si="1"/>
        <v>#N/A</v>
      </c>
      <c r="L20" s="105"/>
      <c r="M20" s="105"/>
      <c r="N20" s="108"/>
      <c r="O20" s="108"/>
      <c r="P20" s="105"/>
      <c r="Q20" s="214" t="str">
        <f t="shared" si="2"/>
        <v/>
      </c>
      <c r="R20" s="214" t="str">
        <f t="shared" si="3"/>
        <v/>
      </c>
      <c r="S20" s="214" t="e">
        <f>VLOOKUP(L20,'Précisions-Moy Prév'!$C$2:$D$261,2,FALSE)</f>
        <v>#N/A</v>
      </c>
      <c r="T20" s="214" t="e">
        <f>VLOOKUP(F20,'Précisions-Moy Prév'!$G$2:$H$122,2,FALSE)</f>
        <v>#N/A</v>
      </c>
    </row>
    <row r="21" spans="1:20" x14ac:dyDescent="0.2">
      <c r="A21" s="149">
        <f t="shared" si="0"/>
        <v>18</v>
      </c>
      <c r="B21" s="108"/>
      <c r="C21" s="108"/>
      <c r="D21" s="105"/>
      <c r="E21" s="105"/>
      <c r="F21" s="105"/>
      <c r="G21" s="105"/>
      <c r="H21" s="105"/>
      <c r="I21" s="105"/>
      <c r="J21" s="149" t="e">
        <f>VLOOKUP(G21,'Risques-Dangers-Dommages'!$G$2:$H$42,2,FALSE)</f>
        <v>#N/A</v>
      </c>
      <c r="K21" s="148" t="e">
        <f t="shared" si="1"/>
        <v>#N/A</v>
      </c>
      <c r="L21" s="105"/>
      <c r="M21" s="105"/>
      <c r="N21" s="108"/>
      <c r="O21" s="108"/>
      <c r="P21" s="105"/>
      <c r="Q21" s="214" t="str">
        <f t="shared" si="2"/>
        <v/>
      </c>
      <c r="R21" s="214" t="str">
        <f t="shared" si="3"/>
        <v/>
      </c>
      <c r="S21" s="214" t="e">
        <f>VLOOKUP(L21,'Précisions-Moy Prév'!$C$2:$D$261,2,FALSE)</f>
        <v>#N/A</v>
      </c>
      <c r="T21" s="214" t="e">
        <f>VLOOKUP(F21,'Précisions-Moy Prév'!$G$2:$H$122,2,FALSE)</f>
        <v>#N/A</v>
      </c>
    </row>
    <row r="22" spans="1:20" x14ac:dyDescent="0.2">
      <c r="A22" s="149">
        <f t="shared" si="0"/>
        <v>19</v>
      </c>
      <c r="B22" s="108"/>
      <c r="C22" s="108"/>
      <c r="D22" s="105"/>
      <c r="E22" s="105"/>
      <c r="F22" s="105"/>
      <c r="G22" s="105"/>
      <c r="H22" s="105"/>
      <c r="I22" s="105"/>
      <c r="J22" s="149" t="e">
        <f>VLOOKUP(G22,'Risques-Dangers-Dommages'!$G$2:$H$42,2,FALSE)</f>
        <v>#N/A</v>
      </c>
      <c r="K22" s="148" t="e">
        <f t="shared" si="1"/>
        <v>#N/A</v>
      </c>
      <c r="L22" s="105"/>
      <c r="M22" s="105"/>
      <c r="N22" s="108"/>
      <c r="O22" s="108"/>
      <c r="P22" s="105"/>
      <c r="Q22" s="214" t="str">
        <f t="shared" si="2"/>
        <v/>
      </c>
      <c r="R22" s="214" t="str">
        <f t="shared" si="3"/>
        <v/>
      </c>
      <c r="S22" s="214" t="e">
        <f>VLOOKUP(L22,'Précisions-Moy Prév'!$C$2:$D$261,2,FALSE)</f>
        <v>#N/A</v>
      </c>
      <c r="T22" s="214" t="e">
        <f>VLOOKUP(F22,'Précisions-Moy Prév'!$G$2:$H$122,2,FALSE)</f>
        <v>#N/A</v>
      </c>
    </row>
    <row r="23" spans="1:20" x14ac:dyDescent="0.2">
      <c r="A23" s="149">
        <f t="shared" si="0"/>
        <v>20</v>
      </c>
      <c r="B23" s="108"/>
      <c r="C23" s="108"/>
      <c r="D23" s="105"/>
      <c r="E23" s="105"/>
      <c r="F23" s="105"/>
      <c r="G23" s="105"/>
      <c r="H23" s="105"/>
      <c r="I23" s="105"/>
      <c r="J23" s="149" t="e">
        <f>VLOOKUP(G23,'Risques-Dangers-Dommages'!$G$2:$H$42,2,FALSE)</f>
        <v>#N/A</v>
      </c>
      <c r="K23" s="148" t="e">
        <f t="shared" si="1"/>
        <v>#N/A</v>
      </c>
      <c r="L23" s="105"/>
      <c r="M23" s="105"/>
      <c r="N23" s="108"/>
      <c r="O23" s="108"/>
      <c r="P23" s="105"/>
      <c r="Q23" s="214" t="str">
        <f t="shared" si="2"/>
        <v/>
      </c>
      <c r="R23" s="214" t="str">
        <f t="shared" si="3"/>
        <v/>
      </c>
      <c r="S23" s="214" t="e">
        <f>VLOOKUP(L23,'Précisions-Moy Prév'!$C$2:$D$261,2,FALSE)</f>
        <v>#N/A</v>
      </c>
      <c r="T23" s="214" t="e">
        <f>VLOOKUP(F23,'Précisions-Moy Prév'!$G$2:$H$122,2,FALSE)</f>
        <v>#N/A</v>
      </c>
    </row>
    <row r="24" spans="1:20" x14ac:dyDescent="0.2">
      <c r="A24" s="149">
        <f t="shared" si="0"/>
        <v>21</v>
      </c>
      <c r="B24" s="108"/>
      <c r="C24" s="108"/>
      <c r="D24" s="105"/>
      <c r="E24" s="105"/>
      <c r="F24" s="105"/>
      <c r="G24" s="105"/>
      <c r="H24" s="105"/>
      <c r="I24" s="105"/>
      <c r="J24" s="149" t="e">
        <f>VLOOKUP(G24,'Risques-Dangers-Dommages'!$G$2:$H$42,2,FALSE)</f>
        <v>#N/A</v>
      </c>
      <c r="K24" s="148" t="e">
        <f t="shared" si="1"/>
        <v>#N/A</v>
      </c>
      <c r="L24" s="105"/>
      <c r="M24" s="105"/>
      <c r="N24" s="108"/>
      <c r="O24" s="108"/>
      <c r="P24" s="105"/>
      <c r="Q24" s="214" t="str">
        <f t="shared" si="2"/>
        <v/>
      </c>
      <c r="R24" s="214" t="str">
        <f t="shared" si="3"/>
        <v/>
      </c>
      <c r="S24" s="214" t="e">
        <f>VLOOKUP(L24,'Précisions-Moy Prév'!$C$2:$D$261,2,FALSE)</f>
        <v>#N/A</v>
      </c>
      <c r="T24" s="214" t="e">
        <f>VLOOKUP(F24,'Précisions-Moy Prév'!$G$2:$H$122,2,FALSE)</f>
        <v>#N/A</v>
      </c>
    </row>
    <row r="25" spans="1:20" x14ac:dyDescent="0.2">
      <c r="A25" s="149">
        <f t="shared" si="0"/>
        <v>22</v>
      </c>
      <c r="B25" s="108"/>
      <c r="C25" s="108"/>
      <c r="D25" s="105"/>
      <c r="E25" s="105"/>
      <c r="F25" s="105"/>
      <c r="G25" s="105"/>
      <c r="H25" s="105"/>
      <c r="I25" s="105"/>
      <c r="J25" s="149" t="e">
        <f>VLOOKUP(G25,'Risques-Dangers-Dommages'!$G$2:$H$42,2,FALSE)</f>
        <v>#N/A</v>
      </c>
      <c r="K25" s="148" t="e">
        <f t="shared" si="1"/>
        <v>#N/A</v>
      </c>
      <c r="L25" s="105"/>
      <c r="M25" s="105"/>
      <c r="N25" s="108"/>
      <c r="O25" s="108"/>
      <c r="P25" s="105"/>
      <c r="Q25" s="214" t="str">
        <f t="shared" si="2"/>
        <v/>
      </c>
      <c r="R25" s="214" t="str">
        <f t="shared" si="3"/>
        <v/>
      </c>
      <c r="S25" s="214" t="e">
        <f>VLOOKUP(L25,'Précisions-Moy Prév'!$C$2:$D$261,2,FALSE)</f>
        <v>#N/A</v>
      </c>
      <c r="T25" s="214" t="e">
        <f>VLOOKUP(F25,'Précisions-Moy Prév'!$G$2:$H$122,2,FALSE)</f>
        <v>#N/A</v>
      </c>
    </row>
    <row r="26" spans="1:20" x14ac:dyDescent="0.2">
      <c r="A26" s="149">
        <f t="shared" si="0"/>
        <v>23</v>
      </c>
      <c r="B26" s="108"/>
      <c r="C26" s="108"/>
      <c r="D26" s="105"/>
      <c r="E26" s="105"/>
      <c r="F26" s="105"/>
      <c r="G26" s="105"/>
      <c r="H26" s="105"/>
      <c r="I26" s="105"/>
      <c r="J26" s="149" t="e">
        <f>VLOOKUP(G26,'Risques-Dangers-Dommages'!$G$2:$H$42,2,FALSE)</f>
        <v>#N/A</v>
      </c>
      <c r="K26" s="148" t="e">
        <f t="shared" si="1"/>
        <v>#N/A</v>
      </c>
      <c r="L26" s="105"/>
      <c r="M26" s="105"/>
      <c r="N26" s="108"/>
      <c r="O26" s="108"/>
      <c r="P26" s="105"/>
      <c r="Q26" s="214" t="str">
        <f t="shared" si="2"/>
        <v/>
      </c>
      <c r="R26" s="214" t="str">
        <f t="shared" si="3"/>
        <v/>
      </c>
      <c r="S26" s="214" t="e">
        <f>VLOOKUP(L26,'Précisions-Moy Prév'!$C$2:$D$261,2,FALSE)</f>
        <v>#N/A</v>
      </c>
      <c r="T26" s="214" t="e">
        <f>VLOOKUP(F26,'Précisions-Moy Prév'!$G$2:$H$122,2,FALSE)</f>
        <v>#N/A</v>
      </c>
    </row>
    <row r="27" spans="1:20" x14ac:dyDescent="0.2">
      <c r="A27" s="149">
        <f t="shared" si="0"/>
        <v>24</v>
      </c>
      <c r="B27" s="108"/>
      <c r="C27" s="108"/>
      <c r="D27" s="105"/>
      <c r="E27" s="105"/>
      <c r="F27" s="105"/>
      <c r="G27" s="105"/>
      <c r="H27" s="105"/>
      <c r="I27" s="105"/>
      <c r="J27" s="149" t="e">
        <f>VLOOKUP(G27,'Risques-Dangers-Dommages'!$G$2:$H$42,2,FALSE)</f>
        <v>#N/A</v>
      </c>
      <c r="K27" s="148" t="e">
        <f t="shared" si="1"/>
        <v>#N/A</v>
      </c>
      <c r="L27" s="105"/>
      <c r="M27" s="105"/>
      <c r="N27" s="108"/>
      <c r="O27" s="108"/>
      <c r="P27" s="105"/>
      <c r="Q27" s="214" t="str">
        <f t="shared" si="2"/>
        <v/>
      </c>
      <c r="R27" s="214" t="str">
        <f t="shared" si="3"/>
        <v/>
      </c>
      <c r="S27" s="214" t="e">
        <f>VLOOKUP(L27,'Précisions-Moy Prév'!$C$2:$D$261,2,FALSE)</f>
        <v>#N/A</v>
      </c>
      <c r="T27" s="214" t="e">
        <f>VLOOKUP(F27,'Précisions-Moy Prév'!$G$2:$H$122,2,FALSE)</f>
        <v>#N/A</v>
      </c>
    </row>
    <row r="28" spans="1:20" x14ac:dyDescent="0.2">
      <c r="A28" s="149">
        <f t="shared" si="0"/>
        <v>25</v>
      </c>
      <c r="B28" s="108"/>
      <c r="C28" s="108"/>
      <c r="D28" s="105"/>
      <c r="E28" s="105"/>
      <c r="F28" s="105"/>
      <c r="G28" s="105"/>
      <c r="H28" s="105"/>
      <c r="I28" s="105"/>
      <c r="J28" s="149" t="e">
        <f>VLOOKUP(G28,'Risques-Dangers-Dommages'!$G$2:$H$42,2,FALSE)</f>
        <v>#N/A</v>
      </c>
      <c r="K28" s="148" t="e">
        <f t="shared" si="1"/>
        <v>#N/A</v>
      </c>
      <c r="L28" s="105"/>
      <c r="M28" s="105"/>
      <c r="N28" s="108"/>
      <c r="O28" s="108"/>
      <c r="P28" s="105"/>
      <c r="Q28" s="214" t="str">
        <f t="shared" si="2"/>
        <v/>
      </c>
      <c r="R28" s="214" t="str">
        <f t="shared" si="3"/>
        <v/>
      </c>
      <c r="S28" s="214" t="e">
        <f>VLOOKUP(L28,'Précisions-Moy Prév'!$C$2:$D$261,2,FALSE)</f>
        <v>#N/A</v>
      </c>
      <c r="T28" s="214" t="e">
        <f>VLOOKUP(F28,'Précisions-Moy Prév'!$G$2:$H$122,2,FALSE)</f>
        <v>#N/A</v>
      </c>
    </row>
    <row r="29" spans="1:20" x14ac:dyDescent="0.2">
      <c r="A29" s="149">
        <f t="shared" si="0"/>
        <v>26</v>
      </c>
      <c r="B29" s="108"/>
      <c r="C29" s="108"/>
      <c r="D29" s="105"/>
      <c r="E29" s="105"/>
      <c r="F29" s="105"/>
      <c r="G29" s="105"/>
      <c r="H29" s="105"/>
      <c r="I29" s="105"/>
      <c r="J29" s="149" t="e">
        <f>VLOOKUP(G29,'Risques-Dangers-Dommages'!$G$2:$H$42,2,FALSE)</f>
        <v>#N/A</v>
      </c>
      <c r="K29" s="148" t="e">
        <f t="shared" si="1"/>
        <v>#N/A</v>
      </c>
      <c r="L29" s="105"/>
      <c r="M29" s="105"/>
      <c r="N29" s="108"/>
      <c r="O29" s="108"/>
      <c r="P29" s="105"/>
      <c r="Q29" s="214" t="str">
        <f t="shared" si="2"/>
        <v/>
      </c>
      <c r="R29" s="214" t="str">
        <f t="shared" si="3"/>
        <v/>
      </c>
      <c r="S29" s="214" t="e">
        <f>VLOOKUP(L29,'Précisions-Moy Prév'!$C$2:$D$261,2,FALSE)</f>
        <v>#N/A</v>
      </c>
      <c r="T29" s="214" t="e">
        <f>VLOOKUP(F29,'Précisions-Moy Prév'!$G$2:$H$122,2,FALSE)</f>
        <v>#N/A</v>
      </c>
    </row>
    <row r="30" spans="1:20" x14ac:dyDescent="0.2">
      <c r="A30" s="149">
        <f t="shared" si="0"/>
        <v>27</v>
      </c>
      <c r="B30" s="108"/>
      <c r="C30" s="108"/>
      <c r="D30" s="105"/>
      <c r="E30" s="105"/>
      <c r="F30" s="105"/>
      <c r="G30" s="105"/>
      <c r="H30" s="105"/>
      <c r="I30" s="105"/>
      <c r="J30" s="149" t="e">
        <f>VLOOKUP(G30,'Risques-Dangers-Dommages'!$G$2:$H$42,2,FALSE)</f>
        <v>#N/A</v>
      </c>
      <c r="K30" s="148" t="e">
        <f t="shared" si="1"/>
        <v>#N/A</v>
      </c>
      <c r="L30" s="105"/>
      <c r="M30" s="105"/>
      <c r="N30" s="108"/>
      <c r="O30" s="108"/>
      <c r="P30" s="105"/>
      <c r="Q30" s="214" t="str">
        <f t="shared" si="2"/>
        <v/>
      </c>
      <c r="R30" s="214" t="str">
        <f t="shared" si="3"/>
        <v/>
      </c>
      <c r="S30" s="214" t="e">
        <f>VLOOKUP(L30,'Précisions-Moy Prév'!$C$2:$D$261,2,FALSE)</f>
        <v>#N/A</v>
      </c>
      <c r="T30" s="214" t="e">
        <f>VLOOKUP(F30,'Précisions-Moy Prév'!$G$2:$H$122,2,FALSE)</f>
        <v>#N/A</v>
      </c>
    </row>
    <row r="31" spans="1:20" x14ac:dyDescent="0.2">
      <c r="A31" s="149">
        <f t="shared" si="0"/>
        <v>28</v>
      </c>
      <c r="B31" s="108"/>
      <c r="C31" s="108"/>
      <c r="D31" s="105"/>
      <c r="E31" s="105"/>
      <c r="F31" s="105"/>
      <c r="G31" s="105"/>
      <c r="H31" s="105"/>
      <c r="I31" s="105"/>
      <c r="J31" s="149" t="e">
        <f>VLOOKUP(G31,'Risques-Dangers-Dommages'!$G$2:$H$42,2,FALSE)</f>
        <v>#N/A</v>
      </c>
      <c r="K31" s="148" t="e">
        <f t="shared" si="1"/>
        <v>#N/A</v>
      </c>
      <c r="L31" s="105"/>
      <c r="M31" s="105"/>
      <c r="N31" s="108"/>
      <c r="O31" s="108"/>
      <c r="P31" s="105"/>
      <c r="Q31" s="214" t="str">
        <f t="shared" si="2"/>
        <v/>
      </c>
      <c r="R31" s="214" t="str">
        <f t="shared" si="3"/>
        <v/>
      </c>
      <c r="S31" s="214" t="e">
        <f>VLOOKUP(L31,'Précisions-Moy Prév'!$C$2:$D$261,2,FALSE)</f>
        <v>#N/A</v>
      </c>
      <c r="T31" s="214" t="e">
        <f>VLOOKUP(F31,'Précisions-Moy Prév'!$G$2:$H$122,2,FALSE)</f>
        <v>#N/A</v>
      </c>
    </row>
    <row r="32" spans="1:20" x14ac:dyDescent="0.2">
      <c r="A32" s="149">
        <f t="shared" si="0"/>
        <v>29</v>
      </c>
      <c r="B32" s="108"/>
      <c r="C32" s="108"/>
      <c r="D32" s="105"/>
      <c r="E32" s="105"/>
      <c r="F32" s="105"/>
      <c r="G32" s="105"/>
      <c r="H32" s="105"/>
      <c r="I32" s="105"/>
      <c r="J32" s="149" t="e">
        <f>VLOOKUP(G32,'Risques-Dangers-Dommages'!$G$2:$H$42,2,FALSE)</f>
        <v>#N/A</v>
      </c>
      <c r="K32" s="148" t="e">
        <f t="shared" si="1"/>
        <v>#N/A</v>
      </c>
      <c r="L32" s="105"/>
      <c r="M32" s="105"/>
      <c r="N32" s="108"/>
      <c r="O32" s="108"/>
      <c r="P32" s="105"/>
      <c r="Q32" s="214" t="str">
        <f t="shared" si="2"/>
        <v/>
      </c>
      <c r="R32" s="214" t="str">
        <f t="shared" si="3"/>
        <v/>
      </c>
      <c r="S32" s="214" t="e">
        <f>VLOOKUP(L32,'Précisions-Moy Prév'!$C$2:$D$261,2,FALSE)</f>
        <v>#N/A</v>
      </c>
      <c r="T32" s="214" t="e">
        <f>VLOOKUP(F32,'Précisions-Moy Prév'!$G$2:$H$122,2,FALSE)</f>
        <v>#N/A</v>
      </c>
    </row>
    <row r="33" spans="1:20" x14ac:dyDescent="0.2">
      <c r="A33" s="149">
        <f t="shared" si="0"/>
        <v>30</v>
      </c>
      <c r="B33" s="108"/>
      <c r="C33" s="108"/>
      <c r="D33" s="105"/>
      <c r="E33" s="105"/>
      <c r="F33" s="105"/>
      <c r="G33" s="105"/>
      <c r="H33" s="105"/>
      <c r="I33" s="105"/>
      <c r="J33" s="149" t="e">
        <f>VLOOKUP(G33,'Risques-Dangers-Dommages'!$G$2:$H$42,2,FALSE)</f>
        <v>#N/A</v>
      </c>
      <c r="K33" s="148" t="e">
        <f t="shared" si="1"/>
        <v>#N/A</v>
      </c>
      <c r="L33" s="105"/>
      <c r="M33" s="105"/>
      <c r="N33" s="108"/>
      <c r="O33" s="108"/>
      <c r="P33" s="105"/>
      <c r="Q33" s="214" t="str">
        <f t="shared" si="2"/>
        <v/>
      </c>
      <c r="R33" s="214" t="str">
        <f t="shared" si="3"/>
        <v/>
      </c>
      <c r="S33" s="214" t="e">
        <f>VLOOKUP(L33,'Précisions-Moy Prév'!$C$2:$D$261,2,FALSE)</f>
        <v>#N/A</v>
      </c>
      <c r="T33" s="214" t="e">
        <f>VLOOKUP(F33,'Précisions-Moy Prév'!$G$2:$H$122,2,FALSE)</f>
        <v>#N/A</v>
      </c>
    </row>
    <row r="34" spans="1:20" x14ac:dyDescent="0.2">
      <c r="A34" s="149">
        <f t="shared" si="0"/>
        <v>31</v>
      </c>
      <c r="B34" s="108"/>
      <c r="C34" s="108"/>
      <c r="D34" s="105"/>
      <c r="E34" s="105"/>
      <c r="F34" s="105"/>
      <c r="G34" s="105"/>
      <c r="H34" s="105"/>
      <c r="I34" s="105"/>
      <c r="J34" s="149" t="e">
        <f>VLOOKUP(G34,'Risques-Dangers-Dommages'!$G$2:$H$42,2,FALSE)</f>
        <v>#N/A</v>
      </c>
      <c r="K34" s="148" t="e">
        <f t="shared" si="1"/>
        <v>#N/A</v>
      </c>
      <c r="L34" s="105"/>
      <c r="M34" s="105"/>
      <c r="N34" s="108"/>
      <c r="O34" s="108"/>
      <c r="P34" s="105"/>
      <c r="Q34" s="214" t="str">
        <f t="shared" si="2"/>
        <v/>
      </c>
      <c r="R34" s="214" t="str">
        <f t="shared" si="3"/>
        <v/>
      </c>
      <c r="S34" s="214" t="e">
        <f>VLOOKUP(L34,'Précisions-Moy Prév'!$C$2:$D$261,2,FALSE)</f>
        <v>#N/A</v>
      </c>
      <c r="T34" s="214" t="e">
        <f>VLOOKUP(F34,'Précisions-Moy Prév'!$G$2:$H$122,2,FALSE)</f>
        <v>#N/A</v>
      </c>
    </row>
    <row r="35" spans="1:20" x14ac:dyDescent="0.2">
      <c r="A35" s="149">
        <f t="shared" si="0"/>
        <v>32</v>
      </c>
      <c r="B35" s="108"/>
      <c r="C35" s="108"/>
      <c r="D35" s="105"/>
      <c r="E35" s="105"/>
      <c r="F35" s="105"/>
      <c r="G35" s="105"/>
      <c r="H35" s="105"/>
      <c r="I35" s="105"/>
      <c r="J35" s="149" t="e">
        <f>VLOOKUP(G35,'Risques-Dangers-Dommages'!$G$2:$H$42,2,FALSE)</f>
        <v>#N/A</v>
      </c>
      <c r="K35" s="148" t="e">
        <f t="shared" si="1"/>
        <v>#N/A</v>
      </c>
      <c r="L35" s="105"/>
      <c r="M35" s="105"/>
      <c r="N35" s="108"/>
      <c r="O35" s="108"/>
      <c r="P35" s="105"/>
      <c r="Q35" s="214" t="str">
        <f t="shared" si="2"/>
        <v/>
      </c>
      <c r="R35" s="214" t="str">
        <f t="shared" si="3"/>
        <v/>
      </c>
      <c r="S35" s="214" t="e">
        <f>VLOOKUP(L35,'Précisions-Moy Prév'!$C$2:$D$261,2,FALSE)</f>
        <v>#N/A</v>
      </c>
      <c r="T35" s="214" t="e">
        <f>VLOOKUP(F35,'Précisions-Moy Prév'!$G$2:$H$122,2,FALSE)</f>
        <v>#N/A</v>
      </c>
    </row>
    <row r="36" spans="1:20" x14ac:dyDescent="0.2">
      <c r="A36" s="149">
        <f t="shared" si="0"/>
        <v>33</v>
      </c>
      <c r="B36" s="108"/>
      <c r="C36" s="108"/>
      <c r="D36" s="105"/>
      <c r="E36" s="105"/>
      <c r="F36" s="105"/>
      <c r="G36" s="105"/>
      <c r="H36" s="105"/>
      <c r="I36" s="105"/>
      <c r="J36" s="149" t="e">
        <f>VLOOKUP(G36,'Risques-Dangers-Dommages'!$G$2:$H$42,2,FALSE)</f>
        <v>#N/A</v>
      </c>
      <c r="K36" s="148" t="e">
        <f t="shared" si="1"/>
        <v>#N/A</v>
      </c>
      <c r="L36" s="105"/>
      <c r="M36" s="105"/>
      <c r="N36" s="108"/>
      <c r="O36" s="108"/>
      <c r="P36" s="105"/>
      <c r="Q36" s="214" t="str">
        <f t="shared" si="2"/>
        <v/>
      </c>
      <c r="R36" s="214" t="str">
        <f t="shared" si="3"/>
        <v/>
      </c>
      <c r="S36" s="214" t="e">
        <f>VLOOKUP(L36,'Précisions-Moy Prév'!$C$2:$D$261,2,FALSE)</f>
        <v>#N/A</v>
      </c>
      <c r="T36" s="214" t="e">
        <f>VLOOKUP(F36,'Précisions-Moy Prév'!$G$2:$H$122,2,FALSE)</f>
        <v>#N/A</v>
      </c>
    </row>
    <row r="37" spans="1:20" x14ac:dyDescent="0.2">
      <c r="A37" s="149">
        <f t="shared" si="0"/>
        <v>34</v>
      </c>
      <c r="B37" s="108"/>
      <c r="C37" s="108"/>
      <c r="D37" s="105"/>
      <c r="E37" s="105"/>
      <c r="F37" s="105"/>
      <c r="G37" s="105"/>
      <c r="H37" s="105"/>
      <c r="I37" s="105"/>
      <c r="J37" s="149" t="e">
        <f>VLOOKUP(G37,'Risques-Dangers-Dommages'!$G$2:$H$42,2,FALSE)</f>
        <v>#N/A</v>
      </c>
      <c r="K37" s="148" t="e">
        <f t="shared" si="1"/>
        <v>#N/A</v>
      </c>
      <c r="L37" s="105"/>
      <c r="M37" s="105"/>
      <c r="N37" s="108"/>
      <c r="O37" s="108"/>
      <c r="P37" s="105"/>
      <c r="Q37" s="214" t="str">
        <f t="shared" si="2"/>
        <v/>
      </c>
      <c r="R37" s="214" t="str">
        <f t="shared" si="3"/>
        <v/>
      </c>
      <c r="S37" s="214" t="e">
        <f>VLOOKUP(L37,'Précisions-Moy Prév'!$C$2:$D$261,2,FALSE)</f>
        <v>#N/A</v>
      </c>
      <c r="T37" s="214" t="e">
        <f>VLOOKUP(F37,'Précisions-Moy Prév'!$G$2:$H$122,2,FALSE)</f>
        <v>#N/A</v>
      </c>
    </row>
    <row r="38" spans="1:20" ht="15.75" customHeight="1" x14ac:dyDescent="0.2">
      <c r="A38" s="149">
        <f t="shared" si="0"/>
        <v>35</v>
      </c>
      <c r="B38" s="108"/>
      <c r="C38" s="108"/>
      <c r="D38" s="105"/>
      <c r="E38" s="105"/>
      <c r="F38" s="105"/>
      <c r="G38" s="105"/>
      <c r="H38" s="105"/>
      <c r="I38" s="105"/>
      <c r="J38" s="149" t="e">
        <f>VLOOKUP(G38,'Risques-Dangers-Dommages'!$G$2:$H$42,2,FALSE)</f>
        <v>#N/A</v>
      </c>
      <c r="K38" s="148" t="e">
        <f t="shared" si="1"/>
        <v>#N/A</v>
      </c>
      <c r="L38" s="105"/>
      <c r="M38" s="105"/>
      <c r="N38" s="108"/>
      <c r="O38" s="108"/>
      <c r="P38" s="105"/>
      <c r="Q38" s="214" t="str">
        <f t="shared" si="2"/>
        <v/>
      </c>
      <c r="R38" s="214" t="str">
        <f t="shared" si="3"/>
        <v/>
      </c>
      <c r="S38" s="214" t="e">
        <f>VLOOKUP(L38,'Précisions-Moy Prév'!$C$2:$D$261,2,FALSE)</f>
        <v>#N/A</v>
      </c>
      <c r="T38" s="214" t="e">
        <f>VLOOKUP(F38,'Précisions-Moy Prév'!$G$2:$H$122,2,FALSE)</f>
        <v>#N/A</v>
      </c>
    </row>
    <row r="39" spans="1:20" x14ac:dyDescent="0.2">
      <c r="A39" s="149">
        <f t="shared" si="0"/>
        <v>36</v>
      </c>
      <c r="B39" s="108"/>
      <c r="C39" s="108"/>
      <c r="D39" s="105"/>
      <c r="E39" s="105"/>
      <c r="F39" s="105"/>
      <c r="G39" s="105"/>
      <c r="H39" s="105"/>
      <c r="I39" s="105"/>
      <c r="J39" s="149" t="e">
        <f>VLOOKUP(G39,'Risques-Dangers-Dommages'!$G$2:$H$42,2,FALSE)</f>
        <v>#N/A</v>
      </c>
      <c r="K39" s="148" t="e">
        <f t="shared" si="1"/>
        <v>#N/A</v>
      </c>
      <c r="L39" s="105"/>
      <c r="M39" s="105"/>
      <c r="N39" s="108"/>
      <c r="O39" s="108"/>
      <c r="P39" s="105"/>
      <c r="Q39" s="214" t="str">
        <f t="shared" si="2"/>
        <v/>
      </c>
      <c r="R39" s="214" t="str">
        <f t="shared" si="3"/>
        <v/>
      </c>
      <c r="S39" s="214" t="e">
        <f>VLOOKUP(L39,'Précisions-Moy Prév'!$C$2:$D$261,2,FALSE)</f>
        <v>#N/A</v>
      </c>
      <c r="T39" s="214" t="e">
        <f>VLOOKUP(F39,'Précisions-Moy Prév'!$G$2:$H$122,2,FALSE)</f>
        <v>#N/A</v>
      </c>
    </row>
    <row r="40" spans="1:20" x14ac:dyDescent="0.2">
      <c r="A40" s="149">
        <f t="shared" si="0"/>
        <v>37</v>
      </c>
      <c r="B40" s="108"/>
      <c r="C40" s="108"/>
      <c r="D40" s="105"/>
      <c r="E40" s="105"/>
      <c r="F40" s="105"/>
      <c r="G40" s="105"/>
      <c r="H40" s="105"/>
      <c r="I40" s="105"/>
      <c r="J40" s="149" t="e">
        <f>VLOOKUP(G40,'Risques-Dangers-Dommages'!$G$2:$H$42,2,FALSE)</f>
        <v>#N/A</v>
      </c>
      <c r="K40" s="148" t="e">
        <f t="shared" si="1"/>
        <v>#N/A</v>
      </c>
      <c r="L40" s="105"/>
      <c r="M40" s="105"/>
      <c r="N40" s="108"/>
      <c r="O40" s="108"/>
      <c r="P40" s="105"/>
      <c r="Q40" s="214" t="str">
        <f t="shared" si="2"/>
        <v/>
      </c>
      <c r="R40" s="214" t="str">
        <f t="shared" si="3"/>
        <v/>
      </c>
      <c r="S40" s="214" t="e">
        <f>VLOOKUP(L40,'Précisions-Moy Prév'!$C$2:$D$261,2,FALSE)</f>
        <v>#N/A</v>
      </c>
      <c r="T40" s="214" t="e">
        <f>VLOOKUP(F40,'Précisions-Moy Prév'!$G$2:$H$122,2,FALSE)</f>
        <v>#N/A</v>
      </c>
    </row>
    <row r="41" spans="1:20" x14ac:dyDescent="0.2">
      <c r="A41" s="149">
        <f t="shared" si="0"/>
        <v>38</v>
      </c>
      <c r="B41" s="108"/>
      <c r="C41" s="108"/>
      <c r="D41" s="105"/>
      <c r="E41" s="105"/>
      <c r="F41" s="105"/>
      <c r="G41" s="105"/>
      <c r="H41" s="105"/>
      <c r="I41" s="105"/>
      <c r="J41" s="149" t="e">
        <f>VLOOKUP(G41,'Risques-Dangers-Dommages'!$G$2:$H$42,2,FALSE)</f>
        <v>#N/A</v>
      </c>
      <c r="K41" s="148" t="e">
        <f t="shared" si="1"/>
        <v>#N/A</v>
      </c>
      <c r="L41" s="105"/>
      <c r="M41" s="105"/>
      <c r="N41" s="108"/>
      <c r="O41" s="108"/>
      <c r="P41" s="105"/>
      <c r="Q41" s="214" t="str">
        <f t="shared" si="2"/>
        <v/>
      </c>
      <c r="R41" s="214" t="str">
        <f t="shared" si="3"/>
        <v/>
      </c>
      <c r="S41" s="214" t="e">
        <f>VLOOKUP(L41,'Précisions-Moy Prév'!$C$2:$D$261,2,FALSE)</f>
        <v>#N/A</v>
      </c>
      <c r="T41" s="214" t="e">
        <f>VLOOKUP(F41,'Précisions-Moy Prév'!$G$2:$H$122,2,FALSE)</f>
        <v>#N/A</v>
      </c>
    </row>
    <row r="42" spans="1:20" x14ac:dyDescent="0.2">
      <c r="A42" s="149">
        <f t="shared" si="0"/>
        <v>39</v>
      </c>
      <c r="B42" s="108"/>
      <c r="C42" s="108"/>
      <c r="D42" s="105"/>
      <c r="E42" s="105"/>
      <c r="F42" s="105"/>
      <c r="G42" s="105"/>
      <c r="H42" s="105"/>
      <c r="I42" s="105"/>
      <c r="J42" s="149" t="e">
        <f>VLOOKUP(G42,'Risques-Dangers-Dommages'!$G$2:$H$42,2,FALSE)</f>
        <v>#N/A</v>
      </c>
      <c r="K42" s="148" t="e">
        <f t="shared" si="1"/>
        <v>#N/A</v>
      </c>
      <c r="L42" s="105"/>
      <c r="M42" s="105"/>
      <c r="N42" s="108"/>
      <c r="O42" s="108"/>
      <c r="P42" s="105"/>
      <c r="Q42" s="214" t="str">
        <f t="shared" si="2"/>
        <v/>
      </c>
      <c r="R42" s="214" t="str">
        <f t="shared" si="3"/>
        <v/>
      </c>
      <c r="S42" s="214" t="e">
        <f>VLOOKUP(L42,'Précisions-Moy Prév'!$C$2:$D$261,2,FALSE)</f>
        <v>#N/A</v>
      </c>
      <c r="T42" s="214" t="e">
        <f>VLOOKUP(F42,'Précisions-Moy Prév'!$G$2:$H$122,2,FALSE)</f>
        <v>#N/A</v>
      </c>
    </row>
    <row r="43" spans="1:20" x14ac:dyDescent="0.2">
      <c r="A43" s="149">
        <f t="shared" si="0"/>
        <v>40</v>
      </c>
      <c r="B43" s="108"/>
      <c r="C43" s="108"/>
      <c r="D43" s="105"/>
      <c r="E43" s="105"/>
      <c r="F43" s="105"/>
      <c r="G43" s="105"/>
      <c r="H43" s="105"/>
      <c r="I43" s="105"/>
      <c r="J43" s="149" t="e">
        <f>VLOOKUP(G43,'Risques-Dangers-Dommages'!$G$2:$H$42,2,FALSE)</f>
        <v>#N/A</v>
      </c>
      <c r="K43" s="148" t="e">
        <f t="shared" si="1"/>
        <v>#N/A</v>
      </c>
      <c r="L43" s="105"/>
      <c r="M43" s="105"/>
      <c r="N43" s="108"/>
      <c r="O43" s="108"/>
      <c r="P43" s="105"/>
      <c r="Q43" s="214" t="str">
        <f t="shared" si="2"/>
        <v/>
      </c>
      <c r="R43" s="214" t="str">
        <f t="shared" si="3"/>
        <v/>
      </c>
      <c r="S43" s="214" t="e">
        <f>VLOOKUP(L43,'Précisions-Moy Prév'!$C$2:$D$261,2,FALSE)</f>
        <v>#N/A</v>
      </c>
      <c r="T43" s="214" t="e">
        <f>VLOOKUP(F43,'Précisions-Moy Prév'!$G$2:$H$122,2,FALSE)</f>
        <v>#N/A</v>
      </c>
    </row>
    <row r="44" spans="1:20" x14ac:dyDescent="0.2">
      <c r="A44" s="149">
        <f t="shared" si="0"/>
        <v>41</v>
      </c>
      <c r="B44" s="108"/>
      <c r="C44" s="108"/>
      <c r="D44" s="105"/>
      <c r="E44" s="105"/>
      <c r="F44" s="105"/>
      <c r="G44" s="105"/>
      <c r="H44" s="105"/>
      <c r="I44" s="105"/>
      <c r="J44" s="149" t="e">
        <f>VLOOKUP(G44,'Risques-Dangers-Dommages'!$G$2:$H$42,2,FALSE)</f>
        <v>#N/A</v>
      </c>
      <c r="K44" s="148" t="e">
        <f t="shared" si="1"/>
        <v>#N/A</v>
      </c>
      <c r="L44" s="105"/>
      <c r="M44" s="105"/>
      <c r="N44" s="108"/>
      <c r="O44" s="108"/>
      <c r="P44" s="105"/>
      <c r="Q44" s="214" t="str">
        <f t="shared" si="2"/>
        <v/>
      </c>
      <c r="R44" s="214" t="str">
        <f t="shared" si="3"/>
        <v/>
      </c>
      <c r="S44" s="214" t="e">
        <f>VLOOKUP(L44,'Précisions-Moy Prév'!$C$2:$D$261,2,FALSE)</f>
        <v>#N/A</v>
      </c>
      <c r="T44" s="214" t="e">
        <f>VLOOKUP(F44,'Précisions-Moy Prév'!$G$2:$H$122,2,FALSE)</f>
        <v>#N/A</v>
      </c>
    </row>
    <row r="45" spans="1:20" x14ac:dyDescent="0.2">
      <c r="A45" s="149">
        <f t="shared" si="0"/>
        <v>42</v>
      </c>
      <c r="B45" s="108"/>
      <c r="C45" s="108"/>
      <c r="D45" s="105"/>
      <c r="E45" s="105"/>
      <c r="F45" s="105"/>
      <c r="G45" s="105"/>
      <c r="H45" s="105"/>
      <c r="I45" s="105"/>
      <c r="J45" s="149" t="e">
        <f>VLOOKUP(G45,'Risques-Dangers-Dommages'!$G$2:$H$42,2,FALSE)</f>
        <v>#N/A</v>
      </c>
      <c r="K45" s="148" t="e">
        <f t="shared" si="1"/>
        <v>#N/A</v>
      </c>
      <c r="L45" s="105"/>
      <c r="M45" s="105"/>
      <c r="N45" s="108"/>
      <c r="O45" s="108"/>
      <c r="P45" s="105"/>
      <c r="Q45" s="214" t="str">
        <f t="shared" si="2"/>
        <v/>
      </c>
      <c r="R45" s="214" t="str">
        <f t="shared" si="3"/>
        <v/>
      </c>
      <c r="S45" s="214" t="e">
        <f>VLOOKUP(L45,'Précisions-Moy Prév'!$C$2:$D$261,2,FALSE)</f>
        <v>#N/A</v>
      </c>
      <c r="T45" s="214" t="e">
        <f>VLOOKUP(F45,'Précisions-Moy Prév'!$G$2:$H$122,2,FALSE)</f>
        <v>#N/A</v>
      </c>
    </row>
    <row r="46" spans="1:20" x14ac:dyDescent="0.2">
      <c r="A46" s="149">
        <f t="shared" si="0"/>
        <v>43</v>
      </c>
      <c r="B46" s="108"/>
      <c r="C46" s="108"/>
      <c r="D46" s="105"/>
      <c r="E46" s="105"/>
      <c r="F46" s="105"/>
      <c r="G46" s="105"/>
      <c r="H46" s="105"/>
      <c r="I46" s="105"/>
      <c r="J46" s="149" t="e">
        <f>VLOOKUP(G46,'Risques-Dangers-Dommages'!$G$2:$H$42,2,FALSE)</f>
        <v>#N/A</v>
      </c>
      <c r="K46" s="148" t="e">
        <f t="shared" si="1"/>
        <v>#N/A</v>
      </c>
      <c r="L46" s="105"/>
      <c r="M46" s="105"/>
      <c r="N46" s="108"/>
      <c r="O46" s="108"/>
      <c r="P46" s="105"/>
      <c r="Q46" s="214" t="str">
        <f t="shared" si="2"/>
        <v/>
      </c>
      <c r="R46" s="214" t="str">
        <f t="shared" si="3"/>
        <v/>
      </c>
      <c r="S46" s="214" t="e">
        <f>VLOOKUP(L46,'Précisions-Moy Prév'!$C$2:$D$261,2,FALSE)</f>
        <v>#N/A</v>
      </c>
      <c r="T46" s="214" t="e">
        <f>VLOOKUP(F46,'Précisions-Moy Prév'!$G$2:$H$122,2,FALSE)</f>
        <v>#N/A</v>
      </c>
    </row>
    <row r="47" spans="1:20" x14ac:dyDescent="0.2">
      <c r="A47" s="149">
        <f t="shared" si="0"/>
        <v>44</v>
      </c>
      <c r="B47" s="108"/>
      <c r="C47" s="108"/>
      <c r="D47" s="105"/>
      <c r="E47" s="105"/>
      <c r="F47" s="105"/>
      <c r="G47" s="105"/>
      <c r="H47" s="105"/>
      <c r="I47" s="105"/>
      <c r="J47" s="149" t="e">
        <f>VLOOKUP(G47,'Risques-Dangers-Dommages'!$G$2:$H$42,2,FALSE)</f>
        <v>#N/A</v>
      </c>
      <c r="K47" s="148" t="e">
        <f t="shared" si="1"/>
        <v>#N/A</v>
      </c>
      <c r="L47" s="105"/>
      <c r="M47" s="105"/>
      <c r="N47" s="108"/>
      <c r="O47" s="108"/>
      <c r="P47" s="105"/>
      <c r="Q47" s="214" t="str">
        <f t="shared" si="2"/>
        <v/>
      </c>
      <c r="R47" s="214" t="str">
        <f t="shared" si="3"/>
        <v/>
      </c>
      <c r="S47" s="214" t="e">
        <f>VLOOKUP(L47,'Précisions-Moy Prév'!$C$2:$D$261,2,FALSE)</f>
        <v>#N/A</v>
      </c>
      <c r="T47" s="214" t="e">
        <f>VLOOKUP(F47,'Précisions-Moy Prév'!$G$2:$H$122,2,FALSE)</f>
        <v>#N/A</v>
      </c>
    </row>
    <row r="48" spans="1:20" x14ac:dyDescent="0.2">
      <c r="A48" s="149">
        <f t="shared" si="0"/>
        <v>45</v>
      </c>
      <c r="B48" s="108"/>
      <c r="C48" s="108"/>
      <c r="D48" s="105"/>
      <c r="E48" s="105"/>
      <c r="F48" s="105"/>
      <c r="G48" s="105"/>
      <c r="H48" s="105"/>
      <c r="I48" s="105"/>
      <c r="J48" s="149" t="e">
        <f>VLOOKUP(G48,'Risques-Dangers-Dommages'!$G$2:$H$42,2,FALSE)</f>
        <v>#N/A</v>
      </c>
      <c r="K48" s="148" t="e">
        <f t="shared" si="1"/>
        <v>#N/A</v>
      </c>
      <c r="L48" s="105"/>
      <c r="M48" s="105"/>
      <c r="N48" s="108"/>
      <c r="O48" s="108"/>
      <c r="P48" s="105"/>
      <c r="Q48" s="214" t="str">
        <f t="shared" si="2"/>
        <v/>
      </c>
      <c r="R48" s="214" t="str">
        <f t="shared" si="3"/>
        <v/>
      </c>
      <c r="S48" s="214" t="e">
        <f>VLOOKUP(L48,'Précisions-Moy Prév'!$C$2:$D$261,2,FALSE)</f>
        <v>#N/A</v>
      </c>
      <c r="T48" s="214" t="e">
        <f>VLOOKUP(F48,'Précisions-Moy Prév'!$G$2:$H$122,2,FALSE)</f>
        <v>#N/A</v>
      </c>
    </row>
    <row r="49" spans="1:20" x14ac:dyDescent="0.2">
      <c r="A49" s="149">
        <f t="shared" si="0"/>
        <v>46</v>
      </c>
      <c r="B49" s="108"/>
      <c r="C49" s="108"/>
      <c r="D49" s="105"/>
      <c r="E49" s="105"/>
      <c r="F49" s="105"/>
      <c r="G49" s="105"/>
      <c r="H49" s="105"/>
      <c r="I49" s="105"/>
      <c r="J49" s="149" t="e">
        <f>VLOOKUP(G49,'Risques-Dangers-Dommages'!$G$2:$H$42,2,FALSE)</f>
        <v>#N/A</v>
      </c>
      <c r="K49" s="148" t="e">
        <f t="shared" si="1"/>
        <v>#N/A</v>
      </c>
      <c r="L49" s="105"/>
      <c r="M49" s="105"/>
      <c r="N49" s="108"/>
      <c r="O49" s="108"/>
      <c r="P49" s="105"/>
      <c r="Q49" s="214" t="str">
        <f t="shared" si="2"/>
        <v/>
      </c>
      <c r="R49" s="214" t="str">
        <f t="shared" si="3"/>
        <v/>
      </c>
      <c r="S49" s="214" t="e">
        <f>VLOOKUP(L49,'Précisions-Moy Prév'!$C$2:$D$261,2,FALSE)</f>
        <v>#N/A</v>
      </c>
      <c r="T49" s="214" t="e">
        <f>VLOOKUP(F49,'Précisions-Moy Prév'!$G$2:$H$122,2,FALSE)</f>
        <v>#N/A</v>
      </c>
    </row>
    <row r="50" spans="1:20" x14ac:dyDescent="0.2">
      <c r="A50" s="149">
        <f t="shared" si="0"/>
        <v>47</v>
      </c>
      <c r="B50" s="108"/>
      <c r="C50" s="108"/>
      <c r="D50" s="105"/>
      <c r="E50" s="105"/>
      <c r="F50" s="105"/>
      <c r="G50" s="105"/>
      <c r="H50" s="105"/>
      <c r="I50" s="105"/>
      <c r="J50" s="149" t="e">
        <f>VLOOKUP(G50,'Risques-Dangers-Dommages'!$G$2:$H$42,2,FALSE)</f>
        <v>#N/A</v>
      </c>
      <c r="K50" s="148" t="e">
        <f t="shared" si="1"/>
        <v>#N/A</v>
      </c>
      <c r="L50" s="105"/>
      <c r="M50" s="105"/>
      <c r="N50" s="108"/>
      <c r="O50" s="108"/>
      <c r="P50" s="105"/>
      <c r="Q50" s="214" t="str">
        <f t="shared" si="2"/>
        <v/>
      </c>
      <c r="R50" s="214" t="str">
        <f t="shared" si="3"/>
        <v/>
      </c>
      <c r="S50" s="214" t="e">
        <f>VLOOKUP(L50,'Précisions-Moy Prév'!$C$2:$D$261,2,FALSE)</f>
        <v>#N/A</v>
      </c>
      <c r="T50" s="214" t="e">
        <f>VLOOKUP(F50,'Précisions-Moy Prév'!$G$2:$H$122,2,FALSE)</f>
        <v>#N/A</v>
      </c>
    </row>
    <row r="51" spans="1:20" x14ac:dyDescent="0.2">
      <c r="A51" s="149">
        <f t="shared" si="0"/>
        <v>48</v>
      </c>
      <c r="B51" s="108"/>
      <c r="C51" s="108"/>
      <c r="D51" s="105"/>
      <c r="E51" s="105"/>
      <c r="F51" s="105"/>
      <c r="G51" s="105"/>
      <c r="H51" s="105"/>
      <c r="I51" s="105"/>
      <c r="J51" s="149" t="e">
        <f>VLOOKUP(G51,'Risques-Dangers-Dommages'!$G$2:$H$42,2,FALSE)</f>
        <v>#N/A</v>
      </c>
      <c r="K51" s="148" t="e">
        <f t="shared" si="1"/>
        <v>#N/A</v>
      </c>
      <c r="L51" s="105"/>
      <c r="M51" s="105"/>
      <c r="N51" s="108"/>
      <c r="O51" s="108"/>
      <c r="P51" s="105"/>
      <c r="Q51" s="214" t="str">
        <f t="shared" si="2"/>
        <v/>
      </c>
      <c r="R51" s="214" t="str">
        <f t="shared" si="3"/>
        <v/>
      </c>
      <c r="S51" s="214" t="e">
        <f>VLOOKUP(L51,'Précisions-Moy Prév'!$C$2:$D$261,2,FALSE)</f>
        <v>#N/A</v>
      </c>
      <c r="T51" s="214" t="e">
        <f>VLOOKUP(F51,'Précisions-Moy Prév'!$G$2:$H$122,2,FALSE)</f>
        <v>#N/A</v>
      </c>
    </row>
    <row r="52" spans="1:20" x14ac:dyDescent="0.2">
      <c r="A52" s="149">
        <f t="shared" si="0"/>
        <v>49</v>
      </c>
      <c r="B52" s="108"/>
      <c r="C52" s="108"/>
      <c r="D52" s="105"/>
      <c r="E52" s="105"/>
      <c r="F52" s="105"/>
      <c r="G52" s="105"/>
      <c r="H52" s="105"/>
      <c r="I52" s="105"/>
      <c r="J52" s="149" t="e">
        <f>VLOOKUP(G52,'Risques-Dangers-Dommages'!$G$2:$H$42,2,FALSE)</f>
        <v>#N/A</v>
      </c>
      <c r="K52" s="148" t="e">
        <f t="shared" si="1"/>
        <v>#N/A</v>
      </c>
      <c r="L52" s="105"/>
      <c r="M52" s="105"/>
      <c r="N52" s="108"/>
      <c r="O52" s="108"/>
      <c r="P52" s="105"/>
      <c r="Q52" s="214" t="str">
        <f t="shared" si="2"/>
        <v/>
      </c>
      <c r="R52" s="214" t="str">
        <f t="shared" si="3"/>
        <v/>
      </c>
      <c r="S52" s="214" t="e">
        <f>VLOOKUP(L52,'Précisions-Moy Prév'!$C$2:$D$261,2,FALSE)</f>
        <v>#N/A</v>
      </c>
      <c r="T52" s="214" t="e">
        <f>VLOOKUP(F52,'Précisions-Moy Prév'!$G$2:$H$122,2,FALSE)</f>
        <v>#N/A</v>
      </c>
    </row>
    <row r="53" spans="1:20" x14ac:dyDescent="0.2">
      <c r="A53" s="149">
        <f t="shared" si="0"/>
        <v>50</v>
      </c>
      <c r="B53" s="108"/>
      <c r="C53" s="108"/>
      <c r="D53" s="105"/>
      <c r="E53" s="105"/>
      <c r="F53" s="105"/>
      <c r="G53" s="105"/>
      <c r="H53" s="105"/>
      <c r="I53" s="105"/>
      <c r="J53" s="149" t="e">
        <f>VLOOKUP(G53,'Risques-Dangers-Dommages'!$G$2:$H$42,2,FALSE)</f>
        <v>#N/A</v>
      </c>
      <c r="K53" s="148" t="e">
        <f t="shared" si="1"/>
        <v>#N/A</v>
      </c>
      <c r="L53" s="105"/>
      <c r="M53" s="105"/>
      <c r="N53" s="108"/>
      <c r="O53" s="108"/>
      <c r="P53" s="105"/>
      <c r="Q53" s="214" t="str">
        <f t="shared" si="2"/>
        <v/>
      </c>
      <c r="R53" s="214" t="str">
        <f t="shared" si="3"/>
        <v/>
      </c>
      <c r="S53" s="214" t="e">
        <f>VLOOKUP(L53,'Précisions-Moy Prév'!$C$2:$D$261,2,FALSE)</f>
        <v>#N/A</v>
      </c>
      <c r="T53" s="214" t="e">
        <f>VLOOKUP(F53,'Précisions-Moy Prév'!$G$2:$H$122,2,FALSE)</f>
        <v>#N/A</v>
      </c>
    </row>
    <row r="54" spans="1:20" x14ac:dyDescent="0.2">
      <c r="A54" s="149">
        <f t="shared" si="0"/>
        <v>51</v>
      </c>
      <c r="B54" s="108"/>
      <c r="C54" s="108"/>
      <c r="D54" s="105"/>
      <c r="E54" s="105"/>
      <c r="F54" s="105"/>
      <c r="G54" s="105"/>
      <c r="H54" s="105"/>
      <c r="I54" s="105"/>
      <c r="J54" s="149" t="e">
        <f>VLOOKUP(G54,'Risques-Dangers-Dommages'!$G$2:$H$42,2,FALSE)</f>
        <v>#N/A</v>
      </c>
      <c r="K54" s="148" t="e">
        <f t="shared" si="1"/>
        <v>#N/A</v>
      </c>
      <c r="L54" s="105"/>
      <c r="M54" s="105"/>
      <c r="N54" s="108"/>
      <c r="O54" s="108"/>
      <c r="P54" s="105"/>
      <c r="Q54" s="214" t="str">
        <f t="shared" si="2"/>
        <v/>
      </c>
      <c r="R54" s="214" t="str">
        <f t="shared" si="3"/>
        <v/>
      </c>
      <c r="S54" s="214" t="e">
        <f>VLOOKUP(L54,'Précisions-Moy Prév'!$C$2:$D$261,2,FALSE)</f>
        <v>#N/A</v>
      </c>
      <c r="T54" s="214" t="e">
        <f>VLOOKUP(F54,'Précisions-Moy Prév'!$G$2:$H$122,2,FALSE)</f>
        <v>#N/A</v>
      </c>
    </row>
    <row r="55" spans="1:20" x14ac:dyDescent="0.2">
      <c r="A55" s="149">
        <f t="shared" si="0"/>
        <v>52</v>
      </c>
      <c r="B55" s="108"/>
      <c r="C55" s="108"/>
      <c r="D55" s="105"/>
      <c r="E55" s="105"/>
      <c r="F55" s="105"/>
      <c r="G55" s="105"/>
      <c r="H55" s="105"/>
      <c r="I55" s="105"/>
      <c r="J55" s="149" t="e">
        <f>VLOOKUP(G55,'Risques-Dangers-Dommages'!$G$2:$H$42,2,FALSE)</f>
        <v>#N/A</v>
      </c>
      <c r="K55" s="148" t="e">
        <f t="shared" si="1"/>
        <v>#N/A</v>
      </c>
      <c r="L55" s="105"/>
      <c r="M55" s="105"/>
      <c r="N55" s="108"/>
      <c r="O55" s="108"/>
      <c r="P55" s="105"/>
      <c r="Q55" s="214" t="str">
        <f t="shared" si="2"/>
        <v/>
      </c>
      <c r="R55" s="214" t="str">
        <f t="shared" si="3"/>
        <v/>
      </c>
      <c r="S55" s="214" t="e">
        <f>VLOOKUP(L55,'Précisions-Moy Prév'!$C$2:$D$261,2,FALSE)</f>
        <v>#N/A</v>
      </c>
      <c r="T55" s="214" t="e">
        <f>VLOOKUP(F55,'Précisions-Moy Prév'!$G$2:$H$122,2,FALSE)</f>
        <v>#N/A</v>
      </c>
    </row>
    <row r="56" spans="1:20" x14ac:dyDescent="0.2">
      <c r="A56" s="149">
        <f t="shared" si="0"/>
        <v>53</v>
      </c>
      <c r="B56" s="108"/>
      <c r="C56" s="108"/>
      <c r="D56" s="105"/>
      <c r="E56" s="105"/>
      <c r="F56" s="105"/>
      <c r="G56" s="105"/>
      <c r="H56" s="105"/>
      <c r="I56" s="105"/>
      <c r="J56" s="149" t="e">
        <f>VLOOKUP(G56,'Risques-Dangers-Dommages'!$G$2:$H$42,2,FALSE)</f>
        <v>#N/A</v>
      </c>
      <c r="K56" s="148" t="e">
        <f t="shared" si="1"/>
        <v>#N/A</v>
      </c>
      <c r="L56" s="105"/>
      <c r="M56" s="105"/>
      <c r="N56" s="108"/>
      <c r="O56" s="108"/>
      <c r="P56" s="105"/>
      <c r="Q56" s="214" t="str">
        <f t="shared" si="2"/>
        <v/>
      </c>
      <c r="R56" s="214" t="str">
        <f t="shared" si="3"/>
        <v/>
      </c>
      <c r="S56" s="214" t="e">
        <f>VLOOKUP(L56,'Précisions-Moy Prév'!$C$2:$D$261,2,FALSE)</f>
        <v>#N/A</v>
      </c>
      <c r="T56" s="214" t="e">
        <f>VLOOKUP(F56,'Précisions-Moy Prév'!$G$2:$H$122,2,FALSE)</f>
        <v>#N/A</v>
      </c>
    </row>
    <row r="57" spans="1:20" x14ac:dyDescent="0.2">
      <c r="A57" s="149">
        <f t="shared" si="0"/>
        <v>54</v>
      </c>
      <c r="B57" s="108"/>
      <c r="C57" s="108"/>
      <c r="D57" s="105"/>
      <c r="E57" s="105"/>
      <c r="F57" s="105"/>
      <c r="G57" s="105"/>
      <c r="H57" s="105"/>
      <c r="I57" s="105"/>
      <c r="J57" s="149" t="e">
        <f>VLOOKUP(G57,'Risques-Dangers-Dommages'!$G$2:$H$42,2,FALSE)</f>
        <v>#N/A</v>
      </c>
      <c r="K57" s="148" t="e">
        <f t="shared" si="1"/>
        <v>#N/A</v>
      </c>
      <c r="L57" s="105"/>
      <c r="M57" s="105"/>
      <c r="N57" s="108"/>
      <c r="O57" s="108"/>
      <c r="P57" s="105"/>
      <c r="Q57" s="214" t="str">
        <f t="shared" si="2"/>
        <v/>
      </c>
      <c r="R57" s="214" t="str">
        <f t="shared" si="3"/>
        <v/>
      </c>
      <c r="S57" s="214" t="e">
        <f>VLOOKUP(L57,'Précisions-Moy Prév'!$C$2:$D$261,2,FALSE)</f>
        <v>#N/A</v>
      </c>
      <c r="T57" s="214" t="e">
        <f>VLOOKUP(F57,'Précisions-Moy Prév'!$G$2:$H$122,2,FALSE)</f>
        <v>#N/A</v>
      </c>
    </row>
    <row r="58" spans="1:20" x14ac:dyDescent="0.2">
      <c r="A58" s="149">
        <f t="shared" si="0"/>
        <v>55</v>
      </c>
      <c r="B58" s="108"/>
      <c r="C58" s="108"/>
      <c r="D58" s="105"/>
      <c r="E58" s="105"/>
      <c r="F58" s="105"/>
      <c r="G58" s="105"/>
      <c r="H58" s="105"/>
      <c r="I58" s="105"/>
      <c r="J58" s="149" t="e">
        <f>VLOOKUP(G58,'Risques-Dangers-Dommages'!$G$2:$H$42,2,FALSE)</f>
        <v>#N/A</v>
      </c>
      <c r="K58" s="148" t="e">
        <f t="shared" si="1"/>
        <v>#N/A</v>
      </c>
      <c r="L58" s="105"/>
      <c r="M58" s="105"/>
      <c r="N58" s="108"/>
      <c r="O58" s="108"/>
      <c r="P58" s="105"/>
      <c r="Q58" s="214" t="str">
        <f t="shared" si="2"/>
        <v/>
      </c>
      <c r="R58" s="214" t="str">
        <f t="shared" si="3"/>
        <v/>
      </c>
      <c r="S58" s="214" t="e">
        <f>VLOOKUP(L58,'Précisions-Moy Prév'!$C$2:$D$261,2,FALSE)</f>
        <v>#N/A</v>
      </c>
      <c r="T58" s="214" t="e">
        <f>VLOOKUP(F58,'Précisions-Moy Prév'!$G$2:$H$122,2,FALSE)</f>
        <v>#N/A</v>
      </c>
    </row>
    <row r="59" spans="1:20" x14ac:dyDescent="0.2">
      <c r="A59" s="149">
        <f t="shared" si="0"/>
        <v>56</v>
      </c>
      <c r="B59" s="108"/>
      <c r="C59" s="108"/>
      <c r="D59" s="105"/>
      <c r="E59" s="105"/>
      <c r="F59" s="105"/>
      <c r="G59" s="105"/>
      <c r="H59" s="105"/>
      <c r="I59" s="105"/>
      <c r="J59" s="149" t="e">
        <f>VLOOKUP(G59,'Risques-Dangers-Dommages'!$G$2:$H$42,2,FALSE)</f>
        <v>#N/A</v>
      </c>
      <c r="K59" s="148" t="e">
        <f t="shared" si="1"/>
        <v>#N/A</v>
      </c>
      <c r="L59" s="105"/>
      <c r="M59" s="105"/>
      <c r="N59" s="108"/>
      <c r="O59" s="108"/>
      <c r="P59" s="105"/>
      <c r="Q59" s="214" t="str">
        <f t="shared" si="2"/>
        <v/>
      </c>
      <c r="R59" s="214" t="str">
        <f t="shared" si="3"/>
        <v/>
      </c>
      <c r="S59" s="214" t="e">
        <f>VLOOKUP(L59,'Précisions-Moy Prév'!$C$2:$D$261,2,FALSE)</f>
        <v>#N/A</v>
      </c>
      <c r="T59" s="214" t="e">
        <f>VLOOKUP(F59,'Précisions-Moy Prév'!$G$2:$H$122,2,FALSE)</f>
        <v>#N/A</v>
      </c>
    </row>
    <row r="60" spans="1:20" x14ac:dyDescent="0.2">
      <c r="A60" s="149">
        <f t="shared" si="0"/>
        <v>57</v>
      </c>
      <c r="B60" s="108"/>
      <c r="C60" s="108"/>
      <c r="D60" s="105"/>
      <c r="E60" s="105"/>
      <c r="F60" s="105"/>
      <c r="G60" s="105"/>
      <c r="H60" s="105"/>
      <c r="I60" s="105"/>
      <c r="J60" s="149" t="e">
        <f>VLOOKUP(G60,'Risques-Dangers-Dommages'!$G$2:$H$42,2,FALSE)</f>
        <v>#N/A</v>
      </c>
      <c r="K60" s="148" t="e">
        <f t="shared" si="1"/>
        <v>#N/A</v>
      </c>
      <c r="L60" s="105"/>
      <c r="M60" s="105"/>
      <c r="N60" s="108"/>
      <c r="O60" s="108"/>
      <c r="P60" s="105"/>
      <c r="Q60" s="214" t="str">
        <f t="shared" si="2"/>
        <v/>
      </c>
      <c r="R60" s="214" t="str">
        <f t="shared" si="3"/>
        <v/>
      </c>
      <c r="S60" s="214" t="e">
        <f>VLOOKUP(L60,'Précisions-Moy Prév'!$C$2:$D$261,2,FALSE)</f>
        <v>#N/A</v>
      </c>
      <c r="T60" s="214" t="e">
        <f>VLOOKUP(F60,'Précisions-Moy Prév'!$G$2:$H$122,2,FALSE)</f>
        <v>#N/A</v>
      </c>
    </row>
    <row r="61" spans="1:20" x14ac:dyDescent="0.2">
      <c r="A61" s="149">
        <f t="shared" si="0"/>
        <v>58</v>
      </c>
      <c r="B61" s="108"/>
      <c r="C61" s="108"/>
      <c r="D61" s="105"/>
      <c r="E61" s="105"/>
      <c r="F61" s="105"/>
      <c r="G61" s="105"/>
      <c r="H61" s="105"/>
      <c r="I61" s="105"/>
      <c r="J61" s="149" t="e">
        <f>VLOOKUP(G61,'Risques-Dangers-Dommages'!$G$2:$H$42,2,FALSE)</f>
        <v>#N/A</v>
      </c>
      <c r="K61" s="148" t="e">
        <f t="shared" si="1"/>
        <v>#N/A</v>
      </c>
      <c r="L61" s="105"/>
      <c r="M61" s="105"/>
      <c r="N61" s="108"/>
      <c r="O61" s="108"/>
      <c r="P61" s="105"/>
      <c r="Q61" s="214" t="str">
        <f t="shared" si="2"/>
        <v/>
      </c>
      <c r="R61" s="214" t="str">
        <f t="shared" si="3"/>
        <v/>
      </c>
      <c r="S61" s="214" t="e">
        <f>VLOOKUP(L61,'Précisions-Moy Prév'!$C$2:$D$261,2,FALSE)</f>
        <v>#N/A</v>
      </c>
      <c r="T61" s="214" t="e">
        <f>VLOOKUP(F61,'Précisions-Moy Prév'!$G$2:$H$122,2,FALSE)</f>
        <v>#N/A</v>
      </c>
    </row>
    <row r="62" spans="1:20" x14ac:dyDescent="0.2">
      <c r="A62" s="149">
        <f t="shared" si="0"/>
        <v>59</v>
      </c>
      <c r="B62" s="108"/>
      <c r="C62" s="108"/>
      <c r="D62" s="105"/>
      <c r="E62" s="105"/>
      <c r="F62" s="105"/>
      <c r="G62" s="105"/>
      <c r="H62" s="105"/>
      <c r="I62" s="105"/>
      <c r="J62" s="149" t="e">
        <f>VLOOKUP(G62,'Risques-Dangers-Dommages'!$G$2:$H$42,2,FALSE)</f>
        <v>#N/A</v>
      </c>
      <c r="K62" s="148" t="e">
        <f t="shared" si="1"/>
        <v>#N/A</v>
      </c>
      <c r="L62" s="105"/>
      <c r="M62" s="105"/>
      <c r="N62" s="108"/>
      <c r="O62" s="108"/>
      <c r="P62" s="105"/>
      <c r="Q62" s="214" t="str">
        <f t="shared" si="2"/>
        <v/>
      </c>
      <c r="R62" s="214" t="str">
        <f t="shared" si="3"/>
        <v/>
      </c>
      <c r="S62" s="214" t="e">
        <f>VLOOKUP(L62,'Précisions-Moy Prév'!$C$2:$D$261,2,FALSE)</f>
        <v>#N/A</v>
      </c>
      <c r="T62" s="214" t="e">
        <f>VLOOKUP(F62,'Précisions-Moy Prév'!$G$2:$H$122,2,FALSE)</f>
        <v>#N/A</v>
      </c>
    </row>
    <row r="63" spans="1:20" x14ac:dyDescent="0.2">
      <c r="A63" s="149">
        <f t="shared" si="0"/>
        <v>60</v>
      </c>
      <c r="B63" s="108"/>
      <c r="C63" s="108"/>
      <c r="D63" s="105"/>
      <c r="E63" s="105"/>
      <c r="F63" s="105"/>
      <c r="G63" s="105"/>
      <c r="H63" s="105"/>
      <c r="I63" s="105"/>
      <c r="J63" s="149" t="e">
        <f>VLOOKUP(G63,'Risques-Dangers-Dommages'!$G$2:$H$42,2,FALSE)</f>
        <v>#N/A</v>
      </c>
      <c r="K63" s="148" t="e">
        <f t="shared" si="1"/>
        <v>#N/A</v>
      </c>
      <c r="L63" s="105"/>
      <c r="M63" s="105"/>
      <c r="N63" s="108"/>
      <c r="O63" s="108"/>
      <c r="P63" s="105"/>
      <c r="Q63" s="214" t="str">
        <f t="shared" si="2"/>
        <v/>
      </c>
      <c r="R63" s="214" t="str">
        <f t="shared" si="3"/>
        <v/>
      </c>
      <c r="S63" s="214" t="e">
        <f>VLOOKUP(L63,'Précisions-Moy Prév'!$C$2:$D$261,2,FALSE)</f>
        <v>#N/A</v>
      </c>
      <c r="T63" s="214" t="e">
        <f>VLOOKUP(F63,'Précisions-Moy Prév'!$G$2:$H$122,2,FALSE)</f>
        <v>#N/A</v>
      </c>
    </row>
    <row r="64" spans="1:20" x14ac:dyDescent="0.2">
      <c r="A64" s="149">
        <f t="shared" si="0"/>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0"/>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0"/>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0"/>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0"/>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0"/>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sheetProtection selectLockedCells="1"/>
  <autoFilter ref="A3:O132"/>
  <dataConsolidate function="count">
    <dataRefs count="1">
      <dataRef ref="R4" sheet="U24"/>
    </dataRefs>
  </dataConsolidate>
  <mergeCells count="2">
    <mergeCell ref="A1:D1"/>
    <mergeCell ref="E1:P1"/>
  </mergeCells>
  <phoneticPr fontId="1" type="noConversion"/>
  <conditionalFormatting sqref="K4:K203">
    <cfRule type="cellIs" dxfId="35" priority="3" stopIfTrue="1" operator="between">
      <formula>11</formula>
      <formula>16</formula>
    </cfRule>
    <cfRule type="cellIs" dxfId="34" priority="7" stopIfTrue="1" operator="between">
      <formula>21</formula>
      <formula>26</formula>
    </cfRule>
    <cfRule type="cellIs" dxfId="33" priority="8" stopIfTrue="1" operator="between">
      <formula>31</formula>
      <formula>36</formula>
    </cfRule>
    <cfRule type="cellIs" dxfId="32" priority="9" stopIfTrue="1" operator="between">
      <formula>41</formula>
      <formula>46</formula>
    </cfRule>
  </conditionalFormatting>
  <conditionalFormatting sqref="K4:K203">
    <cfRule type="containsErrors" dxfId="31" priority="2" stopIfTrue="1">
      <formula>ISERROR(K4)</formula>
    </cfRule>
  </conditionalFormatting>
  <conditionalFormatting sqref="J4:J203">
    <cfRule type="containsErrors" dxfId="30" priority="1" stopIfTrue="1">
      <formula>ISERROR(J4)</formula>
    </cfRule>
  </conditionalFormatting>
  <dataValidations count="7">
    <dataValidation type="list" showErrorMessage="1" sqref="H4:H203">
      <formula1>Fréquence</formula1>
      <formula2>0</formula2>
    </dataValidation>
    <dataValidation type="list" showErrorMessage="1" sqref="I4:I203">
      <formula1>Moyens_de_prévention_existants</formula1>
      <formula2>0</formula2>
    </dataValidation>
    <dataValidation type="list" showInputMessage="1" showErrorMessage="1" sqref="E4:E203">
      <formula1>Risques</formula1>
    </dataValidation>
    <dataValidation type="list" showInputMessage="1" sqref="F4:F203">
      <formula1>INDIRECT("Choix"&amp;(LOOKUP(E4,Risques,ChoixDangers)))</formula1>
    </dataValidation>
    <dataValidation type="list" allowBlank="1" showInputMessage="1" sqref="M4:M203">
      <formula1>S4</formula1>
    </dataValidation>
    <dataValidation type="list" allowBlank="1" showInputMessage="1" sqref="L4:L203">
      <formula1>INDIRECT("ChoixP"&amp;T4)</formula1>
    </dataValidation>
    <dataValidation type="list" showInputMessage="1" showErrorMessage="1" sqref="G4:G203">
      <formula1>INDIRECT("Choix"&amp;(LOOKUP(E4,Risques,ChoixDommages)))</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firstPageNumber="0" fitToWidth="0" fitToHeight="0" orientation="landscape" r:id="rId1"/>
  <headerFooter alignWithMargins="0">
    <oddFooter>&amp;L&amp;8Imprimé le &amp;D&amp;C&amp;P / &amp;N&amp;R&amp;A</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0"/>
  <dimension ref="A1:T203"/>
  <sheetViews>
    <sheetView showGridLines="0" workbookViewId="0">
      <pane xSplit="1" ySplit="3" topLeftCell="B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16384" width="30.7109375" style="2"/>
  </cols>
  <sheetData>
    <row r="1" spans="1:20" ht="22.5" customHeight="1" thickBot="1" x14ac:dyDescent="0.25">
      <c r="A1" s="563" t="s">
        <v>127</v>
      </c>
      <c r="B1" s="564"/>
      <c r="C1" s="564"/>
      <c r="D1" s="565"/>
      <c r="E1" s="566" t="str">
        <f>Sommaire!$B$37</f>
        <v>Salle 25</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205" t="s">
        <v>0</v>
      </c>
      <c r="B3" s="205" t="s">
        <v>50</v>
      </c>
      <c r="C3" s="216" t="s">
        <v>265</v>
      </c>
      <c r="D3" s="205" t="s">
        <v>1</v>
      </c>
      <c r="E3" s="205" t="s">
        <v>2</v>
      </c>
      <c r="F3" s="205" t="s">
        <v>3</v>
      </c>
      <c r="G3" s="205" t="s">
        <v>4</v>
      </c>
      <c r="H3" s="205" t="s">
        <v>5</v>
      </c>
      <c r="I3" s="205" t="s">
        <v>6</v>
      </c>
      <c r="J3" s="205" t="s">
        <v>7</v>
      </c>
      <c r="K3" s="205" t="s">
        <v>8</v>
      </c>
      <c r="L3" s="205" t="s">
        <v>9</v>
      </c>
      <c r="M3" s="205" t="s">
        <v>10</v>
      </c>
      <c r="N3" s="205" t="s">
        <v>88</v>
      </c>
      <c r="O3" s="205" t="s">
        <v>11</v>
      </c>
      <c r="P3" s="205" t="s">
        <v>261</v>
      </c>
    </row>
    <row r="4" spans="1:20" x14ac:dyDescent="0.2">
      <c r="A4" s="149">
        <f>1</f>
        <v>1</v>
      </c>
      <c r="B4" s="174"/>
      <c r="C4" s="174"/>
      <c r="D4" s="175"/>
      <c r="E4" s="105"/>
      <c r="F4" s="105"/>
      <c r="G4" s="105"/>
      <c r="H4" s="105"/>
      <c r="I4" s="10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74"/>
      <c r="C5" s="174"/>
      <c r="D5" s="105"/>
      <c r="E5" s="105"/>
      <c r="F5" s="105"/>
      <c r="G5" s="105"/>
      <c r="H5" s="105"/>
      <c r="I5" s="105"/>
      <c r="J5" s="149" t="e">
        <f>VLOOKUP(G5,'Risques-Dangers-Dommages'!$G$2:$H$42,2,FALSE)</f>
        <v>#N/A</v>
      </c>
      <c r="K5" s="148" t="e">
        <f t="shared" si="0"/>
        <v>#N/A</v>
      </c>
      <c r="L5" s="105"/>
      <c r="M5" s="10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74"/>
      <c r="C6" s="174"/>
      <c r="D6" s="175"/>
      <c r="E6" s="105"/>
      <c r="F6" s="105"/>
      <c r="G6" s="105"/>
      <c r="H6" s="105"/>
      <c r="I6" s="105"/>
      <c r="J6" s="149" t="e">
        <f>VLOOKUP(G6,'Risques-Dangers-Dommages'!$G$2:$H$42,2,FALSE)</f>
        <v>#N/A</v>
      </c>
      <c r="K6" s="148" t="e">
        <f t="shared" si="0"/>
        <v>#N/A</v>
      </c>
      <c r="L6" s="175"/>
      <c r="M6" s="10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74"/>
      <c r="C7" s="174"/>
      <c r="D7" s="175"/>
      <c r="E7" s="105"/>
      <c r="F7" s="105"/>
      <c r="G7" s="105"/>
      <c r="H7" s="105"/>
      <c r="I7" s="10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74"/>
      <c r="C8" s="174"/>
      <c r="D8" s="10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74"/>
      <c r="C9" s="174"/>
      <c r="D9" s="10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08"/>
      <c r="C10" s="108"/>
      <c r="D10" s="10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08"/>
      <c r="C11" s="108"/>
      <c r="D11" s="105"/>
      <c r="E11" s="10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08"/>
      <c r="C12" s="108"/>
      <c r="D12" s="10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08"/>
      <c r="C13" s="108"/>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08"/>
      <c r="C14" s="108"/>
      <c r="D14" s="10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08"/>
      <c r="C15" s="108"/>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08"/>
      <c r="C16" s="108"/>
      <c r="D16" s="10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08"/>
      <c r="C17" s="108"/>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mergeCells count="2">
    <mergeCell ref="A1:D1"/>
    <mergeCell ref="E1:P1"/>
  </mergeCells>
  <conditionalFormatting sqref="K4:K203">
    <cfRule type="cellIs" dxfId="29" priority="3" stopIfTrue="1" operator="between">
      <formula>11</formula>
      <formula>16</formula>
    </cfRule>
    <cfRule type="cellIs" dxfId="28" priority="4" stopIfTrue="1" operator="between">
      <formula>21</formula>
      <formula>26</formula>
    </cfRule>
    <cfRule type="cellIs" dxfId="27" priority="5" stopIfTrue="1" operator="between">
      <formula>31</formula>
      <formula>36</formula>
    </cfRule>
    <cfRule type="cellIs" dxfId="26" priority="6" stopIfTrue="1" operator="between">
      <formula>41</formula>
      <formula>46</formula>
    </cfRule>
  </conditionalFormatting>
  <conditionalFormatting sqref="K4:K203">
    <cfRule type="containsErrors" dxfId="25" priority="2" stopIfTrue="1">
      <formula>ISERROR(K4)</formula>
    </cfRule>
  </conditionalFormatting>
  <conditionalFormatting sqref="J4:J203">
    <cfRule type="containsErrors" dxfId="24" priority="1" stopIfTrue="1">
      <formula>ISERROR(J4)</formula>
    </cfRule>
  </conditionalFormatting>
  <dataValidations count="7">
    <dataValidation type="list" showInputMessage="1" showErrorMessage="1" sqref="E4:E203">
      <formula1>Risques</formula1>
    </dataValidation>
    <dataValidation type="list" showErrorMessage="1" sqref="H4:H203">
      <formula1>Fréquence</formula1>
      <formula2>0</formula2>
    </dataValidation>
    <dataValidation type="list" showErrorMessage="1" sqref="I4:I203">
      <formula1>Moyens_de_prévention_existants</formula1>
      <formula2>0</formula2>
    </dataValidation>
    <dataValidation type="list" allowBlank="1" showInputMessage="1" sqref="M4:M203">
      <formula1>S4</formula1>
    </dataValidation>
    <dataValidation type="list" allowBlank="1" showInputMessage="1" sqref="L4:L203">
      <formula1>INDIRECT("ChoixP"&amp;T4)</formula1>
    </dataValidation>
    <dataValidation type="list" showInputMessage="1" showErrorMessage="1" sqref="G4:G203">
      <formula1>INDIRECT("Choix"&amp;(LOOKUP(E4,Risques,ChoixDommages)))</formula1>
    </dataValidation>
    <dataValidation type="list" showInputMessage="1" sqref="F4:F203">
      <formula1>INDIRECT("Choix"&amp;(LOOKUP(E4,Risques,ChoixDangers)))</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orientation="landscape" r:id="rId1"/>
  <headerFooter alignWithMargins="0">
    <oddFooter>&amp;L&amp;8Imprimé le &amp;D&amp;C&amp;P / &amp;N&amp;R&amp;A</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1"/>
  <dimension ref="A1:T203"/>
  <sheetViews>
    <sheetView showGridLines="0" workbookViewId="0">
      <pane xSplit="1" ySplit="3" topLeftCell="B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16384" width="30.7109375" style="2"/>
  </cols>
  <sheetData>
    <row r="1" spans="1:20" ht="22.5" customHeight="1" thickBot="1" x14ac:dyDescent="0.25">
      <c r="A1" s="563" t="s">
        <v>127</v>
      </c>
      <c r="B1" s="564"/>
      <c r="C1" s="564"/>
      <c r="D1" s="565"/>
      <c r="E1" s="566" t="str">
        <f>Sommaire!$B$38</f>
        <v>Salle 26</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205" t="s">
        <v>0</v>
      </c>
      <c r="B3" s="205" t="s">
        <v>50</v>
      </c>
      <c r="C3" s="216" t="s">
        <v>265</v>
      </c>
      <c r="D3" s="205" t="s">
        <v>1</v>
      </c>
      <c r="E3" s="205" t="s">
        <v>2</v>
      </c>
      <c r="F3" s="205" t="s">
        <v>3</v>
      </c>
      <c r="G3" s="205" t="s">
        <v>4</v>
      </c>
      <c r="H3" s="205" t="s">
        <v>5</v>
      </c>
      <c r="I3" s="205" t="s">
        <v>6</v>
      </c>
      <c r="J3" s="205" t="s">
        <v>7</v>
      </c>
      <c r="K3" s="205" t="s">
        <v>8</v>
      </c>
      <c r="L3" s="205" t="s">
        <v>9</v>
      </c>
      <c r="M3" s="205" t="s">
        <v>10</v>
      </c>
      <c r="N3" s="205" t="s">
        <v>88</v>
      </c>
      <c r="O3" s="205" t="s">
        <v>11</v>
      </c>
      <c r="P3" s="205" t="s">
        <v>261</v>
      </c>
    </row>
    <row r="4" spans="1:20" x14ac:dyDescent="0.2">
      <c r="A4" s="149">
        <f>1</f>
        <v>1</v>
      </c>
      <c r="B4" s="174"/>
      <c r="C4" s="174"/>
      <c r="D4" s="175"/>
      <c r="E4" s="105"/>
      <c r="F4" s="105"/>
      <c r="G4" s="105"/>
      <c r="H4" s="105"/>
      <c r="I4" s="10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74"/>
      <c r="C5" s="174"/>
      <c r="D5" s="105"/>
      <c r="E5" s="105"/>
      <c r="F5" s="105"/>
      <c r="G5" s="105"/>
      <c r="H5" s="105"/>
      <c r="I5" s="105"/>
      <c r="J5" s="149" t="e">
        <f>VLOOKUP(G5,'Risques-Dangers-Dommages'!$G$2:$H$42,2,FALSE)</f>
        <v>#N/A</v>
      </c>
      <c r="K5" s="148" t="e">
        <f t="shared" si="0"/>
        <v>#N/A</v>
      </c>
      <c r="L5" s="105"/>
      <c r="M5" s="10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74"/>
      <c r="C6" s="174"/>
      <c r="D6" s="175"/>
      <c r="E6" s="105"/>
      <c r="F6" s="105"/>
      <c r="G6" s="105"/>
      <c r="H6" s="105"/>
      <c r="I6" s="105"/>
      <c r="J6" s="149" t="e">
        <f>VLOOKUP(G6,'Risques-Dangers-Dommages'!$G$2:$H$42,2,FALSE)</f>
        <v>#N/A</v>
      </c>
      <c r="K6" s="148" t="e">
        <f t="shared" si="0"/>
        <v>#N/A</v>
      </c>
      <c r="L6" s="175"/>
      <c r="M6" s="10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74"/>
      <c r="C7" s="174"/>
      <c r="D7" s="175"/>
      <c r="E7" s="105"/>
      <c r="F7" s="105"/>
      <c r="G7" s="105"/>
      <c r="H7" s="105"/>
      <c r="I7" s="10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74"/>
      <c r="C8" s="174"/>
      <c r="D8" s="10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74"/>
      <c r="C9" s="174"/>
      <c r="D9" s="10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08"/>
      <c r="C10" s="108"/>
      <c r="D10" s="10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08"/>
      <c r="C11" s="108"/>
      <c r="D11" s="105"/>
      <c r="E11" s="10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08"/>
      <c r="C12" s="108"/>
      <c r="D12" s="10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08"/>
      <c r="C13" s="108"/>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08"/>
      <c r="C14" s="108"/>
      <c r="D14" s="10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08"/>
      <c r="C15" s="108"/>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08"/>
      <c r="C16" s="108"/>
      <c r="D16" s="10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08"/>
      <c r="C17" s="108"/>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mergeCells count="2">
    <mergeCell ref="A1:D1"/>
    <mergeCell ref="E1:P1"/>
  </mergeCells>
  <conditionalFormatting sqref="K4:K203">
    <cfRule type="cellIs" dxfId="23" priority="3" stopIfTrue="1" operator="between">
      <formula>11</formula>
      <formula>16</formula>
    </cfRule>
    <cfRule type="cellIs" dxfId="22" priority="4" stopIfTrue="1" operator="between">
      <formula>21</formula>
      <formula>26</formula>
    </cfRule>
    <cfRule type="cellIs" dxfId="21" priority="5" stopIfTrue="1" operator="between">
      <formula>31</formula>
      <formula>36</formula>
    </cfRule>
    <cfRule type="cellIs" dxfId="20" priority="6" stopIfTrue="1" operator="between">
      <formula>41</formula>
      <formula>46</formula>
    </cfRule>
  </conditionalFormatting>
  <conditionalFormatting sqref="K4:K203">
    <cfRule type="containsErrors" dxfId="19" priority="2" stopIfTrue="1">
      <formula>ISERROR(K4)</formula>
    </cfRule>
  </conditionalFormatting>
  <conditionalFormatting sqref="J4:J203">
    <cfRule type="containsErrors" dxfId="18" priority="1" stopIfTrue="1">
      <formula>ISERROR(J4)</formula>
    </cfRule>
  </conditionalFormatting>
  <dataValidations count="7">
    <dataValidation type="list" showInputMessage="1" showErrorMessage="1" sqref="E4:E203">
      <formula1>Risques</formula1>
    </dataValidation>
    <dataValidation type="list" showErrorMessage="1" sqref="H4:H203">
      <formula1>Fréquence</formula1>
      <formula2>0</formula2>
    </dataValidation>
    <dataValidation type="list" showErrorMessage="1" sqref="I4:I203">
      <formula1>Moyens_de_prévention_existants</formula1>
      <formula2>0</formula2>
    </dataValidation>
    <dataValidation type="list" allowBlank="1" showInputMessage="1" sqref="M4:M203">
      <formula1>S4</formula1>
    </dataValidation>
    <dataValidation type="list" allowBlank="1" showInputMessage="1" sqref="L4:L203">
      <formula1>INDIRECT("ChoixP"&amp;T4)</formula1>
    </dataValidation>
    <dataValidation type="list" showInputMessage="1" showErrorMessage="1" sqref="G4:G203">
      <formula1>INDIRECT("Choix"&amp;(LOOKUP(E4,Risques,ChoixDommages)))</formula1>
    </dataValidation>
    <dataValidation type="list" showInputMessage="1" sqref="F4:F203">
      <formula1>INDIRECT("Choix"&amp;(LOOKUP(E4,Risques,ChoixDangers)))</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orientation="landscape" r:id="rId1"/>
  <headerFooter alignWithMargins="0">
    <oddFooter>&amp;L&amp;8Imprimé le &amp;D&amp;C&amp;P / &amp;N&amp;R&amp;A</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2"/>
  <dimension ref="A1:T203"/>
  <sheetViews>
    <sheetView showGridLines="0" zoomScaleNormal="100" workbookViewId="0">
      <pane xSplit="1" ySplit="3" topLeftCell="B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16384" width="30.7109375" style="2"/>
  </cols>
  <sheetData>
    <row r="1" spans="1:20" ht="22.5" customHeight="1" thickBot="1" x14ac:dyDescent="0.25">
      <c r="A1" s="563" t="s">
        <v>127</v>
      </c>
      <c r="B1" s="564"/>
      <c r="C1" s="564"/>
      <c r="D1" s="565"/>
      <c r="E1" s="566" t="str">
        <f>Sommaire!$B$39</f>
        <v>Salle 27</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205" t="s">
        <v>0</v>
      </c>
      <c r="B3" s="205" t="s">
        <v>50</v>
      </c>
      <c r="C3" s="216" t="s">
        <v>265</v>
      </c>
      <c r="D3" s="205" t="s">
        <v>1</v>
      </c>
      <c r="E3" s="205" t="s">
        <v>2</v>
      </c>
      <c r="F3" s="205" t="s">
        <v>3</v>
      </c>
      <c r="G3" s="205" t="s">
        <v>4</v>
      </c>
      <c r="H3" s="205" t="s">
        <v>5</v>
      </c>
      <c r="I3" s="205" t="s">
        <v>6</v>
      </c>
      <c r="J3" s="205" t="s">
        <v>7</v>
      </c>
      <c r="K3" s="205" t="s">
        <v>8</v>
      </c>
      <c r="L3" s="205" t="s">
        <v>9</v>
      </c>
      <c r="M3" s="205" t="s">
        <v>10</v>
      </c>
      <c r="N3" s="205" t="s">
        <v>88</v>
      </c>
      <c r="O3" s="205" t="s">
        <v>11</v>
      </c>
      <c r="P3" s="205" t="s">
        <v>261</v>
      </c>
    </row>
    <row r="4" spans="1:20" x14ac:dyDescent="0.2">
      <c r="A4" s="149">
        <f>1</f>
        <v>1</v>
      </c>
      <c r="B4" s="174"/>
      <c r="C4" s="174"/>
      <c r="D4" s="175"/>
      <c r="E4" s="105"/>
      <c r="F4" s="105"/>
      <c r="G4" s="105"/>
      <c r="H4" s="105"/>
      <c r="I4" s="10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74"/>
      <c r="C5" s="174"/>
      <c r="D5" s="105"/>
      <c r="E5" s="105"/>
      <c r="F5" s="105"/>
      <c r="G5" s="105"/>
      <c r="H5" s="105"/>
      <c r="I5" s="105"/>
      <c r="J5" s="149" t="e">
        <f>VLOOKUP(G5,'Risques-Dangers-Dommages'!$G$2:$H$42,2,FALSE)</f>
        <v>#N/A</v>
      </c>
      <c r="K5" s="148" t="e">
        <f t="shared" si="0"/>
        <v>#N/A</v>
      </c>
      <c r="L5" s="105"/>
      <c r="M5" s="10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74"/>
      <c r="C6" s="174"/>
      <c r="D6" s="175"/>
      <c r="E6" s="105"/>
      <c r="F6" s="105"/>
      <c r="G6" s="105"/>
      <c r="H6" s="105"/>
      <c r="I6" s="105"/>
      <c r="J6" s="149" t="e">
        <f>VLOOKUP(G6,'Risques-Dangers-Dommages'!$G$2:$H$42,2,FALSE)</f>
        <v>#N/A</v>
      </c>
      <c r="K6" s="148" t="e">
        <f t="shared" si="0"/>
        <v>#N/A</v>
      </c>
      <c r="L6" s="175"/>
      <c r="M6" s="10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74"/>
      <c r="C7" s="174"/>
      <c r="D7" s="175"/>
      <c r="E7" s="105"/>
      <c r="F7" s="105"/>
      <c r="G7" s="105"/>
      <c r="H7" s="105"/>
      <c r="I7" s="10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74"/>
      <c r="C8" s="174"/>
      <c r="D8" s="10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74"/>
      <c r="C9" s="174"/>
      <c r="D9" s="10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08"/>
      <c r="C10" s="108"/>
      <c r="D10" s="10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08"/>
      <c r="C11" s="108"/>
      <c r="D11" s="105"/>
      <c r="E11" s="10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08"/>
      <c r="C12" s="108"/>
      <c r="D12" s="10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08"/>
      <c r="C13" s="108"/>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08"/>
      <c r="C14" s="108"/>
      <c r="D14" s="10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08"/>
      <c r="C15" s="108"/>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08"/>
      <c r="C16" s="108"/>
      <c r="D16" s="10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08"/>
      <c r="C17" s="108"/>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mergeCells count="2">
    <mergeCell ref="A1:D1"/>
    <mergeCell ref="E1:P1"/>
  </mergeCells>
  <conditionalFormatting sqref="K4:K203">
    <cfRule type="cellIs" dxfId="17" priority="3" stopIfTrue="1" operator="between">
      <formula>11</formula>
      <formula>16</formula>
    </cfRule>
    <cfRule type="cellIs" dxfId="16" priority="4" stopIfTrue="1" operator="between">
      <formula>21</formula>
      <formula>26</formula>
    </cfRule>
    <cfRule type="cellIs" dxfId="15" priority="5" stopIfTrue="1" operator="between">
      <formula>31</formula>
      <formula>36</formula>
    </cfRule>
    <cfRule type="cellIs" dxfId="14" priority="6" stopIfTrue="1" operator="between">
      <formula>41</formula>
      <formula>46</formula>
    </cfRule>
  </conditionalFormatting>
  <conditionalFormatting sqref="K4:K203">
    <cfRule type="containsErrors" dxfId="13" priority="2" stopIfTrue="1">
      <formula>ISERROR(K4)</formula>
    </cfRule>
  </conditionalFormatting>
  <conditionalFormatting sqref="J4:J203">
    <cfRule type="containsErrors" dxfId="12" priority="1" stopIfTrue="1">
      <formula>ISERROR(J4)</formula>
    </cfRule>
  </conditionalFormatting>
  <dataValidations count="7">
    <dataValidation type="list" showInputMessage="1" showErrorMessage="1" sqref="E4:E203">
      <formula1>Risques</formula1>
    </dataValidation>
    <dataValidation type="list" showErrorMessage="1" sqref="H4:H203">
      <formula1>Fréquence</formula1>
      <formula2>0</formula2>
    </dataValidation>
    <dataValidation type="list" showErrorMessage="1" sqref="I4:I203">
      <formula1>Moyens_de_prévention_existants</formula1>
      <formula2>0</formula2>
    </dataValidation>
    <dataValidation type="list" allowBlank="1" showInputMessage="1" sqref="M4:M203">
      <formula1>S4</formula1>
    </dataValidation>
    <dataValidation type="list" allowBlank="1" showInputMessage="1" sqref="L4:L203">
      <formula1>INDIRECT("ChoixP"&amp;T4)</formula1>
    </dataValidation>
    <dataValidation type="list" showInputMessage="1" showErrorMessage="1" sqref="G4:G203">
      <formula1>INDIRECT("Choix"&amp;(LOOKUP(E4,Risques,ChoixDommages)))</formula1>
    </dataValidation>
    <dataValidation type="list" showInputMessage="1" sqref="F4:F203">
      <formula1>INDIRECT("Choix"&amp;(LOOKUP(E4,Risques,ChoixDangers)))</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orientation="landscape" r:id="rId1"/>
  <headerFooter alignWithMargins="0">
    <oddFooter>&amp;L&amp;8Imprimé le &amp;D&amp;C&amp;P / &amp;N&amp;R&amp;A</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3"/>
  <dimension ref="A1:T203"/>
  <sheetViews>
    <sheetView showGridLines="0" workbookViewId="0">
      <pane xSplit="1" ySplit="3" topLeftCell="B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16384" width="30.7109375" style="2"/>
  </cols>
  <sheetData>
    <row r="1" spans="1:20" ht="22.5" customHeight="1" thickBot="1" x14ac:dyDescent="0.25">
      <c r="A1" s="563" t="s">
        <v>127</v>
      </c>
      <c r="B1" s="564"/>
      <c r="C1" s="564"/>
      <c r="D1" s="565"/>
      <c r="E1" s="566" t="str">
        <f>Sommaire!$B$40</f>
        <v>Salle 28</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205" t="s">
        <v>0</v>
      </c>
      <c r="B3" s="205" t="s">
        <v>50</v>
      </c>
      <c r="C3" s="216" t="s">
        <v>265</v>
      </c>
      <c r="D3" s="205" t="s">
        <v>1</v>
      </c>
      <c r="E3" s="205" t="s">
        <v>2</v>
      </c>
      <c r="F3" s="205" t="s">
        <v>3</v>
      </c>
      <c r="G3" s="205" t="s">
        <v>4</v>
      </c>
      <c r="H3" s="205" t="s">
        <v>5</v>
      </c>
      <c r="I3" s="205" t="s">
        <v>6</v>
      </c>
      <c r="J3" s="205" t="s">
        <v>7</v>
      </c>
      <c r="K3" s="205" t="s">
        <v>8</v>
      </c>
      <c r="L3" s="205" t="s">
        <v>9</v>
      </c>
      <c r="M3" s="205" t="s">
        <v>10</v>
      </c>
      <c r="N3" s="205" t="s">
        <v>88</v>
      </c>
      <c r="O3" s="205" t="s">
        <v>11</v>
      </c>
      <c r="P3" s="205" t="s">
        <v>261</v>
      </c>
    </row>
    <row r="4" spans="1:20" x14ac:dyDescent="0.2">
      <c r="A4" s="149">
        <f>1</f>
        <v>1</v>
      </c>
      <c r="B4" s="174"/>
      <c r="C4" s="174"/>
      <c r="D4" s="175"/>
      <c r="E4" s="105"/>
      <c r="F4" s="105"/>
      <c r="G4" s="105"/>
      <c r="H4" s="105"/>
      <c r="I4" s="10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74"/>
      <c r="C5" s="174"/>
      <c r="D5" s="105"/>
      <c r="E5" s="105"/>
      <c r="F5" s="105"/>
      <c r="G5" s="105"/>
      <c r="H5" s="105"/>
      <c r="I5" s="105"/>
      <c r="J5" s="149" t="e">
        <f>VLOOKUP(G5,'Risques-Dangers-Dommages'!$G$2:$H$42,2,FALSE)</f>
        <v>#N/A</v>
      </c>
      <c r="K5" s="148" t="e">
        <f t="shared" si="0"/>
        <v>#N/A</v>
      </c>
      <c r="L5" s="105"/>
      <c r="M5" s="10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74"/>
      <c r="C6" s="174"/>
      <c r="D6" s="175"/>
      <c r="E6" s="105"/>
      <c r="F6" s="105"/>
      <c r="G6" s="105"/>
      <c r="H6" s="105"/>
      <c r="I6" s="105"/>
      <c r="J6" s="149" t="e">
        <f>VLOOKUP(G6,'Risques-Dangers-Dommages'!$G$2:$H$42,2,FALSE)</f>
        <v>#N/A</v>
      </c>
      <c r="K6" s="148" t="e">
        <f t="shared" si="0"/>
        <v>#N/A</v>
      </c>
      <c r="L6" s="175"/>
      <c r="M6" s="10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74"/>
      <c r="C7" s="174"/>
      <c r="D7" s="175"/>
      <c r="E7" s="105"/>
      <c r="F7" s="105"/>
      <c r="G7" s="105"/>
      <c r="H7" s="105"/>
      <c r="I7" s="10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74"/>
      <c r="C8" s="174"/>
      <c r="D8" s="10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74"/>
      <c r="C9" s="174"/>
      <c r="D9" s="10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08"/>
      <c r="C10" s="108"/>
      <c r="D10" s="10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08"/>
      <c r="C11" s="108"/>
      <c r="D11" s="105"/>
      <c r="E11" s="10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08"/>
      <c r="C12" s="108"/>
      <c r="D12" s="10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08"/>
      <c r="C13" s="108"/>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08"/>
      <c r="C14" s="108"/>
      <c r="D14" s="10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08"/>
      <c r="C15" s="108"/>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08"/>
      <c r="C16" s="108"/>
      <c r="D16" s="10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08"/>
      <c r="C17" s="108"/>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mergeCells count="2">
    <mergeCell ref="A1:D1"/>
    <mergeCell ref="E1:P1"/>
  </mergeCells>
  <conditionalFormatting sqref="K4:K203">
    <cfRule type="cellIs" dxfId="11" priority="3" stopIfTrue="1" operator="between">
      <formula>11</formula>
      <formula>16</formula>
    </cfRule>
    <cfRule type="cellIs" dxfId="10" priority="4" stopIfTrue="1" operator="between">
      <formula>21</formula>
      <formula>26</formula>
    </cfRule>
    <cfRule type="cellIs" dxfId="9" priority="5" stopIfTrue="1" operator="between">
      <formula>31</formula>
      <formula>36</formula>
    </cfRule>
    <cfRule type="cellIs" dxfId="8" priority="6" stopIfTrue="1" operator="between">
      <formula>41</formula>
      <formula>46</formula>
    </cfRule>
  </conditionalFormatting>
  <conditionalFormatting sqref="K4:K203">
    <cfRule type="containsErrors" dxfId="7" priority="2" stopIfTrue="1">
      <formula>ISERROR(K4)</formula>
    </cfRule>
  </conditionalFormatting>
  <conditionalFormatting sqref="J4:J203">
    <cfRule type="containsErrors" dxfId="6" priority="1" stopIfTrue="1">
      <formula>ISERROR(J4)</formula>
    </cfRule>
  </conditionalFormatting>
  <dataValidations count="7">
    <dataValidation type="list" showInputMessage="1" showErrorMessage="1" sqref="E4:E203">
      <formula1>Risques</formula1>
    </dataValidation>
    <dataValidation type="list" showErrorMessage="1" sqref="H4:H203">
      <formula1>Fréquence</formula1>
      <formula2>0</formula2>
    </dataValidation>
    <dataValidation type="list" showErrorMessage="1" sqref="I4:I203">
      <formula1>Moyens_de_prévention_existants</formula1>
      <formula2>0</formula2>
    </dataValidation>
    <dataValidation type="list" allowBlank="1" showInputMessage="1" sqref="M4:M203">
      <formula1>S4</formula1>
    </dataValidation>
    <dataValidation type="list" allowBlank="1" showInputMessage="1" sqref="L4:L203">
      <formula1>INDIRECT("ChoixP"&amp;T4)</formula1>
    </dataValidation>
    <dataValidation type="list" showInputMessage="1" showErrorMessage="1" sqref="G4:G203">
      <formula1>INDIRECT("Choix"&amp;(LOOKUP(E4,Risques,ChoixDommages)))</formula1>
    </dataValidation>
    <dataValidation type="list" showInputMessage="1" sqref="F4:F203">
      <formula1>INDIRECT("Choix"&amp;(LOOKUP(E4,Risques,ChoixDangers)))</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orientation="landscape" r:id="rId1"/>
  <headerFooter alignWithMargins="0">
    <oddFooter>&amp;L&amp;8Imprimé le &amp;D&amp;C&amp;P / &amp;N&amp;R&amp;A</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4"/>
  <dimension ref="A1:T203"/>
  <sheetViews>
    <sheetView showGridLines="0" workbookViewId="0">
      <pane xSplit="1" ySplit="3" topLeftCell="B4" activePane="bottomRight" state="frozen"/>
      <selection activeCell="D26" sqref="D26"/>
      <selection pane="topRight" activeCell="D26" sqref="D26"/>
      <selection pane="bottomLeft" activeCell="D26" sqref="D26"/>
      <selection pane="bottomRight" activeCell="D26" sqref="D26"/>
    </sheetView>
  </sheetViews>
  <sheetFormatPr baseColWidth="10" defaultColWidth="30.7109375" defaultRowHeight="11.25" x14ac:dyDescent="0.2"/>
  <cols>
    <col min="1" max="1" width="4.42578125" style="2" customWidth="1"/>
    <col min="2" max="2" width="6.7109375" style="2" customWidth="1"/>
    <col min="3" max="3" width="10.85546875" style="2" customWidth="1"/>
    <col min="4" max="4" width="10.7109375" style="2" customWidth="1"/>
    <col min="5" max="5" width="15.5703125" style="2" customWidth="1"/>
    <col min="6" max="6" width="28.7109375" style="2" customWidth="1"/>
    <col min="7" max="7" width="12.85546875" style="2" customWidth="1"/>
    <col min="8" max="8" width="11.28515625" style="2" customWidth="1"/>
    <col min="9" max="9" width="8.7109375" style="2" customWidth="1"/>
    <col min="10" max="10" width="9.7109375" style="2" customWidth="1"/>
    <col min="11" max="11" width="8.7109375" style="2" customWidth="1"/>
    <col min="12" max="12" width="30" style="2" customWidth="1"/>
    <col min="13" max="13" width="22" style="2" customWidth="1"/>
    <col min="14" max="14" width="8.28515625" style="2" customWidth="1"/>
    <col min="15" max="15" width="6.7109375" style="2" customWidth="1"/>
    <col min="16" max="16" width="21.7109375" style="2" customWidth="1"/>
    <col min="17" max="20" width="30.7109375" style="2" hidden="1" customWidth="1"/>
    <col min="21" max="16384" width="30.7109375" style="2"/>
  </cols>
  <sheetData>
    <row r="1" spans="1:20" ht="22.5" customHeight="1" thickBot="1" x14ac:dyDescent="0.25">
      <c r="A1" s="563" t="s">
        <v>127</v>
      </c>
      <c r="B1" s="564"/>
      <c r="C1" s="564"/>
      <c r="D1" s="565"/>
      <c r="E1" s="566" t="str">
        <f>Sommaire!$B$41</f>
        <v>Salle 29</v>
      </c>
      <c r="F1" s="567"/>
      <c r="G1" s="567"/>
      <c r="H1" s="567"/>
      <c r="I1" s="567"/>
      <c r="J1" s="567"/>
      <c r="K1" s="567"/>
      <c r="L1" s="567"/>
      <c r="M1" s="567"/>
      <c r="N1" s="567"/>
      <c r="O1" s="567"/>
      <c r="P1" s="567"/>
    </row>
    <row r="2" spans="1:20" ht="12" thickTop="1" x14ac:dyDescent="0.2">
      <c r="A2" s="150"/>
      <c r="B2" s="150"/>
      <c r="C2" s="150"/>
      <c r="D2" s="150"/>
      <c r="E2" s="150"/>
      <c r="F2" s="150"/>
      <c r="G2" s="150"/>
      <c r="H2" s="150"/>
      <c r="I2" s="150"/>
      <c r="J2" s="150"/>
      <c r="K2" s="150"/>
      <c r="L2" s="150"/>
      <c r="M2" s="150"/>
      <c r="N2" s="150"/>
      <c r="O2" s="150"/>
      <c r="P2" s="150"/>
    </row>
    <row r="3" spans="1:20" ht="56.25" customHeight="1" x14ac:dyDescent="0.2">
      <c r="A3" s="205" t="s">
        <v>0</v>
      </c>
      <c r="B3" s="205" t="s">
        <v>50</v>
      </c>
      <c r="C3" s="216" t="s">
        <v>265</v>
      </c>
      <c r="D3" s="205" t="s">
        <v>1</v>
      </c>
      <c r="E3" s="205" t="s">
        <v>2</v>
      </c>
      <c r="F3" s="205" t="s">
        <v>3</v>
      </c>
      <c r="G3" s="205" t="s">
        <v>4</v>
      </c>
      <c r="H3" s="205" t="s">
        <v>5</v>
      </c>
      <c r="I3" s="205" t="s">
        <v>6</v>
      </c>
      <c r="J3" s="205" t="s">
        <v>7</v>
      </c>
      <c r="K3" s="205" t="s">
        <v>8</v>
      </c>
      <c r="L3" s="205" t="s">
        <v>9</v>
      </c>
      <c r="M3" s="205" t="s">
        <v>10</v>
      </c>
      <c r="N3" s="205" t="s">
        <v>88</v>
      </c>
      <c r="O3" s="205" t="s">
        <v>11</v>
      </c>
      <c r="P3" s="205" t="s">
        <v>261</v>
      </c>
    </row>
    <row r="4" spans="1:20" x14ac:dyDescent="0.2">
      <c r="A4" s="149">
        <f>1</f>
        <v>1</v>
      </c>
      <c r="B4" s="174"/>
      <c r="C4" s="174"/>
      <c r="D4" s="175"/>
      <c r="E4" s="105"/>
      <c r="F4" s="105"/>
      <c r="G4" s="105"/>
      <c r="H4" s="105"/>
      <c r="I4" s="105"/>
      <c r="J4" s="149" t="e">
        <f>VLOOKUP(G4,'Risques-Dangers-Dommages'!$G$2:$H$42,2,FALSE)</f>
        <v>#N/A</v>
      </c>
      <c r="K4" s="148" t="e">
        <f t="shared" ref="K4:K63" si="0">(10*IF($J4="Mineure",1,IF($J4="Significative",2,IF($J4="grave",3,IF($J4="Critique",4,0)))))+IF(I4="Protection collective",IF(H4&lt;&gt;"Quotidien",1,2),IF(I4="E.P.I.",IF(H4&lt;&gt;"Mensuel et plus",3,2),IF(I4="Consigne",IF(H4&lt;&gt;"Quotidien",4,5),IF(I4="Aucun",IF(H4&lt;&gt;"Mensuel et plus",6,5),6))))</f>
        <v>#N/A</v>
      </c>
      <c r="L4" s="105"/>
      <c r="M4" s="105"/>
      <c r="N4" s="108"/>
      <c r="O4" s="108"/>
      <c r="P4" s="105"/>
      <c r="Q4" s="214" t="str">
        <f>IF(E4&lt;&gt;0,IF(O4=0,E4,""),"")</f>
        <v/>
      </c>
      <c r="R4" s="214" t="str">
        <f>IF(F4&lt;&gt;0,IF(O4=0,F4,""),"")</f>
        <v/>
      </c>
      <c r="S4" s="214" t="e">
        <f>VLOOKUP(L4,'Précisions-Moy Prév'!$C$2:$D$261,2,FALSE)</f>
        <v>#N/A</v>
      </c>
      <c r="T4" s="214" t="e">
        <f>VLOOKUP(F4,'Précisions-Moy Prév'!$G$2:$H$122,2,FALSE)</f>
        <v>#N/A</v>
      </c>
    </row>
    <row r="5" spans="1:20" x14ac:dyDescent="0.2">
      <c r="A5" s="149">
        <f>A4+1</f>
        <v>2</v>
      </c>
      <c r="B5" s="174"/>
      <c r="C5" s="174"/>
      <c r="D5" s="105"/>
      <c r="E5" s="105"/>
      <c r="F5" s="105"/>
      <c r="G5" s="105"/>
      <c r="H5" s="105"/>
      <c r="I5" s="105"/>
      <c r="J5" s="149" t="e">
        <f>VLOOKUP(G5,'Risques-Dangers-Dommages'!$G$2:$H$42,2,FALSE)</f>
        <v>#N/A</v>
      </c>
      <c r="K5" s="148" t="e">
        <f t="shared" si="0"/>
        <v>#N/A</v>
      </c>
      <c r="L5" s="105"/>
      <c r="M5" s="105"/>
      <c r="N5" s="108"/>
      <c r="O5" s="108"/>
      <c r="P5" s="105"/>
      <c r="Q5" s="214" t="str">
        <f t="shared" ref="Q5:Q63" si="1">IF(E5&lt;&gt;0,IF(O5=0,E5,""),"")</f>
        <v/>
      </c>
      <c r="R5" s="214" t="str">
        <f t="shared" ref="R5:R63" si="2">IF(F5&lt;&gt;0,IF(O5=0,F5,""),"")</f>
        <v/>
      </c>
      <c r="S5" s="214" t="e">
        <f>VLOOKUP(L5,'Précisions-Moy Prév'!$C$2:$D$261,2,FALSE)</f>
        <v>#N/A</v>
      </c>
      <c r="T5" s="214" t="e">
        <f>VLOOKUP(F5,'Précisions-Moy Prév'!$G$2:$H$122,2,FALSE)</f>
        <v>#N/A</v>
      </c>
    </row>
    <row r="6" spans="1:20" x14ac:dyDescent="0.2">
      <c r="A6" s="149">
        <f t="shared" ref="A6:A69" si="3">A5+1</f>
        <v>3</v>
      </c>
      <c r="B6" s="174"/>
      <c r="C6" s="174"/>
      <c r="D6" s="175"/>
      <c r="E6" s="105"/>
      <c r="F6" s="105"/>
      <c r="G6" s="105"/>
      <c r="H6" s="105"/>
      <c r="I6" s="105"/>
      <c r="J6" s="149" t="e">
        <f>VLOOKUP(G6,'Risques-Dangers-Dommages'!$G$2:$H$42,2,FALSE)</f>
        <v>#N/A</v>
      </c>
      <c r="K6" s="148" t="e">
        <f t="shared" si="0"/>
        <v>#N/A</v>
      </c>
      <c r="L6" s="175"/>
      <c r="M6" s="105"/>
      <c r="N6" s="108"/>
      <c r="O6" s="108"/>
      <c r="P6" s="105"/>
      <c r="Q6" s="214" t="str">
        <f t="shared" si="1"/>
        <v/>
      </c>
      <c r="R6" s="214" t="str">
        <f t="shared" si="2"/>
        <v/>
      </c>
      <c r="S6" s="214" t="e">
        <f>VLOOKUP(L6,'Précisions-Moy Prév'!$C$2:$D$261,2,FALSE)</f>
        <v>#N/A</v>
      </c>
      <c r="T6" s="214" t="e">
        <f>VLOOKUP(F6,'Précisions-Moy Prév'!$G$2:$H$122,2,FALSE)</f>
        <v>#N/A</v>
      </c>
    </row>
    <row r="7" spans="1:20" x14ac:dyDescent="0.2">
      <c r="A7" s="149">
        <f t="shared" si="3"/>
        <v>4</v>
      </c>
      <c r="B7" s="174"/>
      <c r="C7" s="174"/>
      <c r="D7" s="175"/>
      <c r="E7" s="105"/>
      <c r="F7" s="105"/>
      <c r="G7" s="105"/>
      <c r="H7" s="105"/>
      <c r="I7" s="105"/>
      <c r="J7" s="149" t="e">
        <f>VLOOKUP(G7,'Risques-Dangers-Dommages'!$G$2:$H$42,2,FALSE)</f>
        <v>#N/A</v>
      </c>
      <c r="K7" s="148" t="e">
        <f t="shared" si="0"/>
        <v>#N/A</v>
      </c>
      <c r="L7" s="105"/>
      <c r="M7" s="105"/>
      <c r="N7" s="108"/>
      <c r="O7" s="108"/>
      <c r="P7" s="105"/>
      <c r="Q7" s="214" t="str">
        <f t="shared" si="1"/>
        <v/>
      </c>
      <c r="R7" s="214" t="str">
        <f t="shared" si="2"/>
        <v/>
      </c>
      <c r="S7" s="214" t="e">
        <f>VLOOKUP(L7,'Précisions-Moy Prév'!$C$2:$D$261,2,FALSE)</f>
        <v>#N/A</v>
      </c>
      <c r="T7" s="214" t="e">
        <f>VLOOKUP(F7,'Précisions-Moy Prév'!$G$2:$H$122,2,FALSE)</f>
        <v>#N/A</v>
      </c>
    </row>
    <row r="8" spans="1:20" x14ac:dyDescent="0.2">
      <c r="A8" s="149">
        <f t="shared" si="3"/>
        <v>5</v>
      </c>
      <c r="B8" s="174"/>
      <c r="C8" s="174"/>
      <c r="D8" s="105"/>
      <c r="E8" s="105"/>
      <c r="F8" s="105"/>
      <c r="G8" s="105"/>
      <c r="H8" s="105"/>
      <c r="I8" s="105"/>
      <c r="J8" s="149" t="e">
        <f>VLOOKUP(G8,'Risques-Dangers-Dommages'!$G$2:$H$42,2,FALSE)</f>
        <v>#N/A</v>
      </c>
      <c r="K8" s="148" t="e">
        <f t="shared" si="0"/>
        <v>#N/A</v>
      </c>
      <c r="L8" s="105"/>
      <c r="M8" s="105"/>
      <c r="N8" s="108"/>
      <c r="O8" s="108"/>
      <c r="P8" s="105"/>
      <c r="Q8" s="214" t="str">
        <f t="shared" si="1"/>
        <v/>
      </c>
      <c r="R8" s="214" t="str">
        <f t="shared" si="2"/>
        <v/>
      </c>
      <c r="S8" s="214" t="e">
        <f>VLOOKUP(L8,'Précisions-Moy Prév'!$C$2:$D$261,2,FALSE)</f>
        <v>#N/A</v>
      </c>
      <c r="T8" s="214" t="e">
        <f>VLOOKUP(F8,'Précisions-Moy Prév'!$G$2:$H$122,2,FALSE)</f>
        <v>#N/A</v>
      </c>
    </row>
    <row r="9" spans="1:20" x14ac:dyDescent="0.2">
      <c r="A9" s="149">
        <f t="shared" si="3"/>
        <v>6</v>
      </c>
      <c r="B9" s="174"/>
      <c r="C9" s="174"/>
      <c r="D9" s="105"/>
      <c r="E9" s="105"/>
      <c r="F9" s="105"/>
      <c r="G9" s="105"/>
      <c r="H9" s="105"/>
      <c r="I9" s="105"/>
      <c r="J9" s="149" t="e">
        <f>VLOOKUP(G9,'Risques-Dangers-Dommages'!$G$2:$H$42,2,FALSE)</f>
        <v>#N/A</v>
      </c>
      <c r="K9" s="148" t="e">
        <f t="shared" si="0"/>
        <v>#N/A</v>
      </c>
      <c r="L9" s="105"/>
      <c r="M9" s="105"/>
      <c r="N9" s="108"/>
      <c r="O9" s="108"/>
      <c r="P9" s="105"/>
      <c r="Q9" s="214" t="str">
        <f t="shared" si="1"/>
        <v/>
      </c>
      <c r="R9" s="214" t="str">
        <f t="shared" si="2"/>
        <v/>
      </c>
      <c r="S9" s="214" t="e">
        <f>VLOOKUP(L9,'Précisions-Moy Prév'!$C$2:$D$261,2,FALSE)</f>
        <v>#N/A</v>
      </c>
      <c r="T9" s="214" t="e">
        <f>VLOOKUP(F9,'Précisions-Moy Prév'!$G$2:$H$122,2,FALSE)</f>
        <v>#N/A</v>
      </c>
    </row>
    <row r="10" spans="1:20" x14ac:dyDescent="0.2">
      <c r="A10" s="149">
        <f t="shared" si="3"/>
        <v>7</v>
      </c>
      <c r="B10" s="108"/>
      <c r="C10" s="108"/>
      <c r="D10" s="105"/>
      <c r="E10" s="105"/>
      <c r="F10" s="105"/>
      <c r="G10" s="105"/>
      <c r="H10" s="105"/>
      <c r="I10" s="105"/>
      <c r="J10" s="149" t="e">
        <f>VLOOKUP(G10,'Risques-Dangers-Dommages'!$G$2:$H$42,2,FALSE)</f>
        <v>#N/A</v>
      </c>
      <c r="K10" s="148" t="e">
        <f t="shared" si="0"/>
        <v>#N/A</v>
      </c>
      <c r="L10" s="105"/>
      <c r="M10" s="105"/>
      <c r="N10" s="108"/>
      <c r="O10" s="108"/>
      <c r="P10" s="105"/>
      <c r="Q10" s="214" t="str">
        <f t="shared" si="1"/>
        <v/>
      </c>
      <c r="R10" s="214" t="str">
        <f t="shared" si="2"/>
        <v/>
      </c>
      <c r="S10" s="214" t="e">
        <f>VLOOKUP(L10,'Précisions-Moy Prév'!$C$2:$D$261,2,FALSE)</f>
        <v>#N/A</v>
      </c>
      <c r="T10" s="214" t="e">
        <f>VLOOKUP(F10,'Précisions-Moy Prév'!$G$2:$H$122,2,FALSE)</f>
        <v>#N/A</v>
      </c>
    </row>
    <row r="11" spans="1:20" x14ac:dyDescent="0.2">
      <c r="A11" s="149">
        <f t="shared" si="3"/>
        <v>8</v>
      </c>
      <c r="B11" s="108"/>
      <c r="C11" s="108"/>
      <c r="D11" s="105"/>
      <c r="E11" s="105"/>
      <c r="F11" s="105"/>
      <c r="G11" s="105"/>
      <c r="H11" s="105"/>
      <c r="I11" s="105"/>
      <c r="J11" s="149" t="e">
        <f>VLOOKUP(G11,'Risques-Dangers-Dommages'!$G$2:$H$42,2,FALSE)</f>
        <v>#N/A</v>
      </c>
      <c r="K11" s="148" t="e">
        <f t="shared" si="0"/>
        <v>#N/A</v>
      </c>
      <c r="L11" s="105"/>
      <c r="M11" s="105"/>
      <c r="N11" s="108"/>
      <c r="O11" s="108"/>
      <c r="P11" s="105"/>
      <c r="Q11" s="214" t="str">
        <f t="shared" si="1"/>
        <v/>
      </c>
      <c r="R11" s="214" t="str">
        <f t="shared" si="2"/>
        <v/>
      </c>
      <c r="S11" s="214" t="e">
        <f>VLOOKUP(L11,'Précisions-Moy Prév'!$C$2:$D$261,2,FALSE)</f>
        <v>#N/A</v>
      </c>
      <c r="T11" s="214" t="e">
        <f>VLOOKUP(F11,'Précisions-Moy Prév'!$G$2:$H$122,2,FALSE)</f>
        <v>#N/A</v>
      </c>
    </row>
    <row r="12" spans="1:20" x14ac:dyDescent="0.2">
      <c r="A12" s="149">
        <f t="shared" si="3"/>
        <v>9</v>
      </c>
      <c r="B12" s="108"/>
      <c r="C12" s="108"/>
      <c r="D12" s="105"/>
      <c r="E12" s="105"/>
      <c r="F12" s="105"/>
      <c r="G12" s="105"/>
      <c r="H12" s="105"/>
      <c r="I12" s="105"/>
      <c r="J12" s="149" t="e">
        <f>VLOOKUP(G12,'Risques-Dangers-Dommages'!$G$2:$H$42,2,FALSE)</f>
        <v>#N/A</v>
      </c>
      <c r="K12" s="148" t="e">
        <f t="shared" si="0"/>
        <v>#N/A</v>
      </c>
      <c r="L12" s="105"/>
      <c r="M12" s="105"/>
      <c r="N12" s="108"/>
      <c r="O12" s="108"/>
      <c r="P12" s="105"/>
      <c r="Q12" s="214" t="str">
        <f t="shared" si="1"/>
        <v/>
      </c>
      <c r="R12" s="214" t="str">
        <f t="shared" si="2"/>
        <v/>
      </c>
      <c r="S12" s="214" t="e">
        <f>VLOOKUP(L12,'Précisions-Moy Prév'!$C$2:$D$261,2,FALSE)</f>
        <v>#N/A</v>
      </c>
      <c r="T12" s="214" t="e">
        <f>VLOOKUP(F12,'Précisions-Moy Prév'!$G$2:$H$122,2,FALSE)</f>
        <v>#N/A</v>
      </c>
    </row>
    <row r="13" spans="1:20" x14ac:dyDescent="0.2">
      <c r="A13" s="149">
        <f t="shared" si="3"/>
        <v>10</v>
      </c>
      <c r="B13" s="108"/>
      <c r="C13" s="108"/>
      <c r="D13" s="105"/>
      <c r="E13" s="105"/>
      <c r="F13" s="105"/>
      <c r="G13" s="105"/>
      <c r="H13" s="105"/>
      <c r="I13" s="105"/>
      <c r="J13" s="149" t="e">
        <f>VLOOKUP(G13,'Risques-Dangers-Dommages'!$G$2:$H$42,2,FALSE)</f>
        <v>#N/A</v>
      </c>
      <c r="K13" s="148" t="e">
        <f t="shared" si="0"/>
        <v>#N/A</v>
      </c>
      <c r="L13" s="105"/>
      <c r="M13" s="105"/>
      <c r="N13" s="108"/>
      <c r="O13" s="108"/>
      <c r="P13" s="105"/>
      <c r="Q13" s="214" t="str">
        <f t="shared" si="1"/>
        <v/>
      </c>
      <c r="R13" s="214" t="str">
        <f t="shared" si="2"/>
        <v/>
      </c>
      <c r="S13" s="214" t="e">
        <f>VLOOKUP(L13,'Précisions-Moy Prév'!$C$2:$D$261,2,FALSE)</f>
        <v>#N/A</v>
      </c>
      <c r="T13" s="214" t="e">
        <f>VLOOKUP(F13,'Précisions-Moy Prév'!$G$2:$H$122,2,FALSE)</f>
        <v>#N/A</v>
      </c>
    </row>
    <row r="14" spans="1:20" x14ac:dyDescent="0.2">
      <c r="A14" s="149">
        <f t="shared" si="3"/>
        <v>11</v>
      </c>
      <c r="B14" s="108"/>
      <c r="C14" s="108"/>
      <c r="D14" s="105"/>
      <c r="E14" s="105"/>
      <c r="F14" s="105"/>
      <c r="G14" s="105"/>
      <c r="H14" s="105"/>
      <c r="I14" s="105"/>
      <c r="J14" s="149" t="e">
        <f>VLOOKUP(G14,'Risques-Dangers-Dommages'!$G$2:$H$42,2,FALSE)</f>
        <v>#N/A</v>
      </c>
      <c r="K14" s="148" t="e">
        <f t="shared" si="0"/>
        <v>#N/A</v>
      </c>
      <c r="L14" s="105"/>
      <c r="M14" s="105"/>
      <c r="N14" s="108"/>
      <c r="O14" s="108"/>
      <c r="P14" s="105"/>
      <c r="Q14" s="214" t="str">
        <f t="shared" si="1"/>
        <v/>
      </c>
      <c r="R14" s="214" t="str">
        <f t="shared" si="2"/>
        <v/>
      </c>
      <c r="S14" s="214" t="e">
        <f>VLOOKUP(L14,'Précisions-Moy Prév'!$C$2:$D$261,2,FALSE)</f>
        <v>#N/A</v>
      </c>
      <c r="T14" s="214" t="e">
        <f>VLOOKUP(F14,'Précisions-Moy Prév'!$G$2:$H$122,2,FALSE)</f>
        <v>#N/A</v>
      </c>
    </row>
    <row r="15" spans="1:20" x14ac:dyDescent="0.2">
      <c r="A15" s="149">
        <f t="shared" si="3"/>
        <v>12</v>
      </c>
      <c r="B15" s="108"/>
      <c r="C15" s="108"/>
      <c r="D15" s="105"/>
      <c r="E15" s="105"/>
      <c r="F15" s="105"/>
      <c r="G15" s="105"/>
      <c r="H15" s="105"/>
      <c r="I15" s="105"/>
      <c r="J15" s="149" t="e">
        <f>VLOOKUP(G15,'Risques-Dangers-Dommages'!$G$2:$H$42,2,FALSE)</f>
        <v>#N/A</v>
      </c>
      <c r="K15" s="148" t="e">
        <f t="shared" si="0"/>
        <v>#N/A</v>
      </c>
      <c r="L15" s="105"/>
      <c r="M15" s="105"/>
      <c r="N15" s="108"/>
      <c r="O15" s="108"/>
      <c r="P15" s="105"/>
      <c r="Q15" s="214" t="str">
        <f t="shared" si="1"/>
        <v/>
      </c>
      <c r="R15" s="214" t="str">
        <f t="shared" si="2"/>
        <v/>
      </c>
      <c r="S15" s="214" t="e">
        <f>VLOOKUP(L15,'Précisions-Moy Prév'!$C$2:$D$261,2,FALSE)</f>
        <v>#N/A</v>
      </c>
      <c r="T15" s="214" t="e">
        <f>VLOOKUP(F15,'Précisions-Moy Prév'!$G$2:$H$122,2,FALSE)</f>
        <v>#N/A</v>
      </c>
    </row>
    <row r="16" spans="1:20" x14ac:dyDescent="0.2">
      <c r="A16" s="149">
        <f t="shared" si="3"/>
        <v>13</v>
      </c>
      <c r="B16" s="108"/>
      <c r="C16" s="108"/>
      <c r="D16" s="105"/>
      <c r="E16" s="105"/>
      <c r="F16" s="105"/>
      <c r="G16" s="105"/>
      <c r="H16" s="105"/>
      <c r="I16" s="105"/>
      <c r="J16" s="149" t="e">
        <f>VLOOKUP(G16,'Risques-Dangers-Dommages'!$G$2:$H$42,2,FALSE)</f>
        <v>#N/A</v>
      </c>
      <c r="K16" s="148" t="e">
        <f t="shared" si="0"/>
        <v>#N/A</v>
      </c>
      <c r="L16" s="105"/>
      <c r="M16" s="105"/>
      <c r="N16" s="108"/>
      <c r="O16" s="108"/>
      <c r="P16" s="105"/>
      <c r="Q16" s="214" t="str">
        <f t="shared" si="1"/>
        <v/>
      </c>
      <c r="R16" s="214" t="str">
        <f t="shared" si="2"/>
        <v/>
      </c>
      <c r="S16" s="214" t="e">
        <f>VLOOKUP(L16,'Précisions-Moy Prév'!$C$2:$D$261,2,FALSE)</f>
        <v>#N/A</v>
      </c>
      <c r="T16" s="214" t="e">
        <f>VLOOKUP(F16,'Précisions-Moy Prév'!$G$2:$H$122,2,FALSE)</f>
        <v>#N/A</v>
      </c>
    </row>
    <row r="17" spans="1:20" x14ac:dyDescent="0.2">
      <c r="A17" s="149">
        <f t="shared" si="3"/>
        <v>14</v>
      </c>
      <c r="B17" s="108"/>
      <c r="C17" s="108"/>
      <c r="D17" s="105"/>
      <c r="E17" s="105"/>
      <c r="F17" s="105"/>
      <c r="G17" s="105"/>
      <c r="H17" s="105"/>
      <c r="I17" s="105"/>
      <c r="J17" s="149" t="e">
        <f>VLOOKUP(G17,'Risques-Dangers-Dommages'!$G$2:$H$42,2,FALSE)</f>
        <v>#N/A</v>
      </c>
      <c r="K17" s="148" t="e">
        <f t="shared" si="0"/>
        <v>#N/A</v>
      </c>
      <c r="L17" s="105"/>
      <c r="M17" s="105"/>
      <c r="N17" s="108"/>
      <c r="O17" s="108"/>
      <c r="P17" s="105"/>
      <c r="Q17" s="214" t="str">
        <f t="shared" si="1"/>
        <v/>
      </c>
      <c r="R17" s="214" t="str">
        <f t="shared" si="2"/>
        <v/>
      </c>
      <c r="S17" s="214" t="e">
        <f>VLOOKUP(L17,'Précisions-Moy Prév'!$C$2:$D$261,2,FALSE)</f>
        <v>#N/A</v>
      </c>
      <c r="T17" s="214" t="e">
        <f>VLOOKUP(F17,'Précisions-Moy Prév'!$G$2:$H$122,2,FALSE)</f>
        <v>#N/A</v>
      </c>
    </row>
    <row r="18" spans="1:20" x14ac:dyDescent="0.2">
      <c r="A18" s="149">
        <f t="shared" si="3"/>
        <v>15</v>
      </c>
      <c r="B18" s="108"/>
      <c r="C18" s="108"/>
      <c r="D18" s="105"/>
      <c r="E18" s="105"/>
      <c r="F18" s="105"/>
      <c r="G18" s="105"/>
      <c r="H18" s="105"/>
      <c r="I18" s="105"/>
      <c r="J18" s="149" t="e">
        <f>VLOOKUP(G18,'Risques-Dangers-Dommages'!$G$2:$H$42,2,FALSE)</f>
        <v>#N/A</v>
      </c>
      <c r="K18" s="148" t="e">
        <f t="shared" si="0"/>
        <v>#N/A</v>
      </c>
      <c r="L18" s="105"/>
      <c r="M18" s="105"/>
      <c r="N18" s="108"/>
      <c r="O18" s="108"/>
      <c r="P18" s="105"/>
      <c r="Q18" s="214" t="str">
        <f t="shared" si="1"/>
        <v/>
      </c>
      <c r="R18" s="214" t="str">
        <f t="shared" si="2"/>
        <v/>
      </c>
      <c r="S18" s="214" t="e">
        <f>VLOOKUP(L18,'Précisions-Moy Prév'!$C$2:$D$261,2,FALSE)</f>
        <v>#N/A</v>
      </c>
      <c r="T18" s="214" t="e">
        <f>VLOOKUP(F18,'Précisions-Moy Prév'!$G$2:$H$122,2,FALSE)</f>
        <v>#N/A</v>
      </c>
    </row>
    <row r="19" spans="1:20" x14ac:dyDescent="0.2">
      <c r="A19" s="149">
        <f t="shared" si="3"/>
        <v>16</v>
      </c>
      <c r="B19" s="108"/>
      <c r="C19" s="108"/>
      <c r="D19" s="105"/>
      <c r="E19" s="105"/>
      <c r="F19" s="105"/>
      <c r="G19" s="105"/>
      <c r="H19" s="105"/>
      <c r="I19" s="105"/>
      <c r="J19" s="149" t="e">
        <f>VLOOKUP(G19,'Risques-Dangers-Dommages'!$G$2:$H$42,2,FALSE)</f>
        <v>#N/A</v>
      </c>
      <c r="K19" s="148" t="e">
        <f t="shared" si="0"/>
        <v>#N/A</v>
      </c>
      <c r="L19" s="105"/>
      <c r="M19" s="105"/>
      <c r="N19" s="108"/>
      <c r="O19" s="108"/>
      <c r="P19" s="105"/>
      <c r="Q19" s="214" t="str">
        <f t="shared" si="1"/>
        <v/>
      </c>
      <c r="R19" s="214" t="str">
        <f t="shared" si="2"/>
        <v/>
      </c>
      <c r="S19" s="214" t="e">
        <f>VLOOKUP(L19,'Précisions-Moy Prév'!$C$2:$D$261,2,FALSE)</f>
        <v>#N/A</v>
      </c>
      <c r="T19" s="214" t="e">
        <f>VLOOKUP(F19,'Précisions-Moy Prév'!$G$2:$H$122,2,FALSE)</f>
        <v>#N/A</v>
      </c>
    </row>
    <row r="20" spans="1:20" x14ac:dyDescent="0.2">
      <c r="A20" s="149">
        <f t="shared" si="3"/>
        <v>17</v>
      </c>
      <c r="B20" s="108"/>
      <c r="C20" s="108"/>
      <c r="D20" s="105"/>
      <c r="E20" s="105"/>
      <c r="F20" s="105"/>
      <c r="G20" s="105"/>
      <c r="H20" s="105"/>
      <c r="I20" s="105"/>
      <c r="J20" s="149" t="e">
        <f>VLOOKUP(G20,'Risques-Dangers-Dommages'!$G$2:$H$42,2,FALSE)</f>
        <v>#N/A</v>
      </c>
      <c r="K20" s="148" t="e">
        <f t="shared" si="0"/>
        <v>#N/A</v>
      </c>
      <c r="L20" s="105"/>
      <c r="M20" s="105"/>
      <c r="N20" s="108"/>
      <c r="O20" s="108"/>
      <c r="P20" s="105"/>
      <c r="Q20" s="214" t="str">
        <f t="shared" si="1"/>
        <v/>
      </c>
      <c r="R20" s="214" t="str">
        <f t="shared" si="2"/>
        <v/>
      </c>
      <c r="S20" s="214" t="e">
        <f>VLOOKUP(L20,'Précisions-Moy Prév'!$C$2:$D$261,2,FALSE)</f>
        <v>#N/A</v>
      </c>
      <c r="T20" s="214" t="e">
        <f>VLOOKUP(F20,'Précisions-Moy Prév'!$G$2:$H$122,2,FALSE)</f>
        <v>#N/A</v>
      </c>
    </row>
    <row r="21" spans="1:20" x14ac:dyDescent="0.2">
      <c r="A21" s="149">
        <f t="shared" si="3"/>
        <v>18</v>
      </c>
      <c r="B21" s="108"/>
      <c r="C21" s="108"/>
      <c r="D21" s="105"/>
      <c r="E21" s="105"/>
      <c r="F21" s="105"/>
      <c r="G21" s="105"/>
      <c r="H21" s="105"/>
      <c r="I21" s="105"/>
      <c r="J21" s="149" t="e">
        <f>VLOOKUP(G21,'Risques-Dangers-Dommages'!$G$2:$H$42,2,FALSE)</f>
        <v>#N/A</v>
      </c>
      <c r="K21" s="148" t="e">
        <f t="shared" si="0"/>
        <v>#N/A</v>
      </c>
      <c r="L21" s="105"/>
      <c r="M21" s="105"/>
      <c r="N21" s="108"/>
      <c r="O21" s="108"/>
      <c r="P21" s="105"/>
      <c r="Q21" s="214" t="str">
        <f t="shared" si="1"/>
        <v/>
      </c>
      <c r="R21" s="214" t="str">
        <f t="shared" si="2"/>
        <v/>
      </c>
      <c r="S21" s="214" t="e">
        <f>VLOOKUP(L21,'Précisions-Moy Prév'!$C$2:$D$261,2,FALSE)</f>
        <v>#N/A</v>
      </c>
      <c r="T21" s="214" t="e">
        <f>VLOOKUP(F21,'Précisions-Moy Prév'!$G$2:$H$122,2,FALSE)</f>
        <v>#N/A</v>
      </c>
    </row>
    <row r="22" spans="1:20" x14ac:dyDescent="0.2">
      <c r="A22" s="149">
        <f t="shared" si="3"/>
        <v>19</v>
      </c>
      <c r="B22" s="108"/>
      <c r="C22" s="108"/>
      <c r="D22" s="105"/>
      <c r="E22" s="105"/>
      <c r="F22" s="105"/>
      <c r="G22" s="105"/>
      <c r="H22" s="105"/>
      <c r="I22" s="105"/>
      <c r="J22" s="149" t="e">
        <f>VLOOKUP(G22,'Risques-Dangers-Dommages'!$G$2:$H$42,2,FALSE)</f>
        <v>#N/A</v>
      </c>
      <c r="K22" s="148" t="e">
        <f t="shared" si="0"/>
        <v>#N/A</v>
      </c>
      <c r="L22" s="105"/>
      <c r="M22" s="105"/>
      <c r="N22" s="108"/>
      <c r="O22" s="108"/>
      <c r="P22" s="105"/>
      <c r="Q22" s="214" t="str">
        <f t="shared" si="1"/>
        <v/>
      </c>
      <c r="R22" s="214" t="str">
        <f t="shared" si="2"/>
        <v/>
      </c>
      <c r="S22" s="214" t="e">
        <f>VLOOKUP(L22,'Précisions-Moy Prév'!$C$2:$D$261,2,FALSE)</f>
        <v>#N/A</v>
      </c>
      <c r="T22" s="214" t="e">
        <f>VLOOKUP(F22,'Précisions-Moy Prév'!$G$2:$H$122,2,FALSE)</f>
        <v>#N/A</v>
      </c>
    </row>
    <row r="23" spans="1:20" x14ac:dyDescent="0.2">
      <c r="A23" s="149">
        <f t="shared" si="3"/>
        <v>20</v>
      </c>
      <c r="B23" s="108"/>
      <c r="C23" s="108"/>
      <c r="D23" s="105"/>
      <c r="E23" s="105"/>
      <c r="F23" s="105"/>
      <c r="G23" s="105"/>
      <c r="H23" s="105"/>
      <c r="I23" s="105"/>
      <c r="J23" s="149" t="e">
        <f>VLOOKUP(G23,'Risques-Dangers-Dommages'!$G$2:$H$42,2,FALSE)</f>
        <v>#N/A</v>
      </c>
      <c r="K23" s="148" t="e">
        <f t="shared" si="0"/>
        <v>#N/A</v>
      </c>
      <c r="L23" s="105"/>
      <c r="M23" s="105"/>
      <c r="N23" s="108"/>
      <c r="O23" s="108"/>
      <c r="P23" s="105"/>
      <c r="Q23" s="214" t="str">
        <f t="shared" si="1"/>
        <v/>
      </c>
      <c r="R23" s="214" t="str">
        <f t="shared" si="2"/>
        <v/>
      </c>
      <c r="S23" s="214" t="e">
        <f>VLOOKUP(L23,'Précisions-Moy Prév'!$C$2:$D$261,2,FALSE)</f>
        <v>#N/A</v>
      </c>
      <c r="T23" s="214" t="e">
        <f>VLOOKUP(F23,'Précisions-Moy Prév'!$G$2:$H$122,2,FALSE)</f>
        <v>#N/A</v>
      </c>
    </row>
    <row r="24" spans="1:20" x14ac:dyDescent="0.2">
      <c r="A24" s="149">
        <f t="shared" si="3"/>
        <v>21</v>
      </c>
      <c r="B24" s="108"/>
      <c r="C24" s="108"/>
      <c r="D24" s="105"/>
      <c r="E24" s="105"/>
      <c r="F24" s="105"/>
      <c r="G24" s="105"/>
      <c r="H24" s="105"/>
      <c r="I24" s="105"/>
      <c r="J24" s="149" t="e">
        <f>VLOOKUP(G24,'Risques-Dangers-Dommages'!$G$2:$H$42,2,FALSE)</f>
        <v>#N/A</v>
      </c>
      <c r="K24" s="148" t="e">
        <f t="shared" si="0"/>
        <v>#N/A</v>
      </c>
      <c r="L24" s="105"/>
      <c r="M24" s="105"/>
      <c r="N24" s="108"/>
      <c r="O24" s="108"/>
      <c r="P24" s="105"/>
      <c r="Q24" s="214" t="str">
        <f t="shared" si="1"/>
        <v/>
      </c>
      <c r="R24" s="214" t="str">
        <f t="shared" si="2"/>
        <v/>
      </c>
      <c r="S24" s="214" t="e">
        <f>VLOOKUP(L24,'Précisions-Moy Prév'!$C$2:$D$261,2,FALSE)</f>
        <v>#N/A</v>
      </c>
      <c r="T24" s="214" t="e">
        <f>VLOOKUP(F24,'Précisions-Moy Prév'!$G$2:$H$122,2,FALSE)</f>
        <v>#N/A</v>
      </c>
    </row>
    <row r="25" spans="1:20" x14ac:dyDescent="0.2">
      <c r="A25" s="149">
        <f t="shared" si="3"/>
        <v>22</v>
      </c>
      <c r="B25" s="108"/>
      <c r="C25" s="108"/>
      <c r="D25" s="105"/>
      <c r="E25" s="105"/>
      <c r="F25" s="105"/>
      <c r="G25" s="105"/>
      <c r="H25" s="105"/>
      <c r="I25" s="105"/>
      <c r="J25" s="149" t="e">
        <f>VLOOKUP(G25,'Risques-Dangers-Dommages'!$G$2:$H$42,2,FALSE)</f>
        <v>#N/A</v>
      </c>
      <c r="K25" s="148" t="e">
        <f t="shared" si="0"/>
        <v>#N/A</v>
      </c>
      <c r="L25" s="105"/>
      <c r="M25" s="105"/>
      <c r="N25" s="108"/>
      <c r="O25" s="108"/>
      <c r="P25" s="105"/>
      <c r="Q25" s="214" t="str">
        <f t="shared" si="1"/>
        <v/>
      </c>
      <c r="R25" s="214" t="str">
        <f t="shared" si="2"/>
        <v/>
      </c>
      <c r="S25" s="214" t="e">
        <f>VLOOKUP(L25,'Précisions-Moy Prév'!$C$2:$D$261,2,FALSE)</f>
        <v>#N/A</v>
      </c>
      <c r="T25" s="214" t="e">
        <f>VLOOKUP(F25,'Précisions-Moy Prév'!$G$2:$H$122,2,FALSE)</f>
        <v>#N/A</v>
      </c>
    </row>
    <row r="26" spans="1:20" x14ac:dyDescent="0.2">
      <c r="A26" s="149">
        <f t="shared" si="3"/>
        <v>23</v>
      </c>
      <c r="B26" s="108"/>
      <c r="C26" s="108"/>
      <c r="D26" s="105"/>
      <c r="E26" s="105"/>
      <c r="F26" s="105"/>
      <c r="G26" s="105"/>
      <c r="H26" s="105"/>
      <c r="I26" s="105"/>
      <c r="J26" s="149" t="e">
        <f>VLOOKUP(G26,'Risques-Dangers-Dommages'!$G$2:$H$42,2,FALSE)</f>
        <v>#N/A</v>
      </c>
      <c r="K26" s="148" t="e">
        <f t="shared" si="0"/>
        <v>#N/A</v>
      </c>
      <c r="L26" s="105"/>
      <c r="M26" s="105"/>
      <c r="N26" s="108"/>
      <c r="O26" s="108"/>
      <c r="P26" s="105"/>
      <c r="Q26" s="214" t="str">
        <f t="shared" si="1"/>
        <v/>
      </c>
      <c r="R26" s="214" t="str">
        <f t="shared" si="2"/>
        <v/>
      </c>
      <c r="S26" s="214" t="e">
        <f>VLOOKUP(L26,'Précisions-Moy Prév'!$C$2:$D$261,2,FALSE)</f>
        <v>#N/A</v>
      </c>
      <c r="T26" s="214" t="e">
        <f>VLOOKUP(F26,'Précisions-Moy Prév'!$G$2:$H$122,2,FALSE)</f>
        <v>#N/A</v>
      </c>
    </row>
    <row r="27" spans="1:20" x14ac:dyDescent="0.2">
      <c r="A27" s="149">
        <f t="shared" si="3"/>
        <v>24</v>
      </c>
      <c r="B27" s="108"/>
      <c r="C27" s="108"/>
      <c r="D27" s="105"/>
      <c r="E27" s="105"/>
      <c r="F27" s="105"/>
      <c r="G27" s="105"/>
      <c r="H27" s="105"/>
      <c r="I27" s="105"/>
      <c r="J27" s="149" t="e">
        <f>VLOOKUP(G27,'Risques-Dangers-Dommages'!$G$2:$H$42,2,FALSE)</f>
        <v>#N/A</v>
      </c>
      <c r="K27" s="148" t="e">
        <f t="shared" si="0"/>
        <v>#N/A</v>
      </c>
      <c r="L27" s="105"/>
      <c r="M27" s="105"/>
      <c r="N27" s="108"/>
      <c r="O27" s="108"/>
      <c r="P27" s="105"/>
      <c r="Q27" s="214" t="str">
        <f t="shared" si="1"/>
        <v/>
      </c>
      <c r="R27" s="214" t="str">
        <f t="shared" si="2"/>
        <v/>
      </c>
      <c r="S27" s="214" t="e">
        <f>VLOOKUP(L27,'Précisions-Moy Prév'!$C$2:$D$261,2,FALSE)</f>
        <v>#N/A</v>
      </c>
      <c r="T27" s="214" t="e">
        <f>VLOOKUP(F27,'Précisions-Moy Prév'!$G$2:$H$122,2,FALSE)</f>
        <v>#N/A</v>
      </c>
    </row>
    <row r="28" spans="1:20" x14ac:dyDescent="0.2">
      <c r="A28" s="149">
        <f t="shared" si="3"/>
        <v>25</v>
      </c>
      <c r="B28" s="108"/>
      <c r="C28" s="108"/>
      <c r="D28" s="105"/>
      <c r="E28" s="105"/>
      <c r="F28" s="105"/>
      <c r="G28" s="105"/>
      <c r="H28" s="105"/>
      <c r="I28" s="105"/>
      <c r="J28" s="149" t="e">
        <f>VLOOKUP(G28,'Risques-Dangers-Dommages'!$G$2:$H$42,2,FALSE)</f>
        <v>#N/A</v>
      </c>
      <c r="K28" s="148" t="e">
        <f t="shared" si="0"/>
        <v>#N/A</v>
      </c>
      <c r="L28" s="105"/>
      <c r="M28" s="105"/>
      <c r="N28" s="108"/>
      <c r="O28" s="108"/>
      <c r="P28" s="105"/>
      <c r="Q28" s="214" t="str">
        <f t="shared" si="1"/>
        <v/>
      </c>
      <c r="R28" s="214" t="str">
        <f t="shared" si="2"/>
        <v/>
      </c>
      <c r="S28" s="214" t="e">
        <f>VLOOKUP(L28,'Précisions-Moy Prév'!$C$2:$D$261,2,FALSE)</f>
        <v>#N/A</v>
      </c>
      <c r="T28" s="214" t="e">
        <f>VLOOKUP(F28,'Précisions-Moy Prév'!$G$2:$H$122,2,FALSE)</f>
        <v>#N/A</v>
      </c>
    </row>
    <row r="29" spans="1:20" x14ac:dyDescent="0.2">
      <c r="A29" s="149">
        <f t="shared" si="3"/>
        <v>26</v>
      </c>
      <c r="B29" s="108"/>
      <c r="C29" s="108"/>
      <c r="D29" s="105"/>
      <c r="E29" s="105"/>
      <c r="F29" s="105"/>
      <c r="G29" s="105"/>
      <c r="H29" s="105"/>
      <c r="I29" s="105"/>
      <c r="J29" s="149" t="e">
        <f>VLOOKUP(G29,'Risques-Dangers-Dommages'!$G$2:$H$42,2,FALSE)</f>
        <v>#N/A</v>
      </c>
      <c r="K29" s="148" t="e">
        <f t="shared" si="0"/>
        <v>#N/A</v>
      </c>
      <c r="L29" s="105"/>
      <c r="M29" s="105"/>
      <c r="N29" s="108"/>
      <c r="O29" s="108"/>
      <c r="P29" s="105"/>
      <c r="Q29" s="214" t="str">
        <f t="shared" si="1"/>
        <v/>
      </c>
      <c r="R29" s="214" t="str">
        <f t="shared" si="2"/>
        <v/>
      </c>
      <c r="S29" s="214" t="e">
        <f>VLOOKUP(L29,'Précisions-Moy Prév'!$C$2:$D$261,2,FALSE)</f>
        <v>#N/A</v>
      </c>
      <c r="T29" s="214" t="e">
        <f>VLOOKUP(F29,'Précisions-Moy Prév'!$G$2:$H$122,2,FALSE)</f>
        <v>#N/A</v>
      </c>
    </row>
    <row r="30" spans="1:20" x14ac:dyDescent="0.2">
      <c r="A30" s="149">
        <f t="shared" si="3"/>
        <v>27</v>
      </c>
      <c r="B30" s="108"/>
      <c r="C30" s="108"/>
      <c r="D30" s="105"/>
      <c r="E30" s="105"/>
      <c r="F30" s="105"/>
      <c r="G30" s="105"/>
      <c r="H30" s="105"/>
      <c r="I30" s="105"/>
      <c r="J30" s="149" t="e">
        <f>VLOOKUP(G30,'Risques-Dangers-Dommages'!$G$2:$H$42,2,FALSE)</f>
        <v>#N/A</v>
      </c>
      <c r="K30" s="148" t="e">
        <f t="shared" si="0"/>
        <v>#N/A</v>
      </c>
      <c r="L30" s="105"/>
      <c r="M30" s="105"/>
      <c r="N30" s="108"/>
      <c r="O30" s="108"/>
      <c r="P30" s="105"/>
      <c r="Q30" s="214" t="str">
        <f t="shared" si="1"/>
        <v/>
      </c>
      <c r="R30" s="214" t="str">
        <f t="shared" si="2"/>
        <v/>
      </c>
      <c r="S30" s="214" t="e">
        <f>VLOOKUP(L30,'Précisions-Moy Prév'!$C$2:$D$261,2,FALSE)</f>
        <v>#N/A</v>
      </c>
      <c r="T30" s="214" t="e">
        <f>VLOOKUP(F30,'Précisions-Moy Prév'!$G$2:$H$122,2,FALSE)</f>
        <v>#N/A</v>
      </c>
    </row>
    <row r="31" spans="1:20" x14ac:dyDescent="0.2">
      <c r="A31" s="149">
        <f t="shared" si="3"/>
        <v>28</v>
      </c>
      <c r="B31" s="108"/>
      <c r="C31" s="108"/>
      <c r="D31" s="105"/>
      <c r="E31" s="105"/>
      <c r="F31" s="105"/>
      <c r="G31" s="105"/>
      <c r="H31" s="105"/>
      <c r="I31" s="105"/>
      <c r="J31" s="149" t="e">
        <f>VLOOKUP(G31,'Risques-Dangers-Dommages'!$G$2:$H$42,2,FALSE)</f>
        <v>#N/A</v>
      </c>
      <c r="K31" s="148" t="e">
        <f t="shared" si="0"/>
        <v>#N/A</v>
      </c>
      <c r="L31" s="105"/>
      <c r="M31" s="105"/>
      <c r="N31" s="108"/>
      <c r="O31" s="108"/>
      <c r="P31" s="105"/>
      <c r="Q31" s="214" t="str">
        <f t="shared" si="1"/>
        <v/>
      </c>
      <c r="R31" s="214" t="str">
        <f t="shared" si="2"/>
        <v/>
      </c>
      <c r="S31" s="214" t="e">
        <f>VLOOKUP(L31,'Précisions-Moy Prév'!$C$2:$D$261,2,FALSE)</f>
        <v>#N/A</v>
      </c>
      <c r="T31" s="214" t="e">
        <f>VLOOKUP(F31,'Précisions-Moy Prév'!$G$2:$H$122,2,FALSE)</f>
        <v>#N/A</v>
      </c>
    </row>
    <row r="32" spans="1:20" x14ac:dyDescent="0.2">
      <c r="A32" s="149">
        <f t="shared" si="3"/>
        <v>29</v>
      </c>
      <c r="B32" s="108"/>
      <c r="C32" s="108"/>
      <c r="D32" s="105"/>
      <c r="E32" s="105"/>
      <c r="F32" s="105"/>
      <c r="G32" s="105"/>
      <c r="H32" s="105"/>
      <c r="I32" s="105"/>
      <c r="J32" s="149" t="e">
        <f>VLOOKUP(G32,'Risques-Dangers-Dommages'!$G$2:$H$42,2,FALSE)</f>
        <v>#N/A</v>
      </c>
      <c r="K32" s="148" t="e">
        <f t="shared" si="0"/>
        <v>#N/A</v>
      </c>
      <c r="L32" s="105"/>
      <c r="M32" s="105"/>
      <c r="N32" s="108"/>
      <c r="O32" s="108"/>
      <c r="P32" s="105"/>
      <c r="Q32" s="214" t="str">
        <f t="shared" si="1"/>
        <v/>
      </c>
      <c r="R32" s="214" t="str">
        <f t="shared" si="2"/>
        <v/>
      </c>
      <c r="S32" s="214" t="e">
        <f>VLOOKUP(L32,'Précisions-Moy Prév'!$C$2:$D$261,2,FALSE)</f>
        <v>#N/A</v>
      </c>
      <c r="T32" s="214" t="e">
        <f>VLOOKUP(F32,'Précisions-Moy Prév'!$G$2:$H$122,2,FALSE)</f>
        <v>#N/A</v>
      </c>
    </row>
    <row r="33" spans="1:20" x14ac:dyDescent="0.2">
      <c r="A33" s="149">
        <f t="shared" si="3"/>
        <v>30</v>
      </c>
      <c r="B33" s="108"/>
      <c r="C33" s="108"/>
      <c r="D33" s="105"/>
      <c r="E33" s="105"/>
      <c r="F33" s="105"/>
      <c r="G33" s="105"/>
      <c r="H33" s="105"/>
      <c r="I33" s="105"/>
      <c r="J33" s="149" t="e">
        <f>VLOOKUP(G33,'Risques-Dangers-Dommages'!$G$2:$H$42,2,FALSE)</f>
        <v>#N/A</v>
      </c>
      <c r="K33" s="148" t="e">
        <f t="shared" si="0"/>
        <v>#N/A</v>
      </c>
      <c r="L33" s="105"/>
      <c r="M33" s="105"/>
      <c r="N33" s="108"/>
      <c r="O33" s="108"/>
      <c r="P33" s="105"/>
      <c r="Q33" s="214" t="str">
        <f t="shared" si="1"/>
        <v/>
      </c>
      <c r="R33" s="214" t="str">
        <f t="shared" si="2"/>
        <v/>
      </c>
      <c r="S33" s="214" t="e">
        <f>VLOOKUP(L33,'Précisions-Moy Prév'!$C$2:$D$261,2,FALSE)</f>
        <v>#N/A</v>
      </c>
      <c r="T33" s="214" t="e">
        <f>VLOOKUP(F33,'Précisions-Moy Prév'!$G$2:$H$122,2,FALSE)</f>
        <v>#N/A</v>
      </c>
    </row>
    <row r="34" spans="1:20" x14ac:dyDescent="0.2">
      <c r="A34" s="149">
        <f t="shared" si="3"/>
        <v>31</v>
      </c>
      <c r="B34" s="108"/>
      <c r="C34" s="108"/>
      <c r="D34" s="105"/>
      <c r="E34" s="105"/>
      <c r="F34" s="105"/>
      <c r="G34" s="105"/>
      <c r="H34" s="105"/>
      <c r="I34" s="105"/>
      <c r="J34" s="149" t="e">
        <f>VLOOKUP(G34,'Risques-Dangers-Dommages'!$G$2:$H$42,2,FALSE)</f>
        <v>#N/A</v>
      </c>
      <c r="K34" s="148" t="e">
        <f t="shared" si="0"/>
        <v>#N/A</v>
      </c>
      <c r="L34" s="105"/>
      <c r="M34" s="105"/>
      <c r="N34" s="108"/>
      <c r="O34" s="108"/>
      <c r="P34" s="105"/>
      <c r="Q34" s="214" t="str">
        <f t="shared" si="1"/>
        <v/>
      </c>
      <c r="R34" s="214" t="str">
        <f t="shared" si="2"/>
        <v/>
      </c>
      <c r="S34" s="214" t="e">
        <f>VLOOKUP(L34,'Précisions-Moy Prév'!$C$2:$D$261,2,FALSE)</f>
        <v>#N/A</v>
      </c>
      <c r="T34" s="214" t="e">
        <f>VLOOKUP(F34,'Précisions-Moy Prév'!$G$2:$H$122,2,FALSE)</f>
        <v>#N/A</v>
      </c>
    </row>
    <row r="35" spans="1:20" x14ac:dyDescent="0.2">
      <c r="A35" s="149">
        <f t="shared" si="3"/>
        <v>32</v>
      </c>
      <c r="B35" s="108"/>
      <c r="C35" s="108"/>
      <c r="D35" s="105"/>
      <c r="E35" s="105"/>
      <c r="F35" s="105"/>
      <c r="G35" s="105"/>
      <c r="H35" s="105"/>
      <c r="I35" s="105"/>
      <c r="J35" s="149" t="e">
        <f>VLOOKUP(G35,'Risques-Dangers-Dommages'!$G$2:$H$42,2,FALSE)</f>
        <v>#N/A</v>
      </c>
      <c r="K35" s="148" t="e">
        <f t="shared" si="0"/>
        <v>#N/A</v>
      </c>
      <c r="L35" s="105"/>
      <c r="M35" s="105"/>
      <c r="N35" s="108"/>
      <c r="O35" s="108"/>
      <c r="P35" s="105"/>
      <c r="Q35" s="214" t="str">
        <f t="shared" si="1"/>
        <v/>
      </c>
      <c r="R35" s="214" t="str">
        <f t="shared" si="2"/>
        <v/>
      </c>
      <c r="S35" s="214" t="e">
        <f>VLOOKUP(L35,'Précisions-Moy Prév'!$C$2:$D$261,2,FALSE)</f>
        <v>#N/A</v>
      </c>
      <c r="T35" s="214" t="e">
        <f>VLOOKUP(F35,'Précisions-Moy Prév'!$G$2:$H$122,2,FALSE)</f>
        <v>#N/A</v>
      </c>
    </row>
    <row r="36" spans="1:20" x14ac:dyDescent="0.2">
      <c r="A36" s="149">
        <f t="shared" si="3"/>
        <v>33</v>
      </c>
      <c r="B36" s="108"/>
      <c r="C36" s="108"/>
      <c r="D36" s="105"/>
      <c r="E36" s="105"/>
      <c r="F36" s="105"/>
      <c r="G36" s="105"/>
      <c r="H36" s="105"/>
      <c r="I36" s="105"/>
      <c r="J36" s="149" t="e">
        <f>VLOOKUP(G36,'Risques-Dangers-Dommages'!$G$2:$H$42,2,FALSE)</f>
        <v>#N/A</v>
      </c>
      <c r="K36" s="148" t="e">
        <f t="shared" si="0"/>
        <v>#N/A</v>
      </c>
      <c r="L36" s="105"/>
      <c r="M36" s="105"/>
      <c r="N36" s="108"/>
      <c r="O36" s="108"/>
      <c r="P36" s="105"/>
      <c r="Q36" s="214" t="str">
        <f t="shared" si="1"/>
        <v/>
      </c>
      <c r="R36" s="214" t="str">
        <f t="shared" si="2"/>
        <v/>
      </c>
      <c r="S36" s="214" t="e">
        <f>VLOOKUP(L36,'Précisions-Moy Prév'!$C$2:$D$261,2,FALSE)</f>
        <v>#N/A</v>
      </c>
      <c r="T36" s="214" t="e">
        <f>VLOOKUP(F36,'Précisions-Moy Prév'!$G$2:$H$122,2,FALSE)</f>
        <v>#N/A</v>
      </c>
    </row>
    <row r="37" spans="1:20" x14ac:dyDescent="0.2">
      <c r="A37" s="149">
        <f t="shared" si="3"/>
        <v>34</v>
      </c>
      <c r="B37" s="108"/>
      <c r="C37" s="108"/>
      <c r="D37" s="105"/>
      <c r="E37" s="105"/>
      <c r="F37" s="105"/>
      <c r="G37" s="105"/>
      <c r="H37" s="105"/>
      <c r="I37" s="105"/>
      <c r="J37" s="149" t="e">
        <f>VLOOKUP(G37,'Risques-Dangers-Dommages'!$G$2:$H$42,2,FALSE)</f>
        <v>#N/A</v>
      </c>
      <c r="K37" s="148" t="e">
        <f t="shared" si="0"/>
        <v>#N/A</v>
      </c>
      <c r="L37" s="105"/>
      <c r="M37" s="105"/>
      <c r="N37" s="108"/>
      <c r="O37" s="108"/>
      <c r="P37" s="105"/>
      <c r="Q37" s="214" t="str">
        <f t="shared" si="1"/>
        <v/>
      </c>
      <c r="R37" s="214" t="str">
        <f t="shared" si="2"/>
        <v/>
      </c>
      <c r="S37" s="214" t="e">
        <f>VLOOKUP(L37,'Précisions-Moy Prév'!$C$2:$D$261,2,FALSE)</f>
        <v>#N/A</v>
      </c>
      <c r="T37" s="214" t="e">
        <f>VLOOKUP(F37,'Précisions-Moy Prév'!$G$2:$H$122,2,FALSE)</f>
        <v>#N/A</v>
      </c>
    </row>
    <row r="38" spans="1:20" x14ac:dyDescent="0.2">
      <c r="A38" s="149">
        <f t="shared" si="3"/>
        <v>35</v>
      </c>
      <c r="B38" s="108"/>
      <c r="C38" s="108"/>
      <c r="D38" s="105"/>
      <c r="E38" s="105"/>
      <c r="F38" s="105"/>
      <c r="G38" s="105"/>
      <c r="H38" s="105"/>
      <c r="I38" s="105"/>
      <c r="J38" s="149" t="e">
        <f>VLOOKUP(G38,'Risques-Dangers-Dommages'!$G$2:$H$42,2,FALSE)</f>
        <v>#N/A</v>
      </c>
      <c r="K38" s="148" t="e">
        <f t="shared" si="0"/>
        <v>#N/A</v>
      </c>
      <c r="L38" s="105"/>
      <c r="M38" s="105"/>
      <c r="N38" s="108"/>
      <c r="O38" s="108"/>
      <c r="P38" s="105"/>
      <c r="Q38" s="214" t="str">
        <f t="shared" si="1"/>
        <v/>
      </c>
      <c r="R38" s="214" t="str">
        <f t="shared" si="2"/>
        <v/>
      </c>
      <c r="S38" s="214" t="e">
        <f>VLOOKUP(L38,'Précisions-Moy Prév'!$C$2:$D$261,2,FALSE)</f>
        <v>#N/A</v>
      </c>
      <c r="T38" s="214" t="e">
        <f>VLOOKUP(F38,'Précisions-Moy Prév'!$G$2:$H$122,2,FALSE)</f>
        <v>#N/A</v>
      </c>
    </row>
    <row r="39" spans="1:20" x14ac:dyDescent="0.2">
      <c r="A39" s="149">
        <f t="shared" si="3"/>
        <v>36</v>
      </c>
      <c r="B39" s="108"/>
      <c r="C39" s="108"/>
      <c r="D39" s="105"/>
      <c r="E39" s="105"/>
      <c r="F39" s="105"/>
      <c r="G39" s="105"/>
      <c r="H39" s="105"/>
      <c r="I39" s="105"/>
      <c r="J39" s="149" t="e">
        <f>VLOOKUP(G39,'Risques-Dangers-Dommages'!$G$2:$H$42,2,FALSE)</f>
        <v>#N/A</v>
      </c>
      <c r="K39" s="148" t="e">
        <f t="shared" si="0"/>
        <v>#N/A</v>
      </c>
      <c r="L39" s="105"/>
      <c r="M39" s="105"/>
      <c r="N39" s="108"/>
      <c r="O39" s="108"/>
      <c r="P39" s="105"/>
      <c r="Q39" s="214" t="str">
        <f t="shared" si="1"/>
        <v/>
      </c>
      <c r="R39" s="214" t="str">
        <f t="shared" si="2"/>
        <v/>
      </c>
      <c r="S39" s="214" t="e">
        <f>VLOOKUP(L39,'Précisions-Moy Prév'!$C$2:$D$261,2,FALSE)</f>
        <v>#N/A</v>
      </c>
      <c r="T39" s="214" t="e">
        <f>VLOOKUP(F39,'Précisions-Moy Prév'!$G$2:$H$122,2,FALSE)</f>
        <v>#N/A</v>
      </c>
    </row>
    <row r="40" spans="1:20" x14ac:dyDescent="0.2">
      <c r="A40" s="149">
        <f t="shared" si="3"/>
        <v>37</v>
      </c>
      <c r="B40" s="108"/>
      <c r="C40" s="108"/>
      <c r="D40" s="105"/>
      <c r="E40" s="105"/>
      <c r="F40" s="105"/>
      <c r="G40" s="105"/>
      <c r="H40" s="105"/>
      <c r="I40" s="105"/>
      <c r="J40" s="149" t="e">
        <f>VLOOKUP(G40,'Risques-Dangers-Dommages'!$G$2:$H$42,2,FALSE)</f>
        <v>#N/A</v>
      </c>
      <c r="K40" s="148" t="e">
        <f t="shared" si="0"/>
        <v>#N/A</v>
      </c>
      <c r="L40" s="105"/>
      <c r="M40" s="105"/>
      <c r="N40" s="108"/>
      <c r="O40" s="108"/>
      <c r="P40" s="105"/>
      <c r="Q40" s="214" t="str">
        <f t="shared" si="1"/>
        <v/>
      </c>
      <c r="R40" s="214" t="str">
        <f t="shared" si="2"/>
        <v/>
      </c>
      <c r="S40" s="214" t="e">
        <f>VLOOKUP(L40,'Précisions-Moy Prév'!$C$2:$D$261,2,FALSE)</f>
        <v>#N/A</v>
      </c>
      <c r="T40" s="214" t="e">
        <f>VLOOKUP(F40,'Précisions-Moy Prév'!$G$2:$H$122,2,FALSE)</f>
        <v>#N/A</v>
      </c>
    </row>
    <row r="41" spans="1:20" x14ac:dyDescent="0.2">
      <c r="A41" s="149">
        <f t="shared" si="3"/>
        <v>38</v>
      </c>
      <c r="B41" s="108"/>
      <c r="C41" s="108"/>
      <c r="D41" s="105"/>
      <c r="E41" s="105"/>
      <c r="F41" s="105"/>
      <c r="G41" s="105"/>
      <c r="H41" s="105"/>
      <c r="I41" s="105"/>
      <c r="J41" s="149" t="e">
        <f>VLOOKUP(G41,'Risques-Dangers-Dommages'!$G$2:$H$42,2,FALSE)</f>
        <v>#N/A</v>
      </c>
      <c r="K41" s="148" t="e">
        <f t="shared" si="0"/>
        <v>#N/A</v>
      </c>
      <c r="L41" s="105"/>
      <c r="M41" s="105"/>
      <c r="N41" s="108"/>
      <c r="O41" s="108"/>
      <c r="P41" s="105"/>
      <c r="Q41" s="214" t="str">
        <f t="shared" si="1"/>
        <v/>
      </c>
      <c r="R41" s="214" t="str">
        <f t="shared" si="2"/>
        <v/>
      </c>
      <c r="S41" s="214" t="e">
        <f>VLOOKUP(L41,'Précisions-Moy Prév'!$C$2:$D$261,2,FALSE)</f>
        <v>#N/A</v>
      </c>
      <c r="T41" s="214" t="e">
        <f>VLOOKUP(F41,'Précisions-Moy Prév'!$G$2:$H$122,2,FALSE)</f>
        <v>#N/A</v>
      </c>
    </row>
    <row r="42" spans="1:20" x14ac:dyDescent="0.2">
      <c r="A42" s="149">
        <f t="shared" si="3"/>
        <v>39</v>
      </c>
      <c r="B42" s="108"/>
      <c r="C42" s="108"/>
      <c r="D42" s="105"/>
      <c r="E42" s="105"/>
      <c r="F42" s="105"/>
      <c r="G42" s="105"/>
      <c r="H42" s="105"/>
      <c r="I42" s="105"/>
      <c r="J42" s="149" t="e">
        <f>VLOOKUP(G42,'Risques-Dangers-Dommages'!$G$2:$H$42,2,FALSE)</f>
        <v>#N/A</v>
      </c>
      <c r="K42" s="148" t="e">
        <f t="shared" si="0"/>
        <v>#N/A</v>
      </c>
      <c r="L42" s="105"/>
      <c r="M42" s="105"/>
      <c r="N42" s="108"/>
      <c r="O42" s="108"/>
      <c r="P42" s="105"/>
      <c r="Q42" s="214" t="str">
        <f t="shared" si="1"/>
        <v/>
      </c>
      <c r="R42" s="214" t="str">
        <f t="shared" si="2"/>
        <v/>
      </c>
      <c r="S42" s="214" t="e">
        <f>VLOOKUP(L42,'Précisions-Moy Prév'!$C$2:$D$261,2,FALSE)</f>
        <v>#N/A</v>
      </c>
      <c r="T42" s="214" t="e">
        <f>VLOOKUP(F42,'Précisions-Moy Prév'!$G$2:$H$122,2,FALSE)</f>
        <v>#N/A</v>
      </c>
    </row>
    <row r="43" spans="1:20" x14ac:dyDescent="0.2">
      <c r="A43" s="149">
        <f t="shared" si="3"/>
        <v>40</v>
      </c>
      <c r="B43" s="108"/>
      <c r="C43" s="108"/>
      <c r="D43" s="105"/>
      <c r="E43" s="105"/>
      <c r="F43" s="105"/>
      <c r="G43" s="105"/>
      <c r="H43" s="105"/>
      <c r="I43" s="105"/>
      <c r="J43" s="149" t="e">
        <f>VLOOKUP(G43,'Risques-Dangers-Dommages'!$G$2:$H$42,2,FALSE)</f>
        <v>#N/A</v>
      </c>
      <c r="K43" s="148" t="e">
        <f t="shared" si="0"/>
        <v>#N/A</v>
      </c>
      <c r="L43" s="105"/>
      <c r="M43" s="105"/>
      <c r="N43" s="108"/>
      <c r="O43" s="108"/>
      <c r="P43" s="105"/>
      <c r="Q43" s="214" t="str">
        <f t="shared" si="1"/>
        <v/>
      </c>
      <c r="R43" s="214" t="str">
        <f t="shared" si="2"/>
        <v/>
      </c>
      <c r="S43" s="214" t="e">
        <f>VLOOKUP(L43,'Précisions-Moy Prév'!$C$2:$D$261,2,FALSE)</f>
        <v>#N/A</v>
      </c>
      <c r="T43" s="214" t="e">
        <f>VLOOKUP(F43,'Précisions-Moy Prév'!$G$2:$H$122,2,FALSE)</f>
        <v>#N/A</v>
      </c>
    </row>
    <row r="44" spans="1:20" x14ac:dyDescent="0.2">
      <c r="A44" s="149">
        <f t="shared" si="3"/>
        <v>41</v>
      </c>
      <c r="B44" s="108"/>
      <c r="C44" s="108"/>
      <c r="D44" s="105"/>
      <c r="E44" s="105"/>
      <c r="F44" s="105"/>
      <c r="G44" s="105"/>
      <c r="H44" s="105"/>
      <c r="I44" s="105"/>
      <c r="J44" s="149" t="e">
        <f>VLOOKUP(G44,'Risques-Dangers-Dommages'!$G$2:$H$42,2,FALSE)</f>
        <v>#N/A</v>
      </c>
      <c r="K44" s="148" t="e">
        <f t="shared" si="0"/>
        <v>#N/A</v>
      </c>
      <c r="L44" s="105"/>
      <c r="M44" s="105"/>
      <c r="N44" s="108"/>
      <c r="O44" s="108"/>
      <c r="P44" s="105"/>
      <c r="Q44" s="214" t="str">
        <f t="shared" si="1"/>
        <v/>
      </c>
      <c r="R44" s="214" t="str">
        <f t="shared" si="2"/>
        <v/>
      </c>
      <c r="S44" s="214" t="e">
        <f>VLOOKUP(L44,'Précisions-Moy Prév'!$C$2:$D$261,2,FALSE)</f>
        <v>#N/A</v>
      </c>
      <c r="T44" s="214" t="e">
        <f>VLOOKUP(F44,'Précisions-Moy Prév'!$G$2:$H$122,2,FALSE)</f>
        <v>#N/A</v>
      </c>
    </row>
    <row r="45" spans="1:20" x14ac:dyDescent="0.2">
      <c r="A45" s="149">
        <f t="shared" si="3"/>
        <v>42</v>
      </c>
      <c r="B45" s="108"/>
      <c r="C45" s="108"/>
      <c r="D45" s="105"/>
      <c r="E45" s="105"/>
      <c r="F45" s="105"/>
      <c r="G45" s="105"/>
      <c r="H45" s="105"/>
      <c r="I45" s="105"/>
      <c r="J45" s="149" t="e">
        <f>VLOOKUP(G45,'Risques-Dangers-Dommages'!$G$2:$H$42,2,FALSE)</f>
        <v>#N/A</v>
      </c>
      <c r="K45" s="148" t="e">
        <f t="shared" si="0"/>
        <v>#N/A</v>
      </c>
      <c r="L45" s="105"/>
      <c r="M45" s="105"/>
      <c r="N45" s="108"/>
      <c r="O45" s="108"/>
      <c r="P45" s="105"/>
      <c r="Q45" s="214" t="str">
        <f t="shared" si="1"/>
        <v/>
      </c>
      <c r="R45" s="214" t="str">
        <f t="shared" si="2"/>
        <v/>
      </c>
      <c r="S45" s="214" t="e">
        <f>VLOOKUP(L45,'Précisions-Moy Prév'!$C$2:$D$261,2,FALSE)</f>
        <v>#N/A</v>
      </c>
      <c r="T45" s="214" t="e">
        <f>VLOOKUP(F45,'Précisions-Moy Prév'!$G$2:$H$122,2,FALSE)</f>
        <v>#N/A</v>
      </c>
    </row>
    <row r="46" spans="1:20" x14ac:dyDescent="0.2">
      <c r="A46" s="149">
        <f t="shared" si="3"/>
        <v>43</v>
      </c>
      <c r="B46" s="108"/>
      <c r="C46" s="108"/>
      <c r="D46" s="105"/>
      <c r="E46" s="105"/>
      <c r="F46" s="105"/>
      <c r="G46" s="105"/>
      <c r="H46" s="105"/>
      <c r="I46" s="105"/>
      <c r="J46" s="149" t="e">
        <f>VLOOKUP(G46,'Risques-Dangers-Dommages'!$G$2:$H$42,2,FALSE)</f>
        <v>#N/A</v>
      </c>
      <c r="K46" s="148" t="e">
        <f t="shared" si="0"/>
        <v>#N/A</v>
      </c>
      <c r="L46" s="105"/>
      <c r="M46" s="105"/>
      <c r="N46" s="108"/>
      <c r="O46" s="108"/>
      <c r="P46" s="105"/>
      <c r="Q46" s="214" t="str">
        <f t="shared" si="1"/>
        <v/>
      </c>
      <c r="R46" s="214" t="str">
        <f t="shared" si="2"/>
        <v/>
      </c>
      <c r="S46" s="214" t="e">
        <f>VLOOKUP(L46,'Précisions-Moy Prév'!$C$2:$D$261,2,FALSE)</f>
        <v>#N/A</v>
      </c>
      <c r="T46" s="214" t="e">
        <f>VLOOKUP(F46,'Précisions-Moy Prév'!$G$2:$H$122,2,FALSE)</f>
        <v>#N/A</v>
      </c>
    </row>
    <row r="47" spans="1:20" x14ac:dyDescent="0.2">
      <c r="A47" s="149">
        <f t="shared" si="3"/>
        <v>44</v>
      </c>
      <c r="B47" s="108"/>
      <c r="C47" s="108"/>
      <c r="D47" s="105"/>
      <c r="E47" s="105"/>
      <c r="F47" s="105"/>
      <c r="G47" s="105"/>
      <c r="H47" s="105"/>
      <c r="I47" s="105"/>
      <c r="J47" s="149" t="e">
        <f>VLOOKUP(G47,'Risques-Dangers-Dommages'!$G$2:$H$42,2,FALSE)</f>
        <v>#N/A</v>
      </c>
      <c r="K47" s="148" t="e">
        <f t="shared" si="0"/>
        <v>#N/A</v>
      </c>
      <c r="L47" s="105"/>
      <c r="M47" s="105"/>
      <c r="N47" s="108"/>
      <c r="O47" s="108"/>
      <c r="P47" s="105"/>
      <c r="Q47" s="214" t="str">
        <f t="shared" si="1"/>
        <v/>
      </c>
      <c r="R47" s="214" t="str">
        <f t="shared" si="2"/>
        <v/>
      </c>
      <c r="S47" s="214" t="e">
        <f>VLOOKUP(L47,'Précisions-Moy Prév'!$C$2:$D$261,2,FALSE)</f>
        <v>#N/A</v>
      </c>
      <c r="T47" s="214" t="e">
        <f>VLOOKUP(F47,'Précisions-Moy Prév'!$G$2:$H$122,2,FALSE)</f>
        <v>#N/A</v>
      </c>
    </row>
    <row r="48" spans="1:20" x14ac:dyDescent="0.2">
      <c r="A48" s="149">
        <f t="shared" si="3"/>
        <v>45</v>
      </c>
      <c r="B48" s="108"/>
      <c r="C48" s="108"/>
      <c r="D48" s="105"/>
      <c r="E48" s="105"/>
      <c r="F48" s="105"/>
      <c r="G48" s="105"/>
      <c r="H48" s="105"/>
      <c r="I48" s="105"/>
      <c r="J48" s="149" t="e">
        <f>VLOOKUP(G48,'Risques-Dangers-Dommages'!$G$2:$H$42,2,FALSE)</f>
        <v>#N/A</v>
      </c>
      <c r="K48" s="148" t="e">
        <f t="shared" si="0"/>
        <v>#N/A</v>
      </c>
      <c r="L48" s="105"/>
      <c r="M48" s="105"/>
      <c r="N48" s="108"/>
      <c r="O48" s="108"/>
      <c r="P48" s="105"/>
      <c r="Q48" s="214" t="str">
        <f t="shared" si="1"/>
        <v/>
      </c>
      <c r="R48" s="214" t="str">
        <f t="shared" si="2"/>
        <v/>
      </c>
      <c r="S48" s="214" t="e">
        <f>VLOOKUP(L48,'Précisions-Moy Prév'!$C$2:$D$261,2,FALSE)</f>
        <v>#N/A</v>
      </c>
      <c r="T48" s="214" t="e">
        <f>VLOOKUP(F48,'Précisions-Moy Prév'!$G$2:$H$122,2,FALSE)</f>
        <v>#N/A</v>
      </c>
    </row>
    <row r="49" spans="1:20" x14ac:dyDescent="0.2">
      <c r="A49" s="149">
        <f t="shared" si="3"/>
        <v>46</v>
      </c>
      <c r="B49" s="108"/>
      <c r="C49" s="108"/>
      <c r="D49" s="105"/>
      <c r="E49" s="105"/>
      <c r="F49" s="105"/>
      <c r="G49" s="105"/>
      <c r="H49" s="105"/>
      <c r="I49" s="105"/>
      <c r="J49" s="149" t="e">
        <f>VLOOKUP(G49,'Risques-Dangers-Dommages'!$G$2:$H$42,2,FALSE)</f>
        <v>#N/A</v>
      </c>
      <c r="K49" s="148" t="e">
        <f t="shared" si="0"/>
        <v>#N/A</v>
      </c>
      <c r="L49" s="105"/>
      <c r="M49" s="105"/>
      <c r="N49" s="108"/>
      <c r="O49" s="108"/>
      <c r="P49" s="105"/>
      <c r="Q49" s="214" t="str">
        <f t="shared" si="1"/>
        <v/>
      </c>
      <c r="R49" s="214" t="str">
        <f t="shared" si="2"/>
        <v/>
      </c>
      <c r="S49" s="214" t="e">
        <f>VLOOKUP(L49,'Précisions-Moy Prév'!$C$2:$D$261,2,FALSE)</f>
        <v>#N/A</v>
      </c>
      <c r="T49" s="214" t="e">
        <f>VLOOKUP(F49,'Précisions-Moy Prév'!$G$2:$H$122,2,FALSE)</f>
        <v>#N/A</v>
      </c>
    </row>
    <row r="50" spans="1:20" x14ac:dyDescent="0.2">
      <c r="A50" s="149">
        <f t="shared" si="3"/>
        <v>47</v>
      </c>
      <c r="B50" s="108"/>
      <c r="C50" s="108"/>
      <c r="D50" s="105"/>
      <c r="E50" s="105"/>
      <c r="F50" s="105"/>
      <c r="G50" s="105"/>
      <c r="H50" s="105"/>
      <c r="I50" s="105"/>
      <c r="J50" s="149" t="e">
        <f>VLOOKUP(G50,'Risques-Dangers-Dommages'!$G$2:$H$42,2,FALSE)</f>
        <v>#N/A</v>
      </c>
      <c r="K50" s="148" t="e">
        <f t="shared" si="0"/>
        <v>#N/A</v>
      </c>
      <c r="L50" s="105"/>
      <c r="M50" s="105"/>
      <c r="N50" s="108"/>
      <c r="O50" s="108"/>
      <c r="P50" s="105"/>
      <c r="Q50" s="214" t="str">
        <f t="shared" si="1"/>
        <v/>
      </c>
      <c r="R50" s="214" t="str">
        <f t="shared" si="2"/>
        <v/>
      </c>
      <c r="S50" s="214" t="e">
        <f>VLOOKUP(L50,'Précisions-Moy Prév'!$C$2:$D$261,2,FALSE)</f>
        <v>#N/A</v>
      </c>
      <c r="T50" s="214" t="e">
        <f>VLOOKUP(F50,'Précisions-Moy Prév'!$G$2:$H$122,2,FALSE)</f>
        <v>#N/A</v>
      </c>
    </row>
    <row r="51" spans="1:20" x14ac:dyDescent="0.2">
      <c r="A51" s="149">
        <f t="shared" si="3"/>
        <v>48</v>
      </c>
      <c r="B51" s="108"/>
      <c r="C51" s="108"/>
      <c r="D51" s="105"/>
      <c r="E51" s="105"/>
      <c r="F51" s="105"/>
      <c r="G51" s="105"/>
      <c r="H51" s="105"/>
      <c r="I51" s="105"/>
      <c r="J51" s="149" t="e">
        <f>VLOOKUP(G51,'Risques-Dangers-Dommages'!$G$2:$H$42,2,FALSE)</f>
        <v>#N/A</v>
      </c>
      <c r="K51" s="148" t="e">
        <f t="shared" si="0"/>
        <v>#N/A</v>
      </c>
      <c r="L51" s="105"/>
      <c r="M51" s="105"/>
      <c r="N51" s="108"/>
      <c r="O51" s="108"/>
      <c r="P51" s="105"/>
      <c r="Q51" s="214" t="str">
        <f t="shared" si="1"/>
        <v/>
      </c>
      <c r="R51" s="214" t="str">
        <f t="shared" si="2"/>
        <v/>
      </c>
      <c r="S51" s="214" t="e">
        <f>VLOOKUP(L51,'Précisions-Moy Prév'!$C$2:$D$261,2,FALSE)</f>
        <v>#N/A</v>
      </c>
      <c r="T51" s="214" t="e">
        <f>VLOOKUP(F51,'Précisions-Moy Prév'!$G$2:$H$122,2,FALSE)</f>
        <v>#N/A</v>
      </c>
    </row>
    <row r="52" spans="1:20" x14ac:dyDescent="0.2">
      <c r="A52" s="149">
        <f t="shared" si="3"/>
        <v>49</v>
      </c>
      <c r="B52" s="108"/>
      <c r="C52" s="108"/>
      <c r="D52" s="105"/>
      <c r="E52" s="105"/>
      <c r="F52" s="105"/>
      <c r="G52" s="105"/>
      <c r="H52" s="105"/>
      <c r="I52" s="105"/>
      <c r="J52" s="149" t="e">
        <f>VLOOKUP(G52,'Risques-Dangers-Dommages'!$G$2:$H$42,2,FALSE)</f>
        <v>#N/A</v>
      </c>
      <c r="K52" s="148" t="e">
        <f t="shared" si="0"/>
        <v>#N/A</v>
      </c>
      <c r="L52" s="105"/>
      <c r="M52" s="105"/>
      <c r="N52" s="108"/>
      <c r="O52" s="108"/>
      <c r="P52" s="105"/>
      <c r="Q52" s="214" t="str">
        <f t="shared" si="1"/>
        <v/>
      </c>
      <c r="R52" s="214" t="str">
        <f t="shared" si="2"/>
        <v/>
      </c>
      <c r="S52" s="214" t="e">
        <f>VLOOKUP(L52,'Précisions-Moy Prév'!$C$2:$D$261,2,FALSE)</f>
        <v>#N/A</v>
      </c>
      <c r="T52" s="214" t="e">
        <f>VLOOKUP(F52,'Précisions-Moy Prév'!$G$2:$H$122,2,FALSE)</f>
        <v>#N/A</v>
      </c>
    </row>
    <row r="53" spans="1:20" x14ac:dyDescent="0.2">
      <c r="A53" s="149">
        <f t="shared" si="3"/>
        <v>50</v>
      </c>
      <c r="B53" s="108"/>
      <c r="C53" s="108"/>
      <c r="D53" s="105"/>
      <c r="E53" s="105"/>
      <c r="F53" s="105"/>
      <c r="G53" s="105"/>
      <c r="H53" s="105"/>
      <c r="I53" s="105"/>
      <c r="J53" s="149" t="e">
        <f>VLOOKUP(G53,'Risques-Dangers-Dommages'!$G$2:$H$42,2,FALSE)</f>
        <v>#N/A</v>
      </c>
      <c r="K53" s="148" t="e">
        <f t="shared" si="0"/>
        <v>#N/A</v>
      </c>
      <c r="L53" s="105"/>
      <c r="M53" s="105"/>
      <c r="N53" s="108"/>
      <c r="O53" s="108"/>
      <c r="P53" s="105"/>
      <c r="Q53" s="214" t="str">
        <f t="shared" si="1"/>
        <v/>
      </c>
      <c r="R53" s="214" t="str">
        <f t="shared" si="2"/>
        <v/>
      </c>
      <c r="S53" s="214" t="e">
        <f>VLOOKUP(L53,'Précisions-Moy Prév'!$C$2:$D$261,2,FALSE)</f>
        <v>#N/A</v>
      </c>
      <c r="T53" s="214" t="e">
        <f>VLOOKUP(F53,'Précisions-Moy Prév'!$G$2:$H$122,2,FALSE)</f>
        <v>#N/A</v>
      </c>
    </row>
    <row r="54" spans="1:20" x14ac:dyDescent="0.2">
      <c r="A54" s="149">
        <f t="shared" si="3"/>
        <v>51</v>
      </c>
      <c r="B54" s="108"/>
      <c r="C54" s="108"/>
      <c r="D54" s="105"/>
      <c r="E54" s="105"/>
      <c r="F54" s="105"/>
      <c r="G54" s="105"/>
      <c r="H54" s="105"/>
      <c r="I54" s="105"/>
      <c r="J54" s="149" t="e">
        <f>VLOOKUP(G54,'Risques-Dangers-Dommages'!$G$2:$H$42,2,FALSE)</f>
        <v>#N/A</v>
      </c>
      <c r="K54" s="148" t="e">
        <f t="shared" si="0"/>
        <v>#N/A</v>
      </c>
      <c r="L54" s="105"/>
      <c r="M54" s="105"/>
      <c r="N54" s="108"/>
      <c r="O54" s="108"/>
      <c r="P54" s="105"/>
      <c r="Q54" s="214" t="str">
        <f t="shared" si="1"/>
        <v/>
      </c>
      <c r="R54" s="214" t="str">
        <f t="shared" si="2"/>
        <v/>
      </c>
      <c r="S54" s="214" t="e">
        <f>VLOOKUP(L54,'Précisions-Moy Prév'!$C$2:$D$261,2,FALSE)</f>
        <v>#N/A</v>
      </c>
      <c r="T54" s="214" t="e">
        <f>VLOOKUP(F54,'Précisions-Moy Prév'!$G$2:$H$122,2,FALSE)</f>
        <v>#N/A</v>
      </c>
    </row>
    <row r="55" spans="1:20" x14ac:dyDescent="0.2">
      <c r="A55" s="149">
        <f t="shared" si="3"/>
        <v>52</v>
      </c>
      <c r="B55" s="108"/>
      <c r="C55" s="108"/>
      <c r="D55" s="105"/>
      <c r="E55" s="105"/>
      <c r="F55" s="105"/>
      <c r="G55" s="105"/>
      <c r="H55" s="105"/>
      <c r="I55" s="105"/>
      <c r="J55" s="149" t="e">
        <f>VLOOKUP(G55,'Risques-Dangers-Dommages'!$G$2:$H$42,2,FALSE)</f>
        <v>#N/A</v>
      </c>
      <c r="K55" s="148" t="e">
        <f t="shared" si="0"/>
        <v>#N/A</v>
      </c>
      <c r="L55" s="105"/>
      <c r="M55" s="105"/>
      <c r="N55" s="108"/>
      <c r="O55" s="108"/>
      <c r="P55" s="105"/>
      <c r="Q55" s="214" t="str">
        <f t="shared" si="1"/>
        <v/>
      </c>
      <c r="R55" s="214" t="str">
        <f t="shared" si="2"/>
        <v/>
      </c>
      <c r="S55" s="214" t="e">
        <f>VLOOKUP(L55,'Précisions-Moy Prév'!$C$2:$D$261,2,FALSE)</f>
        <v>#N/A</v>
      </c>
      <c r="T55" s="214" t="e">
        <f>VLOOKUP(F55,'Précisions-Moy Prév'!$G$2:$H$122,2,FALSE)</f>
        <v>#N/A</v>
      </c>
    </row>
    <row r="56" spans="1:20" x14ac:dyDescent="0.2">
      <c r="A56" s="149">
        <f t="shared" si="3"/>
        <v>53</v>
      </c>
      <c r="B56" s="108"/>
      <c r="C56" s="108"/>
      <c r="D56" s="105"/>
      <c r="E56" s="105"/>
      <c r="F56" s="105"/>
      <c r="G56" s="105"/>
      <c r="H56" s="105"/>
      <c r="I56" s="105"/>
      <c r="J56" s="149" t="e">
        <f>VLOOKUP(G56,'Risques-Dangers-Dommages'!$G$2:$H$42,2,FALSE)</f>
        <v>#N/A</v>
      </c>
      <c r="K56" s="148" t="e">
        <f t="shared" si="0"/>
        <v>#N/A</v>
      </c>
      <c r="L56" s="105"/>
      <c r="M56" s="105"/>
      <c r="N56" s="108"/>
      <c r="O56" s="108"/>
      <c r="P56" s="105"/>
      <c r="Q56" s="214" t="str">
        <f t="shared" si="1"/>
        <v/>
      </c>
      <c r="R56" s="214" t="str">
        <f t="shared" si="2"/>
        <v/>
      </c>
      <c r="S56" s="214" t="e">
        <f>VLOOKUP(L56,'Précisions-Moy Prév'!$C$2:$D$261,2,FALSE)</f>
        <v>#N/A</v>
      </c>
      <c r="T56" s="214" t="e">
        <f>VLOOKUP(F56,'Précisions-Moy Prév'!$G$2:$H$122,2,FALSE)</f>
        <v>#N/A</v>
      </c>
    </row>
    <row r="57" spans="1:20" x14ac:dyDescent="0.2">
      <c r="A57" s="149">
        <f t="shared" si="3"/>
        <v>54</v>
      </c>
      <c r="B57" s="108"/>
      <c r="C57" s="108"/>
      <c r="D57" s="105"/>
      <c r="E57" s="105"/>
      <c r="F57" s="105"/>
      <c r="G57" s="105"/>
      <c r="H57" s="105"/>
      <c r="I57" s="105"/>
      <c r="J57" s="149" t="e">
        <f>VLOOKUP(G57,'Risques-Dangers-Dommages'!$G$2:$H$42,2,FALSE)</f>
        <v>#N/A</v>
      </c>
      <c r="K57" s="148" t="e">
        <f t="shared" si="0"/>
        <v>#N/A</v>
      </c>
      <c r="L57" s="105"/>
      <c r="M57" s="105"/>
      <c r="N57" s="108"/>
      <c r="O57" s="108"/>
      <c r="P57" s="105"/>
      <c r="Q57" s="214" t="str">
        <f t="shared" si="1"/>
        <v/>
      </c>
      <c r="R57" s="214" t="str">
        <f t="shared" si="2"/>
        <v/>
      </c>
      <c r="S57" s="214" t="e">
        <f>VLOOKUP(L57,'Précisions-Moy Prév'!$C$2:$D$261,2,FALSE)</f>
        <v>#N/A</v>
      </c>
      <c r="T57" s="214" t="e">
        <f>VLOOKUP(F57,'Précisions-Moy Prév'!$G$2:$H$122,2,FALSE)</f>
        <v>#N/A</v>
      </c>
    </row>
    <row r="58" spans="1:20" x14ac:dyDescent="0.2">
      <c r="A58" s="149">
        <f t="shared" si="3"/>
        <v>55</v>
      </c>
      <c r="B58" s="108"/>
      <c r="C58" s="108"/>
      <c r="D58" s="105"/>
      <c r="E58" s="105"/>
      <c r="F58" s="105"/>
      <c r="G58" s="105"/>
      <c r="H58" s="105"/>
      <c r="I58" s="105"/>
      <c r="J58" s="149" t="e">
        <f>VLOOKUP(G58,'Risques-Dangers-Dommages'!$G$2:$H$42,2,FALSE)</f>
        <v>#N/A</v>
      </c>
      <c r="K58" s="148" t="e">
        <f t="shared" si="0"/>
        <v>#N/A</v>
      </c>
      <c r="L58" s="105"/>
      <c r="M58" s="105"/>
      <c r="N58" s="108"/>
      <c r="O58" s="108"/>
      <c r="P58" s="105"/>
      <c r="Q58" s="214" t="str">
        <f t="shared" si="1"/>
        <v/>
      </c>
      <c r="R58" s="214" t="str">
        <f t="shared" si="2"/>
        <v/>
      </c>
      <c r="S58" s="214" t="e">
        <f>VLOOKUP(L58,'Précisions-Moy Prév'!$C$2:$D$261,2,FALSE)</f>
        <v>#N/A</v>
      </c>
      <c r="T58" s="214" t="e">
        <f>VLOOKUP(F58,'Précisions-Moy Prév'!$G$2:$H$122,2,FALSE)</f>
        <v>#N/A</v>
      </c>
    </row>
    <row r="59" spans="1:20" x14ac:dyDescent="0.2">
      <c r="A59" s="149">
        <f t="shared" si="3"/>
        <v>56</v>
      </c>
      <c r="B59" s="108"/>
      <c r="C59" s="108"/>
      <c r="D59" s="105"/>
      <c r="E59" s="105"/>
      <c r="F59" s="105"/>
      <c r="G59" s="105"/>
      <c r="H59" s="105"/>
      <c r="I59" s="105"/>
      <c r="J59" s="149" t="e">
        <f>VLOOKUP(G59,'Risques-Dangers-Dommages'!$G$2:$H$42,2,FALSE)</f>
        <v>#N/A</v>
      </c>
      <c r="K59" s="148" t="e">
        <f t="shared" si="0"/>
        <v>#N/A</v>
      </c>
      <c r="L59" s="105"/>
      <c r="M59" s="105"/>
      <c r="N59" s="108"/>
      <c r="O59" s="108"/>
      <c r="P59" s="105"/>
      <c r="Q59" s="214" t="str">
        <f t="shared" si="1"/>
        <v/>
      </c>
      <c r="R59" s="214" t="str">
        <f t="shared" si="2"/>
        <v/>
      </c>
      <c r="S59" s="214" t="e">
        <f>VLOOKUP(L59,'Précisions-Moy Prév'!$C$2:$D$261,2,FALSE)</f>
        <v>#N/A</v>
      </c>
      <c r="T59" s="214" t="e">
        <f>VLOOKUP(F59,'Précisions-Moy Prév'!$G$2:$H$122,2,FALSE)</f>
        <v>#N/A</v>
      </c>
    </row>
    <row r="60" spans="1:20" x14ac:dyDescent="0.2">
      <c r="A60" s="149">
        <f t="shared" si="3"/>
        <v>57</v>
      </c>
      <c r="B60" s="108"/>
      <c r="C60" s="108"/>
      <c r="D60" s="105"/>
      <c r="E60" s="105"/>
      <c r="F60" s="105"/>
      <c r="G60" s="105"/>
      <c r="H60" s="105"/>
      <c r="I60" s="105"/>
      <c r="J60" s="149" t="e">
        <f>VLOOKUP(G60,'Risques-Dangers-Dommages'!$G$2:$H$42,2,FALSE)</f>
        <v>#N/A</v>
      </c>
      <c r="K60" s="148" t="e">
        <f t="shared" si="0"/>
        <v>#N/A</v>
      </c>
      <c r="L60" s="105"/>
      <c r="M60" s="105"/>
      <c r="N60" s="108"/>
      <c r="O60" s="108"/>
      <c r="P60" s="105"/>
      <c r="Q60" s="214" t="str">
        <f t="shared" si="1"/>
        <v/>
      </c>
      <c r="R60" s="214" t="str">
        <f t="shared" si="2"/>
        <v/>
      </c>
      <c r="S60" s="214" t="e">
        <f>VLOOKUP(L60,'Précisions-Moy Prév'!$C$2:$D$261,2,FALSE)</f>
        <v>#N/A</v>
      </c>
      <c r="T60" s="214" t="e">
        <f>VLOOKUP(F60,'Précisions-Moy Prév'!$G$2:$H$122,2,FALSE)</f>
        <v>#N/A</v>
      </c>
    </row>
    <row r="61" spans="1:20" x14ac:dyDescent="0.2">
      <c r="A61" s="149">
        <f t="shared" si="3"/>
        <v>58</v>
      </c>
      <c r="B61" s="108"/>
      <c r="C61" s="108"/>
      <c r="D61" s="105"/>
      <c r="E61" s="105"/>
      <c r="F61" s="105"/>
      <c r="G61" s="105"/>
      <c r="H61" s="105"/>
      <c r="I61" s="105"/>
      <c r="J61" s="149" t="e">
        <f>VLOOKUP(G61,'Risques-Dangers-Dommages'!$G$2:$H$42,2,FALSE)</f>
        <v>#N/A</v>
      </c>
      <c r="K61" s="148" t="e">
        <f t="shared" si="0"/>
        <v>#N/A</v>
      </c>
      <c r="L61" s="105"/>
      <c r="M61" s="105"/>
      <c r="N61" s="108"/>
      <c r="O61" s="108"/>
      <c r="P61" s="105"/>
      <c r="Q61" s="214" t="str">
        <f t="shared" si="1"/>
        <v/>
      </c>
      <c r="R61" s="214" t="str">
        <f t="shared" si="2"/>
        <v/>
      </c>
      <c r="S61" s="214" t="e">
        <f>VLOOKUP(L61,'Précisions-Moy Prév'!$C$2:$D$261,2,FALSE)</f>
        <v>#N/A</v>
      </c>
      <c r="T61" s="214" t="e">
        <f>VLOOKUP(F61,'Précisions-Moy Prév'!$G$2:$H$122,2,FALSE)</f>
        <v>#N/A</v>
      </c>
    </row>
    <row r="62" spans="1:20" x14ac:dyDescent="0.2">
      <c r="A62" s="149">
        <f t="shared" si="3"/>
        <v>59</v>
      </c>
      <c r="B62" s="108"/>
      <c r="C62" s="108"/>
      <c r="D62" s="105"/>
      <c r="E62" s="105"/>
      <c r="F62" s="105"/>
      <c r="G62" s="105"/>
      <c r="H62" s="105"/>
      <c r="I62" s="105"/>
      <c r="J62" s="149" t="e">
        <f>VLOOKUP(G62,'Risques-Dangers-Dommages'!$G$2:$H$42,2,FALSE)</f>
        <v>#N/A</v>
      </c>
      <c r="K62" s="148" t="e">
        <f t="shared" si="0"/>
        <v>#N/A</v>
      </c>
      <c r="L62" s="105"/>
      <c r="M62" s="105"/>
      <c r="N62" s="108"/>
      <c r="O62" s="108"/>
      <c r="P62" s="105"/>
      <c r="Q62" s="214" t="str">
        <f t="shared" si="1"/>
        <v/>
      </c>
      <c r="R62" s="214" t="str">
        <f t="shared" si="2"/>
        <v/>
      </c>
      <c r="S62" s="214" t="e">
        <f>VLOOKUP(L62,'Précisions-Moy Prév'!$C$2:$D$261,2,FALSE)</f>
        <v>#N/A</v>
      </c>
      <c r="T62" s="214" t="e">
        <f>VLOOKUP(F62,'Précisions-Moy Prév'!$G$2:$H$122,2,FALSE)</f>
        <v>#N/A</v>
      </c>
    </row>
    <row r="63" spans="1:20" x14ac:dyDescent="0.2">
      <c r="A63" s="149">
        <f t="shared" si="3"/>
        <v>60</v>
      </c>
      <c r="B63" s="108"/>
      <c r="C63" s="108"/>
      <c r="D63" s="105"/>
      <c r="E63" s="105"/>
      <c r="F63" s="105"/>
      <c r="G63" s="105"/>
      <c r="H63" s="105"/>
      <c r="I63" s="105"/>
      <c r="J63" s="149" t="e">
        <f>VLOOKUP(G63,'Risques-Dangers-Dommages'!$G$2:$H$42,2,FALSE)</f>
        <v>#N/A</v>
      </c>
      <c r="K63" s="148" t="e">
        <f t="shared" si="0"/>
        <v>#N/A</v>
      </c>
      <c r="L63" s="105"/>
      <c r="M63" s="105"/>
      <c r="N63" s="108"/>
      <c r="O63" s="108"/>
      <c r="P63" s="105"/>
      <c r="Q63" s="214" t="str">
        <f t="shared" si="1"/>
        <v/>
      </c>
      <c r="R63" s="214" t="str">
        <f t="shared" si="2"/>
        <v/>
      </c>
      <c r="S63" s="214" t="e">
        <f>VLOOKUP(L63,'Précisions-Moy Prév'!$C$2:$D$261,2,FALSE)</f>
        <v>#N/A</v>
      </c>
      <c r="T63" s="214" t="e">
        <f>VLOOKUP(F63,'Précisions-Moy Prév'!$G$2:$H$122,2,FALSE)</f>
        <v>#N/A</v>
      </c>
    </row>
    <row r="64" spans="1:20" x14ac:dyDescent="0.2">
      <c r="A64" s="149">
        <f t="shared" si="3"/>
        <v>61</v>
      </c>
      <c r="B64" s="108"/>
      <c r="C64" s="108"/>
      <c r="D64" s="105"/>
      <c r="E64" s="105"/>
      <c r="F64" s="105"/>
      <c r="G64" s="105"/>
      <c r="H64" s="105"/>
      <c r="I64" s="105"/>
      <c r="J64" s="149" t="e">
        <f>VLOOKUP(G64,'Risques-Dangers-Dommages'!$G$2:$H$42,2,FALSE)</f>
        <v>#N/A</v>
      </c>
      <c r="K64" s="148" t="e">
        <f t="shared" ref="K64:K127" si="4">(10*IF($J64="Mineure",1,IF($J64="Significative",2,IF($J64="grave",3,IF($J64="Critique",4,0)))))+IF(I64="Protection collective",IF(H64&lt;&gt;"Quotidien",1,2),IF(I64="E.P.I.",IF(H64&lt;&gt;"Mensuel et plus",3,2),IF(I64="Consigne",IF(H64&lt;&gt;"Quotidien",4,5),IF(I64="Aucun",IF(H64&lt;&gt;"Mensuel et plus",6,5),6))))</f>
        <v>#N/A</v>
      </c>
      <c r="L64" s="105"/>
      <c r="M64" s="105"/>
      <c r="N64" s="108"/>
      <c r="O64" s="108"/>
      <c r="P64" s="105"/>
      <c r="Q64" s="214" t="str">
        <f t="shared" ref="Q64:Q127" si="5">IF(E64&lt;&gt;0,IF(O64=0,E64,""),"")</f>
        <v/>
      </c>
      <c r="R64" s="214" t="str">
        <f t="shared" ref="R64:R127" si="6">IF(F64&lt;&gt;0,IF(O64=0,F64,""),"")</f>
        <v/>
      </c>
      <c r="S64" s="214" t="e">
        <f>VLOOKUP(L64,'Précisions-Moy Prév'!$C$2:$D$261,2,FALSE)</f>
        <v>#N/A</v>
      </c>
      <c r="T64" s="214" t="e">
        <f>VLOOKUP(F64,'Précisions-Moy Prév'!$G$2:$H$122,2,FALSE)</f>
        <v>#N/A</v>
      </c>
    </row>
    <row r="65" spans="1:20" x14ac:dyDescent="0.2">
      <c r="A65" s="149">
        <f t="shared" si="3"/>
        <v>62</v>
      </c>
      <c r="B65" s="108"/>
      <c r="C65" s="108"/>
      <c r="D65" s="105"/>
      <c r="E65" s="105"/>
      <c r="F65" s="105"/>
      <c r="G65" s="105"/>
      <c r="H65" s="105"/>
      <c r="I65" s="105"/>
      <c r="J65" s="149" t="e">
        <f>VLOOKUP(G65,'Risques-Dangers-Dommages'!$G$2:$H$42,2,FALSE)</f>
        <v>#N/A</v>
      </c>
      <c r="K65" s="148" t="e">
        <f t="shared" si="4"/>
        <v>#N/A</v>
      </c>
      <c r="L65" s="105"/>
      <c r="M65" s="105"/>
      <c r="N65" s="108"/>
      <c r="O65" s="108"/>
      <c r="P65" s="105"/>
      <c r="Q65" s="214" t="str">
        <f t="shared" si="5"/>
        <v/>
      </c>
      <c r="R65" s="214" t="str">
        <f t="shared" si="6"/>
        <v/>
      </c>
      <c r="S65" s="214" t="e">
        <f>VLOOKUP(L65,'Précisions-Moy Prév'!$C$2:$D$261,2,FALSE)</f>
        <v>#N/A</v>
      </c>
      <c r="T65" s="214" t="e">
        <f>VLOOKUP(F65,'Précisions-Moy Prév'!$G$2:$H$122,2,FALSE)</f>
        <v>#N/A</v>
      </c>
    </row>
    <row r="66" spans="1:20" x14ac:dyDescent="0.2">
      <c r="A66" s="149">
        <f t="shared" si="3"/>
        <v>63</v>
      </c>
      <c r="B66" s="108"/>
      <c r="C66" s="108"/>
      <c r="D66" s="105"/>
      <c r="E66" s="105"/>
      <c r="F66" s="105"/>
      <c r="G66" s="105"/>
      <c r="H66" s="105"/>
      <c r="I66" s="105"/>
      <c r="J66" s="149" t="e">
        <f>VLOOKUP(G66,'Risques-Dangers-Dommages'!$G$2:$H$42,2,FALSE)</f>
        <v>#N/A</v>
      </c>
      <c r="K66" s="148" t="e">
        <f t="shared" si="4"/>
        <v>#N/A</v>
      </c>
      <c r="L66" s="105"/>
      <c r="M66" s="105"/>
      <c r="N66" s="108"/>
      <c r="O66" s="108"/>
      <c r="P66" s="105"/>
      <c r="Q66" s="214" t="str">
        <f t="shared" si="5"/>
        <v/>
      </c>
      <c r="R66" s="214" t="str">
        <f t="shared" si="6"/>
        <v/>
      </c>
      <c r="S66" s="214" t="e">
        <f>VLOOKUP(L66,'Précisions-Moy Prév'!$C$2:$D$261,2,FALSE)</f>
        <v>#N/A</v>
      </c>
      <c r="T66" s="214" t="e">
        <f>VLOOKUP(F66,'Précisions-Moy Prév'!$G$2:$H$122,2,FALSE)</f>
        <v>#N/A</v>
      </c>
    </row>
    <row r="67" spans="1:20" x14ac:dyDescent="0.2">
      <c r="A67" s="149">
        <f t="shared" si="3"/>
        <v>64</v>
      </c>
      <c r="B67" s="108"/>
      <c r="C67" s="108"/>
      <c r="D67" s="105"/>
      <c r="E67" s="105"/>
      <c r="F67" s="105"/>
      <c r="G67" s="105"/>
      <c r="H67" s="105"/>
      <c r="I67" s="105"/>
      <c r="J67" s="149" t="e">
        <f>VLOOKUP(G67,'Risques-Dangers-Dommages'!$G$2:$H$42,2,FALSE)</f>
        <v>#N/A</v>
      </c>
      <c r="K67" s="148" t="e">
        <f t="shared" si="4"/>
        <v>#N/A</v>
      </c>
      <c r="L67" s="105"/>
      <c r="M67" s="105"/>
      <c r="N67" s="108"/>
      <c r="O67" s="108"/>
      <c r="P67" s="105"/>
      <c r="Q67" s="214" t="str">
        <f t="shared" si="5"/>
        <v/>
      </c>
      <c r="R67" s="214" t="str">
        <f t="shared" si="6"/>
        <v/>
      </c>
      <c r="S67" s="214" t="e">
        <f>VLOOKUP(L67,'Précisions-Moy Prév'!$C$2:$D$261,2,FALSE)</f>
        <v>#N/A</v>
      </c>
      <c r="T67" s="214" t="e">
        <f>VLOOKUP(F67,'Précisions-Moy Prév'!$G$2:$H$122,2,FALSE)</f>
        <v>#N/A</v>
      </c>
    </row>
    <row r="68" spans="1:20" x14ac:dyDescent="0.2">
      <c r="A68" s="149">
        <f t="shared" si="3"/>
        <v>65</v>
      </c>
      <c r="B68" s="108"/>
      <c r="C68" s="108"/>
      <c r="D68" s="105"/>
      <c r="E68" s="105"/>
      <c r="F68" s="105"/>
      <c r="G68" s="105"/>
      <c r="H68" s="105"/>
      <c r="I68" s="105"/>
      <c r="J68" s="149" t="e">
        <f>VLOOKUP(G68,'Risques-Dangers-Dommages'!$G$2:$H$42,2,FALSE)</f>
        <v>#N/A</v>
      </c>
      <c r="K68" s="148" t="e">
        <f t="shared" si="4"/>
        <v>#N/A</v>
      </c>
      <c r="L68" s="105"/>
      <c r="M68" s="105"/>
      <c r="N68" s="108"/>
      <c r="O68" s="108"/>
      <c r="P68" s="105"/>
      <c r="Q68" s="214" t="str">
        <f t="shared" si="5"/>
        <v/>
      </c>
      <c r="R68" s="214" t="str">
        <f t="shared" si="6"/>
        <v/>
      </c>
      <c r="S68" s="214" t="e">
        <f>VLOOKUP(L68,'Précisions-Moy Prév'!$C$2:$D$261,2,FALSE)</f>
        <v>#N/A</v>
      </c>
      <c r="T68" s="214" t="e">
        <f>VLOOKUP(F68,'Précisions-Moy Prév'!$G$2:$H$122,2,FALSE)</f>
        <v>#N/A</v>
      </c>
    </row>
    <row r="69" spans="1:20" x14ac:dyDescent="0.2">
      <c r="A69" s="149">
        <f t="shared" si="3"/>
        <v>66</v>
      </c>
      <c r="B69" s="108"/>
      <c r="C69" s="108"/>
      <c r="D69" s="105"/>
      <c r="E69" s="105"/>
      <c r="F69" s="105"/>
      <c r="G69" s="105"/>
      <c r="H69" s="105"/>
      <c r="I69" s="105"/>
      <c r="J69" s="149" t="e">
        <f>VLOOKUP(G69,'Risques-Dangers-Dommages'!$G$2:$H$42,2,FALSE)</f>
        <v>#N/A</v>
      </c>
      <c r="K69" s="148" t="e">
        <f t="shared" si="4"/>
        <v>#N/A</v>
      </c>
      <c r="L69" s="105"/>
      <c r="M69" s="105"/>
      <c r="N69" s="108"/>
      <c r="O69" s="108"/>
      <c r="P69" s="105"/>
      <c r="Q69" s="214" t="str">
        <f t="shared" si="5"/>
        <v/>
      </c>
      <c r="R69" s="214" t="str">
        <f t="shared" si="6"/>
        <v/>
      </c>
      <c r="S69" s="214" t="e">
        <f>VLOOKUP(L69,'Précisions-Moy Prév'!$C$2:$D$261,2,FALSE)</f>
        <v>#N/A</v>
      </c>
      <c r="T69" s="214" t="e">
        <f>VLOOKUP(F69,'Précisions-Moy Prév'!$G$2:$H$122,2,FALSE)</f>
        <v>#N/A</v>
      </c>
    </row>
    <row r="70" spans="1:20" x14ac:dyDescent="0.2">
      <c r="A70" s="149">
        <f t="shared" ref="A70:A133" si="7">A69+1</f>
        <v>67</v>
      </c>
      <c r="B70" s="108"/>
      <c r="C70" s="108"/>
      <c r="D70" s="105"/>
      <c r="E70" s="105"/>
      <c r="F70" s="105"/>
      <c r="G70" s="105"/>
      <c r="H70" s="105"/>
      <c r="I70" s="105"/>
      <c r="J70" s="149" t="e">
        <f>VLOOKUP(G70,'Risques-Dangers-Dommages'!$G$2:$H$42,2,FALSE)</f>
        <v>#N/A</v>
      </c>
      <c r="K70" s="148" t="e">
        <f t="shared" si="4"/>
        <v>#N/A</v>
      </c>
      <c r="L70" s="105"/>
      <c r="M70" s="105"/>
      <c r="N70" s="108"/>
      <c r="O70" s="108"/>
      <c r="P70" s="105"/>
      <c r="Q70" s="214" t="str">
        <f t="shared" si="5"/>
        <v/>
      </c>
      <c r="R70" s="214" t="str">
        <f t="shared" si="6"/>
        <v/>
      </c>
      <c r="S70" s="214" t="e">
        <f>VLOOKUP(L70,'Précisions-Moy Prév'!$C$2:$D$261,2,FALSE)</f>
        <v>#N/A</v>
      </c>
      <c r="T70" s="214" t="e">
        <f>VLOOKUP(F70,'Précisions-Moy Prév'!$G$2:$H$122,2,FALSE)</f>
        <v>#N/A</v>
      </c>
    </row>
    <row r="71" spans="1:20" x14ac:dyDescent="0.2">
      <c r="A71" s="149">
        <f t="shared" si="7"/>
        <v>68</v>
      </c>
      <c r="B71" s="108"/>
      <c r="C71" s="108"/>
      <c r="D71" s="105"/>
      <c r="E71" s="105"/>
      <c r="F71" s="105"/>
      <c r="G71" s="105"/>
      <c r="H71" s="105"/>
      <c r="I71" s="105"/>
      <c r="J71" s="149" t="e">
        <f>VLOOKUP(G71,'Risques-Dangers-Dommages'!$G$2:$H$42,2,FALSE)</f>
        <v>#N/A</v>
      </c>
      <c r="K71" s="148" t="e">
        <f t="shared" si="4"/>
        <v>#N/A</v>
      </c>
      <c r="L71" s="105"/>
      <c r="M71" s="105"/>
      <c r="N71" s="108"/>
      <c r="O71" s="108"/>
      <c r="P71" s="105"/>
      <c r="Q71" s="214" t="str">
        <f t="shared" si="5"/>
        <v/>
      </c>
      <c r="R71" s="214" t="str">
        <f t="shared" si="6"/>
        <v/>
      </c>
      <c r="S71" s="214" t="e">
        <f>VLOOKUP(L71,'Précisions-Moy Prév'!$C$2:$D$261,2,FALSE)</f>
        <v>#N/A</v>
      </c>
      <c r="T71" s="214" t="e">
        <f>VLOOKUP(F71,'Précisions-Moy Prév'!$G$2:$H$122,2,FALSE)</f>
        <v>#N/A</v>
      </c>
    </row>
    <row r="72" spans="1:20" x14ac:dyDescent="0.2">
      <c r="A72" s="149">
        <f t="shared" si="7"/>
        <v>69</v>
      </c>
      <c r="B72" s="108"/>
      <c r="C72" s="108"/>
      <c r="D72" s="105"/>
      <c r="E72" s="105"/>
      <c r="F72" s="105"/>
      <c r="G72" s="105"/>
      <c r="H72" s="105"/>
      <c r="I72" s="105"/>
      <c r="J72" s="149" t="e">
        <f>VLOOKUP(G72,'Risques-Dangers-Dommages'!$G$2:$H$42,2,FALSE)</f>
        <v>#N/A</v>
      </c>
      <c r="K72" s="148" t="e">
        <f t="shared" si="4"/>
        <v>#N/A</v>
      </c>
      <c r="L72" s="105"/>
      <c r="M72" s="105"/>
      <c r="N72" s="108"/>
      <c r="O72" s="108"/>
      <c r="P72" s="105"/>
      <c r="Q72" s="214" t="str">
        <f t="shared" si="5"/>
        <v/>
      </c>
      <c r="R72" s="214" t="str">
        <f t="shared" si="6"/>
        <v/>
      </c>
      <c r="S72" s="214" t="e">
        <f>VLOOKUP(L72,'Précisions-Moy Prév'!$C$2:$D$261,2,FALSE)</f>
        <v>#N/A</v>
      </c>
      <c r="T72" s="214" t="e">
        <f>VLOOKUP(F72,'Précisions-Moy Prév'!$G$2:$H$122,2,FALSE)</f>
        <v>#N/A</v>
      </c>
    </row>
    <row r="73" spans="1:20" x14ac:dyDescent="0.2">
      <c r="A73" s="149">
        <f t="shared" si="7"/>
        <v>70</v>
      </c>
      <c r="B73" s="108"/>
      <c r="C73" s="108"/>
      <c r="D73" s="105"/>
      <c r="E73" s="105"/>
      <c r="F73" s="105"/>
      <c r="G73" s="105"/>
      <c r="H73" s="105"/>
      <c r="I73" s="105"/>
      <c r="J73" s="149" t="e">
        <f>VLOOKUP(G73,'Risques-Dangers-Dommages'!$G$2:$H$42,2,FALSE)</f>
        <v>#N/A</v>
      </c>
      <c r="K73" s="148" t="e">
        <f t="shared" si="4"/>
        <v>#N/A</v>
      </c>
      <c r="L73" s="105"/>
      <c r="M73" s="105"/>
      <c r="N73" s="108"/>
      <c r="O73" s="108"/>
      <c r="P73" s="105"/>
      <c r="Q73" s="214" t="str">
        <f t="shared" si="5"/>
        <v/>
      </c>
      <c r="R73" s="214" t="str">
        <f t="shared" si="6"/>
        <v/>
      </c>
      <c r="S73" s="214" t="e">
        <f>VLOOKUP(L73,'Précisions-Moy Prév'!$C$2:$D$261,2,FALSE)</f>
        <v>#N/A</v>
      </c>
      <c r="T73" s="214" t="e">
        <f>VLOOKUP(F73,'Précisions-Moy Prév'!$G$2:$H$122,2,FALSE)</f>
        <v>#N/A</v>
      </c>
    </row>
    <row r="74" spans="1:20" x14ac:dyDescent="0.2">
      <c r="A74" s="149">
        <f t="shared" si="7"/>
        <v>71</v>
      </c>
      <c r="B74" s="108"/>
      <c r="C74" s="108"/>
      <c r="D74" s="105"/>
      <c r="E74" s="105"/>
      <c r="F74" s="105"/>
      <c r="G74" s="105"/>
      <c r="H74" s="105"/>
      <c r="I74" s="105"/>
      <c r="J74" s="149" t="e">
        <f>VLOOKUP(G74,'Risques-Dangers-Dommages'!$G$2:$H$42,2,FALSE)</f>
        <v>#N/A</v>
      </c>
      <c r="K74" s="148" t="e">
        <f t="shared" si="4"/>
        <v>#N/A</v>
      </c>
      <c r="L74" s="105"/>
      <c r="M74" s="105"/>
      <c r="N74" s="108"/>
      <c r="O74" s="108"/>
      <c r="P74" s="105"/>
      <c r="Q74" s="214" t="str">
        <f t="shared" si="5"/>
        <v/>
      </c>
      <c r="R74" s="214" t="str">
        <f t="shared" si="6"/>
        <v/>
      </c>
      <c r="S74" s="214" t="e">
        <f>VLOOKUP(L74,'Précisions-Moy Prév'!$C$2:$D$261,2,FALSE)</f>
        <v>#N/A</v>
      </c>
      <c r="T74" s="214" t="e">
        <f>VLOOKUP(F74,'Précisions-Moy Prév'!$G$2:$H$122,2,FALSE)</f>
        <v>#N/A</v>
      </c>
    </row>
    <row r="75" spans="1:20" x14ac:dyDescent="0.2">
      <c r="A75" s="149">
        <f t="shared" si="7"/>
        <v>72</v>
      </c>
      <c r="B75" s="108"/>
      <c r="C75" s="108"/>
      <c r="D75" s="105"/>
      <c r="E75" s="105"/>
      <c r="F75" s="105"/>
      <c r="G75" s="105"/>
      <c r="H75" s="105"/>
      <c r="I75" s="105"/>
      <c r="J75" s="149" t="e">
        <f>VLOOKUP(G75,'Risques-Dangers-Dommages'!$G$2:$H$42,2,FALSE)</f>
        <v>#N/A</v>
      </c>
      <c r="K75" s="148" t="e">
        <f t="shared" si="4"/>
        <v>#N/A</v>
      </c>
      <c r="L75" s="105"/>
      <c r="M75" s="105"/>
      <c r="N75" s="108"/>
      <c r="O75" s="108"/>
      <c r="P75" s="105"/>
      <c r="Q75" s="214" t="str">
        <f t="shared" si="5"/>
        <v/>
      </c>
      <c r="R75" s="214" t="str">
        <f t="shared" si="6"/>
        <v/>
      </c>
      <c r="S75" s="214" t="e">
        <f>VLOOKUP(L75,'Précisions-Moy Prév'!$C$2:$D$261,2,FALSE)</f>
        <v>#N/A</v>
      </c>
      <c r="T75" s="214" t="e">
        <f>VLOOKUP(F75,'Précisions-Moy Prév'!$G$2:$H$122,2,FALSE)</f>
        <v>#N/A</v>
      </c>
    </row>
    <row r="76" spans="1:20" x14ac:dyDescent="0.2">
      <c r="A76" s="149">
        <f t="shared" si="7"/>
        <v>73</v>
      </c>
      <c r="B76" s="108"/>
      <c r="C76" s="108"/>
      <c r="D76" s="105"/>
      <c r="E76" s="105"/>
      <c r="F76" s="105"/>
      <c r="G76" s="105"/>
      <c r="H76" s="105"/>
      <c r="I76" s="105"/>
      <c r="J76" s="149" t="e">
        <f>VLOOKUP(G76,'Risques-Dangers-Dommages'!$G$2:$H$42,2,FALSE)</f>
        <v>#N/A</v>
      </c>
      <c r="K76" s="148" t="e">
        <f t="shared" si="4"/>
        <v>#N/A</v>
      </c>
      <c r="L76" s="105"/>
      <c r="M76" s="105"/>
      <c r="N76" s="108"/>
      <c r="O76" s="108"/>
      <c r="P76" s="105"/>
      <c r="Q76" s="214" t="str">
        <f t="shared" si="5"/>
        <v/>
      </c>
      <c r="R76" s="214" t="str">
        <f t="shared" si="6"/>
        <v/>
      </c>
      <c r="S76" s="214" t="e">
        <f>VLOOKUP(L76,'Précisions-Moy Prév'!$C$2:$D$261,2,FALSE)</f>
        <v>#N/A</v>
      </c>
      <c r="T76" s="214" t="e">
        <f>VLOOKUP(F76,'Précisions-Moy Prév'!$G$2:$H$122,2,FALSE)</f>
        <v>#N/A</v>
      </c>
    </row>
    <row r="77" spans="1:20" x14ac:dyDescent="0.2">
      <c r="A77" s="149">
        <f t="shared" si="7"/>
        <v>74</v>
      </c>
      <c r="B77" s="108"/>
      <c r="C77" s="108"/>
      <c r="D77" s="105"/>
      <c r="E77" s="105"/>
      <c r="F77" s="105"/>
      <c r="G77" s="105"/>
      <c r="H77" s="105"/>
      <c r="I77" s="105"/>
      <c r="J77" s="149" t="e">
        <f>VLOOKUP(G77,'Risques-Dangers-Dommages'!$G$2:$H$42,2,FALSE)</f>
        <v>#N/A</v>
      </c>
      <c r="K77" s="148" t="e">
        <f t="shared" si="4"/>
        <v>#N/A</v>
      </c>
      <c r="L77" s="105"/>
      <c r="M77" s="105"/>
      <c r="N77" s="108"/>
      <c r="O77" s="108"/>
      <c r="P77" s="105"/>
      <c r="Q77" s="214" t="str">
        <f t="shared" si="5"/>
        <v/>
      </c>
      <c r="R77" s="214" t="str">
        <f t="shared" si="6"/>
        <v/>
      </c>
      <c r="S77" s="214" t="e">
        <f>VLOOKUP(L77,'Précisions-Moy Prév'!$C$2:$D$261,2,FALSE)</f>
        <v>#N/A</v>
      </c>
      <c r="T77" s="214" t="e">
        <f>VLOOKUP(F77,'Précisions-Moy Prév'!$G$2:$H$122,2,FALSE)</f>
        <v>#N/A</v>
      </c>
    </row>
    <row r="78" spans="1:20" x14ac:dyDescent="0.2">
      <c r="A78" s="149">
        <f t="shared" si="7"/>
        <v>75</v>
      </c>
      <c r="B78" s="108"/>
      <c r="C78" s="108"/>
      <c r="D78" s="105"/>
      <c r="E78" s="105"/>
      <c r="F78" s="105"/>
      <c r="G78" s="105"/>
      <c r="H78" s="105"/>
      <c r="I78" s="105"/>
      <c r="J78" s="149" t="e">
        <f>VLOOKUP(G78,'Risques-Dangers-Dommages'!$G$2:$H$42,2,FALSE)</f>
        <v>#N/A</v>
      </c>
      <c r="K78" s="148" t="e">
        <f t="shared" si="4"/>
        <v>#N/A</v>
      </c>
      <c r="L78" s="105"/>
      <c r="M78" s="105"/>
      <c r="N78" s="108"/>
      <c r="O78" s="108"/>
      <c r="P78" s="105"/>
      <c r="Q78" s="214" t="str">
        <f t="shared" si="5"/>
        <v/>
      </c>
      <c r="R78" s="214" t="str">
        <f t="shared" si="6"/>
        <v/>
      </c>
      <c r="S78" s="214" t="e">
        <f>VLOOKUP(L78,'Précisions-Moy Prév'!$C$2:$D$261,2,FALSE)</f>
        <v>#N/A</v>
      </c>
      <c r="T78" s="214" t="e">
        <f>VLOOKUP(F78,'Précisions-Moy Prév'!$G$2:$H$122,2,FALSE)</f>
        <v>#N/A</v>
      </c>
    </row>
    <row r="79" spans="1:20" x14ac:dyDescent="0.2">
      <c r="A79" s="149">
        <f t="shared" si="7"/>
        <v>76</v>
      </c>
      <c r="B79" s="108"/>
      <c r="C79" s="108"/>
      <c r="D79" s="105"/>
      <c r="E79" s="105"/>
      <c r="F79" s="105"/>
      <c r="G79" s="105"/>
      <c r="H79" s="105"/>
      <c r="I79" s="105"/>
      <c r="J79" s="149" t="e">
        <f>VLOOKUP(G79,'Risques-Dangers-Dommages'!$G$2:$H$42,2,FALSE)</f>
        <v>#N/A</v>
      </c>
      <c r="K79" s="148" t="e">
        <f t="shared" si="4"/>
        <v>#N/A</v>
      </c>
      <c r="L79" s="105"/>
      <c r="M79" s="105"/>
      <c r="N79" s="108"/>
      <c r="O79" s="108"/>
      <c r="P79" s="105"/>
      <c r="Q79" s="214" t="str">
        <f t="shared" si="5"/>
        <v/>
      </c>
      <c r="R79" s="214" t="str">
        <f t="shared" si="6"/>
        <v/>
      </c>
      <c r="S79" s="214" t="e">
        <f>VLOOKUP(L79,'Précisions-Moy Prév'!$C$2:$D$261,2,FALSE)</f>
        <v>#N/A</v>
      </c>
      <c r="T79" s="214" t="e">
        <f>VLOOKUP(F79,'Précisions-Moy Prév'!$G$2:$H$122,2,FALSE)</f>
        <v>#N/A</v>
      </c>
    </row>
    <row r="80" spans="1:20" x14ac:dyDescent="0.2">
      <c r="A80" s="149">
        <f t="shared" si="7"/>
        <v>77</v>
      </c>
      <c r="B80" s="108"/>
      <c r="C80" s="108"/>
      <c r="D80" s="105"/>
      <c r="E80" s="105"/>
      <c r="F80" s="105"/>
      <c r="G80" s="105"/>
      <c r="H80" s="105"/>
      <c r="I80" s="105"/>
      <c r="J80" s="149" t="e">
        <f>VLOOKUP(G80,'Risques-Dangers-Dommages'!$G$2:$H$42,2,FALSE)</f>
        <v>#N/A</v>
      </c>
      <c r="K80" s="148" t="e">
        <f t="shared" si="4"/>
        <v>#N/A</v>
      </c>
      <c r="L80" s="105"/>
      <c r="M80" s="105"/>
      <c r="N80" s="108"/>
      <c r="O80" s="108"/>
      <c r="P80" s="105"/>
      <c r="Q80" s="214" t="str">
        <f t="shared" si="5"/>
        <v/>
      </c>
      <c r="R80" s="214" t="str">
        <f t="shared" si="6"/>
        <v/>
      </c>
      <c r="S80" s="214" t="e">
        <f>VLOOKUP(L80,'Précisions-Moy Prév'!$C$2:$D$261,2,FALSE)</f>
        <v>#N/A</v>
      </c>
      <c r="T80" s="214" t="e">
        <f>VLOOKUP(F80,'Précisions-Moy Prév'!$G$2:$H$122,2,FALSE)</f>
        <v>#N/A</v>
      </c>
    </row>
    <row r="81" spans="1:20" x14ac:dyDescent="0.2">
      <c r="A81" s="149">
        <f t="shared" si="7"/>
        <v>78</v>
      </c>
      <c r="B81" s="108"/>
      <c r="C81" s="108"/>
      <c r="D81" s="105"/>
      <c r="E81" s="105"/>
      <c r="F81" s="105"/>
      <c r="G81" s="105"/>
      <c r="H81" s="105"/>
      <c r="I81" s="105"/>
      <c r="J81" s="149" t="e">
        <f>VLOOKUP(G81,'Risques-Dangers-Dommages'!$G$2:$H$42,2,FALSE)</f>
        <v>#N/A</v>
      </c>
      <c r="K81" s="148" t="e">
        <f t="shared" si="4"/>
        <v>#N/A</v>
      </c>
      <c r="L81" s="105"/>
      <c r="M81" s="105"/>
      <c r="N81" s="108"/>
      <c r="O81" s="108"/>
      <c r="P81" s="105"/>
      <c r="Q81" s="214" t="str">
        <f t="shared" si="5"/>
        <v/>
      </c>
      <c r="R81" s="214" t="str">
        <f t="shared" si="6"/>
        <v/>
      </c>
      <c r="S81" s="214" t="e">
        <f>VLOOKUP(L81,'Précisions-Moy Prév'!$C$2:$D$261,2,FALSE)</f>
        <v>#N/A</v>
      </c>
      <c r="T81" s="214" t="e">
        <f>VLOOKUP(F81,'Précisions-Moy Prév'!$G$2:$H$122,2,FALSE)</f>
        <v>#N/A</v>
      </c>
    </row>
    <row r="82" spans="1:20" x14ac:dyDescent="0.2">
      <c r="A82" s="149">
        <f t="shared" si="7"/>
        <v>79</v>
      </c>
      <c r="B82" s="108"/>
      <c r="C82" s="108"/>
      <c r="D82" s="105"/>
      <c r="E82" s="105"/>
      <c r="F82" s="105"/>
      <c r="G82" s="105"/>
      <c r="H82" s="105"/>
      <c r="I82" s="105"/>
      <c r="J82" s="149" t="e">
        <f>VLOOKUP(G82,'Risques-Dangers-Dommages'!$G$2:$H$42,2,FALSE)</f>
        <v>#N/A</v>
      </c>
      <c r="K82" s="148" t="e">
        <f t="shared" si="4"/>
        <v>#N/A</v>
      </c>
      <c r="L82" s="105"/>
      <c r="M82" s="105"/>
      <c r="N82" s="108"/>
      <c r="O82" s="108"/>
      <c r="P82" s="105"/>
      <c r="Q82" s="214" t="str">
        <f t="shared" si="5"/>
        <v/>
      </c>
      <c r="R82" s="214" t="str">
        <f t="shared" si="6"/>
        <v/>
      </c>
      <c r="S82" s="214" t="e">
        <f>VLOOKUP(L82,'Précisions-Moy Prév'!$C$2:$D$261,2,FALSE)</f>
        <v>#N/A</v>
      </c>
      <c r="T82" s="214" t="e">
        <f>VLOOKUP(F82,'Précisions-Moy Prév'!$G$2:$H$122,2,FALSE)</f>
        <v>#N/A</v>
      </c>
    </row>
    <row r="83" spans="1:20" x14ac:dyDescent="0.2">
      <c r="A83" s="149">
        <f t="shared" si="7"/>
        <v>80</v>
      </c>
      <c r="B83" s="108"/>
      <c r="C83" s="108"/>
      <c r="D83" s="105"/>
      <c r="E83" s="105"/>
      <c r="F83" s="105"/>
      <c r="G83" s="105"/>
      <c r="H83" s="105"/>
      <c r="I83" s="105"/>
      <c r="J83" s="149" t="e">
        <f>VLOOKUP(G83,'Risques-Dangers-Dommages'!$G$2:$H$42,2,FALSE)</f>
        <v>#N/A</v>
      </c>
      <c r="K83" s="148" t="e">
        <f t="shared" si="4"/>
        <v>#N/A</v>
      </c>
      <c r="L83" s="105"/>
      <c r="M83" s="105"/>
      <c r="N83" s="108"/>
      <c r="O83" s="108"/>
      <c r="P83" s="105"/>
      <c r="Q83" s="214" t="str">
        <f t="shared" si="5"/>
        <v/>
      </c>
      <c r="R83" s="214" t="str">
        <f t="shared" si="6"/>
        <v/>
      </c>
      <c r="S83" s="214" t="e">
        <f>VLOOKUP(L83,'Précisions-Moy Prév'!$C$2:$D$261,2,FALSE)</f>
        <v>#N/A</v>
      </c>
      <c r="T83" s="214" t="e">
        <f>VLOOKUP(F83,'Précisions-Moy Prév'!$G$2:$H$122,2,FALSE)</f>
        <v>#N/A</v>
      </c>
    </row>
    <row r="84" spans="1:20" x14ac:dyDescent="0.2">
      <c r="A84" s="149">
        <f t="shared" si="7"/>
        <v>81</v>
      </c>
      <c r="B84" s="108"/>
      <c r="C84" s="108"/>
      <c r="D84" s="105"/>
      <c r="E84" s="105"/>
      <c r="F84" s="105"/>
      <c r="G84" s="105"/>
      <c r="H84" s="105"/>
      <c r="I84" s="105"/>
      <c r="J84" s="149" t="e">
        <f>VLOOKUP(G84,'Risques-Dangers-Dommages'!$G$2:$H$42,2,FALSE)</f>
        <v>#N/A</v>
      </c>
      <c r="K84" s="148" t="e">
        <f t="shared" si="4"/>
        <v>#N/A</v>
      </c>
      <c r="L84" s="105"/>
      <c r="M84" s="105"/>
      <c r="N84" s="108"/>
      <c r="O84" s="108"/>
      <c r="P84" s="105"/>
      <c r="Q84" s="214" t="str">
        <f t="shared" si="5"/>
        <v/>
      </c>
      <c r="R84" s="214" t="str">
        <f t="shared" si="6"/>
        <v/>
      </c>
      <c r="S84" s="214" t="e">
        <f>VLOOKUP(L84,'Précisions-Moy Prév'!$C$2:$D$261,2,FALSE)</f>
        <v>#N/A</v>
      </c>
      <c r="T84" s="214" t="e">
        <f>VLOOKUP(F84,'Précisions-Moy Prév'!$G$2:$H$122,2,FALSE)</f>
        <v>#N/A</v>
      </c>
    </row>
    <row r="85" spans="1:20" x14ac:dyDescent="0.2">
      <c r="A85" s="149">
        <f t="shared" si="7"/>
        <v>82</v>
      </c>
      <c r="B85" s="108"/>
      <c r="C85" s="108"/>
      <c r="D85" s="105"/>
      <c r="E85" s="105"/>
      <c r="F85" s="105"/>
      <c r="G85" s="105"/>
      <c r="H85" s="105"/>
      <c r="I85" s="105"/>
      <c r="J85" s="149" t="e">
        <f>VLOOKUP(G85,'Risques-Dangers-Dommages'!$G$2:$H$42,2,FALSE)</f>
        <v>#N/A</v>
      </c>
      <c r="K85" s="148" t="e">
        <f t="shared" si="4"/>
        <v>#N/A</v>
      </c>
      <c r="L85" s="105"/>
      <c r="M85" s="105"/>
      <c r="N85" s="108"/>
      <c r="O85" s="108"/>
      <c r="P85" s="105"/>
      <c r="Q85" s="214" t="str">
        <f t="shared" si="5"/>
        <v/>
      </c>
      <c r="R85" s="214" t="str">
        <f t="shared" si="6"/>
        <v/>
      </c>
      <c r="S85" s="214" t="e">
        <f>VLOOKUP(L85,'Précisions-Moy Prév'!$C$2:$D$261,2,FALSE)</f>
        <v>#N/A</v>
      </c>
      <c r="T85" s="214" t="e">
        <f>VLOOKUP(F85,'Précisions-Moy Prév'!$G$2:$H$122,2,FALSE)</f>
        <v>#N/A</v>
      </c>
    </row>
    <row r="86" spans="1:20" x14ac:dyDescent="0.2">
      <c r="A86" s="149">
        <f t="shared" si="7"/>
        <v>83</v>
      </c>
      <c r="B86" s="108"/>
      <c r="C86" s="108"/>
      <c r="D86" s="105"/>
      <c r="E86" s="105"/>
      <c r="F86" s="105"/>
      <c r="G86" s="105"/>
      <c r="H86" s="105"/>
      <c r="I86" s="105"/>
      <c r="J86" s="149" t="e">
        <f>VLOOKUP(G86,'Risques-Dangers-Dommages'!$G$2:$H$42,2,FALSE)</f>
        <v>#N/A</v>
      </c>
      <c r="K86" s="148" t="e">
        <f t="shared" si="4"/>
        <v>#N/A</v>
      </c>
      <c r="L86" s="105"/>
      <c r="M86" s="105"/>
      <c r="N86" s="108"/>
      <c r="O86" s="108"/>
      <c r="P86" s="105"/>
      <c r="Q86" s="214" t="str">
        <f t="shared" si="5"/>
        <v/>
      </c>
      <c r="R86" s="214" t="str">
        <f t="shared" si="6"/>
        <v/>
      </c>
      <c r="S86" s="214" t="e">
        <f>VLOOKUP(L86,'Précisions-Moy Prév'!$C$2:$D$261,2,FALSE)</f>
        <v>#N/A</v>
      </c>
      <c r="T86" s="214" t="e">
        <f>VLOOKUP(F86,'Précisions-Moy Prév'!$G$2:$H$122,2,FALSE)</f>
        <v>#N/A</v>
      </c>
    </row>
    <row r="87" spans="1:20" x14ac:dyDescent="0.2">
      <c r="A87" s="149">
        <f t="shared" si="7"/>
        <v>84</v>
      </c>
      <c r="B87" s="108"/>
      <c r="C87" s="108"/>
      <c r="D87" s="105"/>
      <c r="E87" s="105"/>
      <c r="F87" s="105"/>
      <c r="G87" s="105"/>
      <c r="H87" s="105"/>
      <c r="I87" s="105"/>
      <c r="J87" s="149" t="e">
        <f>VLOOKUP(G87,'Risques-Dangers-Dommages'!$G$2:$H$42,2,FALSE)</f>
        <v>#N/A</v>
      </c>
      <c r="K87" s="148" t="e">
        <f t="shared" si="4"/>
        <v>#N/A</v>
      </c>
      <c r="L87" s="105"/>
      <c r="M87" s="105"/>
      <c r="N87" s="108"/>
      <c r="O87" s="108"/>
      <c r="P87" s="105"/>
      <c r="Q87" s="214" t="str">
        <f t="shared" si="5"/>
        <v/>
      </c>
      <c r="R87" s="214" t="str">
        <f t="shared" si="6"/>
        <v/>
      </c>
      <c r="S87" s="214" t="e">
        <f>VLOOKUP(L87,'Précisions-Moy Prév'!$C$2:$D$261,2,FALSE)</f>
        <v>#N/A</v>
      </c>
      <c r="T87" s="214" t="e">
        <f>VLOOKUP(F87,'Précisions-Moy Prév'!$G$2:$H$122,2,FALSE)</f>
        <v>#N/A</v>
      </c>
    </row>
    <row r="88" spans="1:20" x14ac:dyDescent="0.2">
      <c r="A88" s="149">
        <f t="shared" si="7"/>
        <v>85</v>
      </c>
      <c r="B88" s="108"/>
      <c r="C88" s="108"/>
      <c r="D88" s="105"/>
      <c r="E88" s="105"/>
      <c r="F88" s="105"/>
      <c r="G88" s="105"/>
      <c r="H88" s="105"/>
      <c r="I88" s="105"/>
      <c r="J88" s="149" t="e">
        <f>VLOOKUP(G88,'Risques-Dangers-Dommages'!$G$2:$H$42,2,FALSE)</f>
        <v>#N/A</v>
      </c>
      <c r="K88" s="148" t="e">
        <f t="shared" si="4"/>
        <v>#N/A</v>
      </c>
      <c r="L88" s="105"/>
      <c r="M88" s="105"/>
      <c r="N88" s="108"/>
      <c r="O88" s="108"/>
      <c r="P88" s="105"/>
      <c r="Q88" s="214" t="str">
        <f t="shared" si="5"/>
        <v/>
      </c>
      <c r="R88" s="214" t="str">
        <f t="shared" si="6"/>
        <v/>
      </c>
      <c r="S88" s="214" t="e">
        <f>VLOOKUP(L88,'Précisions-Moy Prév'!$C$2:$D$261,2,FALSE)</f>
        <v>#N/A</v>
      </c>
      <c r="T88" s="214" t="e">
        <f>VLOOKUP(F88,'Précisions-Moy Prév'!$G$2:$H$122,2,FALSE)</f>
        <v>#N/A</v>
      </c>
    </row>
    <row r="89" spans="1:20" x14ac:dyDescent="0.2">
      <c r="A89" s="149">
        <f t="shared" si="7"/>
        <v>86</v>
      </c>
      <c r="B89" s="108"/>
      <c r="C89" s="108"/>
      <c r="D89" s="105"/>
      <c r="E89" s="105"/>
      <c r="F89" s="105"/>
      <c r="G89" s="105"/>
      <c r="H89" s="105"/>
      <c r="I89" s="105"/>
      <c r="J89" s="149" t="e">
        <f>VLOOKUP(G89,'Risques-Dangers-Dommages'!$G$2:$H$42,2,FALSE)</f>
        <v>#N/A</v>
      </c>
      <c r="K89" s="148" t="e">
        <f t="shared" si="4"/>
        <v>#N/A</v>
      </c>
      <c r="L89" s="105"/>
      <c r="M89" s="105"/>
      <c r="N89" s="108"/>
      <c r="O89" s="108"/>
      <c r="P89" s="105"/>
      <c r="Q89" s="214" t="str">
        <f t="shared" si="5"/>
        <v/>
      </c>
      <c r="R89" s="214" t="str">
        <f t="shared" si="6"/>
        <v/>
      </c>
      <c r="S89" s="214" t="e">
        <f>VLOOKUP(L89,'Précisions-Moy Prév'!$C$2:$D$261,2,FALSE)</f>
        <v>#N/A</v>
      </c>
      <c r="T89" s="214" t="e">
        <f>VLOOKUP(F89,'Précisions-Moy Prév'!$G$2:$H$122,2,FALSE)</f>
        <v>#N/A</v>
      </c>
    </row>
    <row r="90" spans="1:20" x14ac:dyDescent="0.2">
      <c r="A90" s="149">
        <f t="shared" si="7"/>
        <v>87</v>
      </c>
      <c r="B90" s="108"/>
      <c r="C90" s="108"/>
      <c r="D90" s="105"/>
      <c r="E90" s="105"/>
      <c r="F90" s="105"/>
      <c r="G90" s="105"/>
      <c r="H90" s="105"/>
      <c r="I90" s="105"/>
      <c r="J90" s="149" t="e">
        <f>VLOOKUP(G90,'Risques-Dangers-Dommages'!$G$2:$H$42,2,FALSE)</f>
        <v>#N/A</v>
      </c>
      <c r="K90" s="148" t="e">
        <f t="shared" si="4"/>
        <v>#N/A</v>
      </c>
      <c r="L90" s="105"/>
      <c r="M90" s="105"/>
      <c r="N90" s="108"/>
      <c r="O90" s="108"/>
      <c r="P90" s="105"/>
      <c r="Q90" s="214" t="str">
        <f t="shared" si="5"/>
        <v/>
      </c>
      <c r="R90" s="214" t="str">
        <f t="shared" si="6"/>
        <v/>
      </c>
      <c r="S90" s="214" t="e">
        <f>VLOOKUP(L90,'Précisions-Moy Prév'!$C$2:$D$261,2,FALSE)</f>
        <v>#N/A</v>
      </c>
      <c r="T90" s="214" t="e">
        <f>VLOOKUP(F90,'Précisions-Moy Prév'!$G$2:$H$122,2,FALSE)</f>
        <v>#N/A</v>
      </c>
    </row>
    <row r="91" spans="1:20" x14ac:dyDescent="0.2">
      <c r="A91" s="149">
        <f t="shared" si="7"/>
        <v>88</v>
      </c>
      <c r="B91" s="108"/>
      <c r="C91" s="108"/>
      <c r="D91" s="105"/>
      <c r="E91" s="105"/>
      <c r="F91" s="105"/>
      <c r="G91" s="105"/>
      <c r="H91" s="105"/>
      <c r="I91" s="105"/>
      <c r="J91" s="149" t="e">
        <f>VLOOKUP(G91,'Risques-Dangers-Dommages'!$G$2:$H$42,2,FALSE)</f>
        <v>#N/A</v>
      </c>
      <c r="K91" s="148" t="e">
        <f t="shared" si="4"/>
        <v>#N/A</v>
      </c>
      <c r="L91" s="105"/>
      <c r="M91" s="105"/>
      <c r="N91" s="108"/>
      <c r="O91" s="108"/>
      <c r="P91" s="105"/>
      <c r="Q91" s="214" t="str">
        <f t="shared" si="5"/>
        <v/>
      </c>
      <c r="R91" s="214" t="str">
        <f t="shared" si="6"/>
        <v/>
      </c>
      <c r="S91" s="214" t="e">
        <f>VLOOKUP(L91,'Précisions-Moy Prév'!$C$2:$D$261,2,FALSE)</f>
        <v>#N/A</v>
      </c>
      <c r="T91" s="214" t="e">
        <f>VLOOKUP(F91,'Précisions-Moy Prév'!$G$2:$H$122,2,FALSE)</f>
        <v>#N/A</v>
      </c>
    </row>
    <row r="92" spans="1:20" x14ac:dyDescent="0.2">
      <c r="A92" s="149">
        <f t="shared" si="7"/>
        <v>89</v>
      </c>
      <c r="B92" s="108"/>
      <c r="C92" s="108"/>
      <c r="D92" s="105"/>
      <c r="E92" s="105"/>
      <c r="F92" s="105"/>
      <c r="G92" s="105"/>
      <c r="H92" s="105"/>
      <c r="I92" s="105"/>
      <c r="J92" s="149" t="e">
        <f>VLOOKUP(G92,'Risques-Dangers-Dommages'!$G$2:$H$42,2,FALSE)</f>
        <v>#N/A</v>
      </c>
      <c r="K92" s="148" t="e">
        <f t="shared" si="4"/>
        <v>#N/A</v>
      </c>
      <c r="L92" s="105"/>
      <c r="M92" s="105"/>
      <c r="N92" s="108"/>
      <c r="O92" s="108"/>
      <c r="P92" s="105"/>
      <c r="Q92" s="214" t="str">
        <f t="shared" si="5"/>
        <v/>
      </c>
      <c r="R92" s="214" t="str">
        <f t="shared" si="6"/>
        <v/>
      </c>
      <c r="S92" s="214" t="e">
        <f>VLOOKUP(L92,'Précisions-Moy Prév'!$C$2:$D$261,2,FALSE)</f>
        <v>#N/A</v>
      </c>
      <c r="T92" s="214" t="e">
        <f>VLOOKUP(F92,'Précisions-Moy Prév'!$G$2:$H$122,2,FALSE)</f>
        <v>#N/A</v>
      </c>
    </row>
    <row r="93" spans="1:20" x14ac:dyDescent="0.2">
      <c r="A93" s="149">
        <f t="shared" si="7"/>
        <v>90</v>
      </c>
      <c r="B93" s="108"/>
      <c r="C93" s="108"/>
      <c r="D93" s="105"/>
      <c r="E93" s="105"/>
      <c r="F93" s="105"/>
      <c r="G93" s="105"/>
      <c r="H93" s="105"/>
      <c r="I93" s="105"/>
      <c r="J93" s="149" t="e">
        <f>VLOOKUP(G93,'Risques-Dangers-Dommages'!$G$2:$H$42,2,FALSE)</f>
        <v>#N/A</v>
      </c>
      <c r="K93" s="148" t="e">
        <f t="shared" si="4"/>
        <v>#N/A</v>
      </c>
      <c r="L93" s="105"/>
      <c r="M93" s="105"/>
      <c r="N93" s="108"/>
      <c r="O93" s="108"/>
      <c r="P93" s="105"/>
      <c r="Q93" s="214" t="str">
        <f t="shared" si="5"/>
        <v/>
      </c>
      <c r="R93" s="214" t="str">
        <f t="shared" si="6"/>
        <v/>
      </c>
      <c r="S93" s="214" t="e">
        <f>VLOOKUP(L93,'Précisions-Moy Prév'!$C$2:$D$261,2,FALSE)</f>
        <v>#N/A</v>
      </c>
      <c r="T93" s="214" t="e">
        <f>VLOOKUP(F93,'Précisions-Moy Prév'!$G$2:$H$122,2,FALSE)</f>
        <v>#N/A</v>
      </c>
    </row>
    <row r="94" spans="1:20" x14ac:dyDescent="0.2">
      <c r="A94" s="149">
        <f t="shared" si="7"/>
        <v>91</v>
      </c>
      <c r="B94" s="108"/>
      <c r="C94" s="108"/>
      <c r="D94" s="105"/>
      <c r="E94" s="105"/>
      <c r="F94" s="105"/>
      <c r="G94" s="105"/>
      <c r="H94" s="105"/>
      <c r="I94" s="105"/>
      <c r="J94" s="149" t="e">
        <f>VLOOKUP(G94,'Risques-Dangers-Dommages'!$G$2:$H$42,2,FALSE)</f>
        <v>#N/A</v>
      </c>
      <c r="K94" s="148" t="e">
        <f t="shared" si="4"/>
        <v>#N/A</v>
      </c>
      <c r="L94" s="105"/>
      <c r="M94" s="105"/>
      <c r="N94" s="108"/>
      <c r="O94" s="108"/>
      <c r="P94" s="105"/>
      <c r="Q94" s="214" t="str">
        <f t="shared" si="5"/>
        <v/>
      </c>
      <c r="R94" s="214" t="str">
        <f t="shared" si="6"/>
        <v/>
      </c>
      <c r="S94" s="214" t="e">
        <f>VLOOKUP(L94,'Précisions-Moy Prév'!$C$2:$D$261,2,FALSE)</f>
        <v>#N/A</v>
      </c>
      <c r="T94" s="214" t="e">
        <f>VLOOKUP(F94,'Précisions-Moy Prév'!$G$2:$H$122,2,FALSE)</f>
        <v>#N/A</v>
      </c>
    </row>
    <row r="95" spans="1:20" x14ac:dyDescent="0.2">
      <c r="A95" s="149">
        <f t="shared" si="7"/>
        <v>92</v>
      </c>
      <c r="B95" s="108"/>
      <c r="C95" s="108"/>
      <c r="D95" s="105"/>
      <c r="E95" s="105"/>
      <c r="F95" s="105"/>
      <c r="G95" s="105"/>
      <c r="H95" s="105"/>
      <c r="I95" s="105"/>
      <c r="J95" s="149" t="e">
        <f>VLOOKUP(G95,'Risques-Dangers-Dommages'!$G$2:$H$42,2,FALSE)</f>
        <v>#N/A</v>
      </c>
      <c r="K95" s="148" t="e">
        <f t="shared" si="4"/>
        <v>#N/A</v>
      </c>
      <c r="L95" s="105"/>
      <c r="M95" s="105"/>
      <c r="N95" s="108"/>
      <c r="O95" s="108"/>
      <c r="P95" s="105"/>
      <c r="Q95" s="214" t="str">
        <f t="shared" si="5"/>
        <v/>
      </c>
      <c r="R95" s="214" t="str">
        <f t="shared" si="6"/>
        <v/>
      </c>
      <c r="S95" s="214" t="e">
        <f>VLOOKUP(L95,'Précisions-Moy Prév'!$C$2:$D$261,2,FALSE)</f>
        <v>#N/A</v>
      </c>
      <c r="T95" s="214" t="e">
        <f>VLOOKUP(F95,'Précisions-Moy Prév'!$G$2:$H$122,2,FALSE)</f>
        <v>#N/A</v>
      </c>
    </row>
    <row r="96" spans="1:20" x14ac:dyDescent="0.2">
      <c r="A96" s="149">
        <f t="shared" si="7"/>
        <v>93</v>
      </c>
      <c r="B96" s="108"/>
      <c r="C96" s="108"/>
      <c r="D96" s="105"/>
      <c r="E96" s="105"/>
      <c r="F96" s="105"/>
      <c r="G96" s="105"/>
      <c r="H96" s="105"/>
      <c r="I96" s="105"/>
      <c r="J96" s="149" t="e">
        <f>VLOOKUP(G96,'Risques-Dangers-Dommages'!$G$2:$H$42,2,FALSE)</f>
        <v>#N/A</v>
      </c>
      <c r="K96" s="148" t="e">
        <f t="shared" si="4"/>
        <v>#N/A</v>
      </c>
      <c r="L96" s="105"/>
      <c r="M96" s="105"/>
      <c r="N96" s="108"/>
      <c r="O96" s="108"/>
      <c r="P96" s="105"/>
      <c r="Q96" s="214" t="str">
        <f t="shared" si="5"/>
        <v/>
      </c>
      <c r="R96" s="214" t="str">
        <f t="shared" si="6"/>
        <v/>
      </c>
      <c r="S96" s="214" t="e">
        <f>VLOOKUP(L96,'Précisions-Moy Prév'!$C$2:$D$261,2,FALSE)</f>
        <v>#N/A</v>
      </c>
      <c r="T96" s="214" t="e">
        <f>VLOOKUP(F96,'Précisions-Moy Prév'!$G$2:$H$122,2,FALSE)</f>
        <v>#N/A</v>
      </c>
    </row>
    <row r="97" spans="1:20" x14ac:dyDescent="0.2">
      <c r="A97" s="149">
        <f t="shared" si="7"/>
        <v>94</v>
      </c>
      <c r="B97" s="108"/>
      <c r="C97" s="108"/>
      <c r="D97" s="105"/>
      <c r="E97" s="105"/>
      <c r="F97" s="105"/>
      <c r="G97" s="105"/>
      <c r="H97" s="105"/>
      <c r="I97" s="105"/>
      <c r="J97" s="149" t="e">
        <f>VLOOKUP(G97,'Risques-Dangers-Dommages'!$G$2:$H$42,2,FALSE)</f>
        <v>#N/A</v>
      </c>
      <c r="K97" s="148" t="e">
        <f t="shared" si="4"/>
        <v>#N/A</v>
      </c>
      <c r="L97" s="105"/>
      <c r="M97" s="105"/>
      <c r="N97" s="108"/>
      <c r="O97" s="108"/>
      <c r="P97" s="105"/>
      <c r="Q97" s="214" t="str">
        <f t="shared" si="5"/>
        <v/>
      </c>
      <c r="R97" s="214" t="str">
        <f t="shared" si="6"/>
        <v/>
      </c>
      <c r="S97" s="214" t="e">
        <f>VLOOKUP(L97,'Précisions-Moy Prév'!$C$2:$D$261,2,FALSE)</f>
        <v>#N/A</v>
      </c>
      <c r="T97" s="214" t="e">
        <f>VLOOKUP(F97,'Précisions-Moy Prév'!$G$2:$H$122,2,FALSE)</f>
        <v>#N/A</v>
      </c>
    </row>
    <row r="98" spans="1:20" x14ac:dyDescent="0.2">
      <c r="A98" s="149">
        <f t="shared" si="7"/>
        <v>95</v>
      </c>
      <c r="B98" s="108"/>
      <c r="C98" s="108"/>
      <c r="D98" s="105"/>
      <c r="E98" s="105"/>
      <c r="F98" s="105"/>
      <c r="G98" s="105"/>
      <c r="H98" s="105"/>
      <c r="I98" s="105"/>
      <c r="J98" s="149" t="e">
        <f>VLOOKUP(G98,'Risques-Dangers-Dommages'!$G$2:$H$42,2,FALSE)</f>
        <v>#N/A</v>
      </c>
      <c r="K98" s="148" t="e">
        <f t="shared" si="4"/>
        <v>#N/A</v>
      </c>
      <c r="L98" s="105"/>
      <c r="M98" s="105"/>
      <c r="N98" s="108"/>
      <c r="O98" s="108"/>
      <c r="P98" s="105"/>
      <c r="Q98" s="214" t="str">
        <f t="shared" si="5"/>
        <v/>
      </c>
      <c r="R98" s="214" t="str">
        <f t="shared" si="6"/>
        <v/>
      </c>
      <c r="S98" s="214" t="e">
        <f>VLOOKUP(L98,'Précisions-Moy Prév'!$C$2:$D$261,2,FALSE)</f>
        <v>#N/A</v>
      </c>
      <c r="T98" s="214" t="e">
        <f>VLOOKUP(F98,'Précisions-Moy Prév'!$G$2:$H$122,2,FALSE)</f>
        <v>#N/A</v>
      </c>
    </row>
    <row r="99" spans="1:20" x14ac:dyDescent="0.2">
      <c r="A99" s="149">
        <f t="shared" si="7"/>
        <v>96</v>
      </c>
      <c r="B99" s="108"/>
      <c r="C99" s="108"/>
      <c r="D99" s="105"/>
      <c r="E99" s="105"/>
      <c r="F99" s="105"/>
      <c r="G99" s="105"/>
      <c r="H99" s="105"/>
      <c r="I99" s="105"/>
      <c r="J99" s="149" t="e">
        <f>VLOOKUP(G99,'Risques-Dangers-Dommages'!$G$2:$H$42,2,FALSE)</f>
        <v>#N/A</v>
      </c>
      <c r="K99" s="148" t="e">
        <f t="shared" si="4"/>
        <v>#N/A</v>
      </c>
      <c r="L99" s="105"/>
      <c r="M99" s="105"/>
      <c r="N99" s="108"/>
      <c r="O99" s="108"/>
      <c r="P99" s="105"/>
      <c r="Q99" s="214" t="str">
        <f t="shared" si="5"/>
        <v/>
      </c>
      <c r="R99" s="214" t="str">
        <f t="shared" si="6"/>
        <v/>
      </c>
      <c r="S99" s="214" t="e">
        <f>VLOOKUP(L99,'Précisions-Moy Prév'!$C$2:$D$261,2,FALSE)</f>
        <v>#N/A</v>
      </c>
      <c r="T99" s="214" t="e">
        <f>VLOOKUP(F99,'Précisions-Moy Prév'!$G$2:$H$122,2,FALSE)</f>
        <v>#N/A</v>
      </c>
    </row>
    <row r="100" spans="1:20" x14ac:dyDescent="0.2">
      <c r="A100" s="149">
        <f t="shared" si="7"/>
        <v>97</v>
      </c>
      <c r="B100" s="108"/>
      <c r="C100" s="108"/>
      <c r="D100" s="105"/>
      <c r="E100" s="105"/>
      <c r="F100" s="105"/>
      <c r="G100" s="105"/>
      <c r="H100" s="105"/>
      <c r="I100" s="105"/>
      <c r="J100" s="149" t="e">
        <f>VLOOKUP(G100,'Risques-Dangers-Dommages'!$G$2:$H$42,2,FALSE)</f>
        <v>#N/A</v>
      </c>
      <c r="K100" s="148" t="e">
        <f t="shared" si="4"/>
        <v>#N/A</v>
      </c>
      <c r="L100" s="105"/>
      <c r="M100" s="105"/>
      <c r="N100" s="108"/>
      <c r="O100" s="108"/>
      <c r="P100" s="105"/>
      <c r="Q100" s="214" t="str">
        <f t="shared" si="5"/>
        <v/>
      </c>
      <c r="R100" s="214" t="str">
        <f t="shared" si="6"/>
        <v/>
      </c>
      <c r="S100" s="214" t="e">
        <f>VLOOKUP(L100,'Précisions-Moy Prév'!$C$2:$D$261,2,FALSE)</f>
        <v>#N/A</v>
      </c>
      <c r="T100" s="214" t="e">
        <f>VLOOKUP(F100,'Précisions-Moy Prév'!$G$2:$H$122,2,FALSE)</f>
        <v>#N/A</v>
      </c>
    </row>
    <row r="101" spans="1:20" x14ac:dyDescent="0.2">
      <c r="A101" s="149">
        <f t="shared" si="7"/>
        <v>98</v>
      </c>
      <c r="B101" s="108"/>
      <c r="C101" s="108"/>
      <c r="D101" s="105"/>
      <c r="E101" s="105"/>
      <c r="F101" s="105"/>
      <c r="G101" s="105"/>
      <c r="H101" s="105"/>
      <c r="I101" s="105"/>
      <c r="J101" s="149" t="e">
        <f>VLOOKUP(G101,'Risques-Dangers-Dommages'!$G$2:$H$42,2,FALSE)</f>
        <v>#N/A</v>
      </c>
      <c r="K101" s="148" t="e">
        <f t="shared" si="4"/>
        <v>#N/A</v>
      </c>
      <c r="L101" s="105"/>
      <c r="M101" s="105"/>
      <c r="N101" s="108"/>
      <c r="O101" s="108"/>
      <c r="P101" s="105"/>
      <c r="Q101" s="214" t="str">
        <f t="shared" si="5"/>
        <v/>
      </c>
      <c r="R101" s="214" t="str">
        <f t="shared" si="6"/>
        <v/>
      </c>
      <c r="S101" s="214" t="e">
        <f>VLOOKUP(L101,'Précisions-Moy Prév'!$C$2:$D$261,2,FALSE)</f>
        <v>#N/A</v>
      </c>
      <c r="T101" s="214" t="e">
        <f>VLOOKUP(F101,'Précisions-Moy Prév'!$G$2:$H$122,2,FALSE)</f>
        <v>#N/A</v>
      </c>
    </row>
    <row r="102" spans="1:20" x14ac:dyDescent="0.2">
      <c r="A102" s="149">
        <f t="shared" si="7"/>
        <v>99</v>
      </c>
      <c r="B102" s="108"/>
      <c r="C102" s="108"/>
      <c r="D102" s="105"/>
      <c r="E102" s="105"/>
      <c r="F102" s="105"/>
      <c r="G102" s="105"/>
      <c r="H102" s="105"/>
      <c r="I102" s="105"/>
      <c r="J102" s="149" t="e">
        <f>VLOOKUP(G102,'Risques-Dangers-Dommages'!$G$2:$H$42,2,FALSE)</f>
        <v>#N/A</v>
      </c>
      <c r="K102" s="148" t="e">
        <f t="shared" si="4"/>
        <v>#N/A</v>
      </c>
      <c r="L102" s="105"/>
      <c r="M102" s="105"/>
      <c r="N102" s="108"/>
      <c r="O102" s="108"/>
      <c r="P102" s="105"/>
      <c r="Q102" s="214" t="str">
        <f t="shared" si="5"/>
        <v/>
      </c>
      <c r="R102" s="214" t="str">
        <f t="shared" si="6"/>
        <v/>
      </c>
      <c r="S102" s="214" t="e">
        <f>VLOOKUP(L102,'Précisions-Moy Prév'!$C$2:$D$261,2,FALSE)</f>
        <v>#N/A</v>
      </c>
      <c r="T102" s="214" t="e">
        <f>VLOOKUP(F102,'Précisions-Moy Prév'!$G$2:$H$122,2,FALSE)</f>
        <v>#N/A</v>
      </c>
    </row>
    <row r="103" spans="1:20" x14ac:dyDescent="0.2">
      <c r="A103" s="149">
        <f t="shared" si="7"/>
        <v>100</v>
      </c>
      <c r="B103" s="108"/>
      <c r="C103" s="108"/>
      <c r="D103" s="105"/>
      <c r="E103" s="105"/>
      <c r="F103" s="105"/>
      <c r="G103" s="105"/>
      <c r="H103" s="105"/>
      <c r="I103" s="105"/>
      <c r="J103" s="149" t="e">
        <f>VLOOKUP(G103,'Risques-Dangers-Dommages'!$G$2:$H$42,2,FALSE)</f>
        <v>#N/A</v>
      </c>
      <c r="K103" s="148" t="e">
        <f t="shared" si="4"/>
        <v>#N/A</v>
      </c>
      <c r="L103" s="105"/>
      <c r="M103" s="105"/>
      <c r="N103" s="108"/>
      <c r="O103" s="108"/>
      <c r="P103" s="105"/>
      <c r="Q103" s="214" t="str">
        <f t="shared" si="5"/>
        <v/>
      </c>
      <c r="R103" s="214" t="str">
        <f t="shared" si="6"/>
        <v/>
      </c>
      <c r="S103" s="214" t="e">
        <f>VLOOKUP(L103,'Précisions-Moy Prév'!$C$2:$D$261,2,FALSE)</f>
        <v>#N/A</v>
      </c>
      <c r="T103" s="214" t="e">
        <f>VLOOKUP(F103,'Précisions-Moy Prév'!$G$2:$H$122,2,FALSE)</f>
        <v>#N/A</v>
      </c>
    </row>
    <row r="104" spans="1:20" x14ac:dyDescent="0.2">
      <c r="A104" s="149">
        <f t="shared" si="7"/>
        <v>101</v>
      </c>
      <c r="B104" s="108"/>
      <c r="C104" s="108"/>
      <c r="D104" s="105"/>
      <c r="E104" s="105"/>
      <c r="F104" s="105"/>
      <c r="G104" s="105"/>
      <c r="H104" s="105"/>
      <c r="I104" s="105"/>
      <c r="J104" s="149" t="e">
        <f>VLOOKUP(G104,'Risques-Dangers-Dommages'!$G$2:$H$42,2,FALSE)</f>
        <v>#N/A</v>
      </c>
      <c r="K104" s="148" t="e">
        <f t="shared" si="4"/>
        <v>#N/A</v>
      </c>
      <c r="L104" s="105"/>
      <c r="M104" s="105"/>
      <c r="N104" s="108"/>
      <c r="O104" s="108"/>
      <c r="P104" s="105"/>
      <c r="Q104" s="214" t="str">
        <f t="shared" si="5"/>
        <v/>
      </c>
      <c r="R104" s="214" t="str">
        <f t="shared" si="6"/>
        <v/>
      </c>
      <c r="S104" s="214" t="e">
        <f>VLOOKUP(L104,'Précisions-Moy Prév'!$C$2:$D$261,2,FALSE)</f>
        <v>#N/A</v>
      </c>
      <c r="T104" s="214" t="e">
        <f>VLOOKUP(F104,'Précisions-Moy Prév'!$G$2:$H$122,2,FALSE)</f>
        <v>#N/A</v>
      </c>
    </row>
    <row r="105" spans="1:20" x14ac:dyDescent="0.2">
      <c r="A105" s="149">
        <f t="shared" si="7"/>
        <v>102</v>
      </c>
      <c r="B105" s="108"/>
      <c r="C105" s="108"/>
      <c r="D105" s="105"/>
      <c r="E105" s="105"/>
      <c r="F105" s="105"/>
      <c r="G105" s="105"/>
      <c r="H105" s="105"/>
      <c r="I105" s="105"/>
      <c r="J105" s="149" t="e">
        <f>VLOOKUP(G105,'Risques-Dangers-Dommages'!$G$2:$H$42,2,FALSE)</f>
        <v>#N/A</v>
      </c>
      <c r="K105" s="148" t="e">
        <f t="shared" si="4"/>
        <v>#N/A</v>
      </c>
      <c r="L105" s="105"/>
      <c r="M105" s="105"/>
      <c r="N105" s="108"/>
      <c r="O105" s="108"/>
      <c r="P105" s="105"/>
      <c r="Q105" s="214" t="str">
        <f t="shared" si="5"/>
        <v/>
      </c>
      <c r="R105" s="214" t="str">
        <f t="shared" si="6"/>
        <v/>
      </c>
      <c r="S105" s="214" t="e">
        <f>VLOOKUP(L105,'Précisions-Moy Prév'!$C$2:$D$261,2,FALSE)</f>
        <v>#N/A</v>
      </c>
      <c r="T105" s="214" t="e">
        <f>VLOOKUP(F105,'Précisions-Moy Prév'!$G$2:$H$122,2,FALSE)</f>
        <v>#N/A</v>
      </c>
    </row>
    <row r="106" spans="1:20" x14ac:dyDescent="0.2">
      <c r="A106" s="149">
        <f t="shared" si="7"/>
        <v>103</v>
      </c>
      <c r="B106" s="108"/>
      <c r="C106" s="108"/>
      <c r="D106" s="105"/>
      <c r="E106" s="105"/>
      <c r="F106" s="105"/>
      <c r="G106" s="105"/>
      <c r="H106" s="105"/>
      <c r="I106" s="105"/>
      <c r="J106" s="149" t="e">
        <f>VLOOKUP(G106,'Risques-Dangers-Dommages'!$G$2:$H$42,2,FALSE)</f>
        <v>#N/A</v>
      </c>
      <c r="K106" s="148" t="e">
        <f t="shared" si="4"/>
        <v>#N/A</v>
      </c>
      <c r="L106" s="105"/>
      <c r="M106" s="105"/>
      <c r="N106" s="108"/>
      <c r="O106" s="108"/>
      <c r="P106" s="105"/>
      <c r="Q106" s="214" t="str">
        <f t="shared" si="5"/>
        <v/>
      </c>
      <c r="R106" s="214" t="str">
        <f t="shared" si="6"/>
        <v/>
      </c>
      <c r="S106" s="214" t="e">
        <f>VLOOKUP(L106,'Précisions-Moy Prév'!$C$2:$D$261,2,FALSE)</f>
        <v>#N/A</v>
      </c>
      <c r="T106" s="214" t="e">
        <f>VLOOKUP(F106,'Précisions-Moy Prév'!$G$2:$H$122,2,FALSE)</f>
        <v>#N/A</v>
      </c>
    </row>
    <row r="107" spans="1:20" x14ac:dyDescent="0.2">
      <c r="A107" s="149">
        <f t="shared" si="7"/>
        <v>104</v>
      </c>
      <c r="B107" s="108"/>
      <c r="C107" s="108"/>
      <c r="D107" s="105"/>
      <c r="E107" s="105"/>
      <c r="F107" s="105"/>
      <c r="G107" s="105"/>
      <c r="H107" s="105"/>
      <c r="I107" s="105"/>
      <c r="J107" s="149" t="e">
        <f>VLOOKUP(G107,'Risques-Dangers-Dommages'!$G$2:$H$42,2,FALSE)</f>
        <v>#N/A</v>
      </c>
      <c r="K107" s="148" t="e">
        <f t="shared" si="4"/>
        <v>#N/A</v>
      </c>
      <c r="L107" s="105"/>
      <c r="M107" s="105"/>
      <c r="N107" s="108"/>
      <c r="O107" s="108"/>
      <c r="P107" s="105"/>
      <c r="Q107" s="214" t="str">
        <f t="shared" si="5"/>
        <v/>
      </c>
      <c r="R107" s="214" t="str">
        <f t="shared" si="6"/>
        <v/>
      </c>
      <c r="S107" s="214" t="e">
        <f>VLOOKUP(L107,'Précisions-Moy Prév'!$C$2:$D$261,2,FALSE)</f>
        <v>#N/A</v>
      </c>
      <c r="T107" s="214" t="e">
        <f>VLOOKUP(F107,'Précisions-Moy Prév'!$G$2:$H$122,2,FALSE)</f>
        <v>#N/A</v>
      </c>
    </row>
    <row r="108" spans="1:20" x14ac:dyDescent="0.2">
      <c r="A108" s="149">
        <f t="shared" si="7"/>
        <v>105</v>
      </c>
      <c r="B108" s="108"/>
      <c r="C108" s="108"/>
      <c r="D108" s="105"/>
      <c r="E108" s="105"/>
      <c r="F108" s="105"/>
      <c r="G108" s="105"/>
      <c r="H108" s="105"/>
      <c r="I108" s="105"/>
      <c r="J108" s="149" t="e">
        <f>VLOOKUP(G108,'Risques-Dangers-Dommages'!$G$2:$H$42,2,FALSE)</f>
        <v>#N/A</v>
      </c>
      <c r="K108" s="148" t="e">
        <f t="shared" si="4"/>
        <v>#N/A</v>
      </c>
      <c r="L108" s="105"/>
      <c r="M108" s="105"/>
      <c r="N108" s="108"/>
      <c r="O108" s="108"/>
      <c r="P108" s="105"/>
      <c r="Q108" s="214" t="str">
        <f t="shared" si="5"/>
        <v/>
      </c>
      <c r="R108" s="214" t="str">
        <f t="shared" si="6"/>
        <v/>
      </c>
      <c r="S108" s="214" t="e">
        <f>VLOOKUP(L108,'Précisions-Moy Prév'!$C$2:$D$261,2,FALSE)</f>
        <v>#N/A</v>
      </c>
      <c r="T108" s="214" t="e">
        <f>VLOOKUP(F108,'Précisions-Moy Prév'!$G$2:$H$122,2,FALSE)</f>
        <v>#N/A</v>
      </c>
    </row>
    <row r="109" spans="1:20" x14ac:dyDescent="0.2">
      <c r="A109" s="149">
        <f t="shared" si="7"/>
        <v>106</v>
      </c>
      <c r="B109" s="108"/>
      <c r="C109" s="108"/>
      <c r="D109" s="105"/>
      <c r="E109" s="105"/>
      <c r="F109" s="105"/>
      <c r="G109" s="105"/>
      <c r="H109" s="105"/>
      <c r="I109" s="105"/>
      <c r="J109" s="149" t="e">
        <f>VLOOKUP(G109,'Risques-Dangers-Dommages'!$G$2:$H$42,2,FALSE)</f>
        <v>#N/A</v>
      </c>
      <c r="K109" s="148" t="e">
        <f t="shared" si="4"/>
        <v>#N/A</v>
      </c>
      <c r="L109" s="105"/>
      <c r="M109" s="105"/>
      <c r="N109" s="108"/>
      <c r="O109" s="108"/>
      <c r="P109" s="105"/>
      <c r="Q109" s="214" t="str">
        <f t="shared" si="5"/>
        <v/>
      </c>
      <c r="R109" s="214" t="str">
        <f t="shared" si="6"/>
        <v/>
      </c>
      <c r="S109" s="214" t="e">
        <f>VLOOKUP(L109,'Précisions-Moy Prév'!$C$2:$D$261,2,FALSE)</f>
        <v>#N/A</v>
      </c>
      <c r="T109" s="214" t="e">
        <f>VLOOKUP(F109,'Précisions-Moy Prév'!$G$2:$H$122,2,FALSE)</f>
        <v>#N/A</v>
      </c>
    </row>
    <row r="110" spans="1:20" x14ac:dyDescent="0.2">
      <c r="A110" s="149">
        <f t="shared" si="7"/>
        <v>107</v>
      </c>
      <c r="B110" s="108"/>
      <c r="C110" s="108"/>
      <c r="D110" s="105"/>
      <c r="E110" s="105"/>
      <c r="F110" s="105"/>
      <c r="G110" s="105"/>
      <c r="H110" s="105"/>
      <c r="I110" s="105"/>
      <c r="J110" s="149" t="e">
        <f>VLOOKUP(G110,'Risques-Dangers-Dommages'!$G$2:$H$42,2,FALSE)</f>
        <v>#N/A</v>
      </c>
      <c r="K110" s="148" t="e">
        <f t="shared" si="4"/>
        <v>#N/A</v>
      </c>
      <c r="L110" s="105"/>
      <c r="M110" s="105"/>
      <c r="N110" s="108"/>
      <c r="O110" s="108"/>
      <c r="P110" s="105"/>
      <c r="Q110" s="214" t="str">
        <f t="shared" si="5"/>
        <v/>
      </c>
      <c r="R110" s="214" t="str">
        <f t="shared" si="6"/>
        <v/>
      </c>
      <c r="S110" s="214" t="e">
        <f>VLOOKUP(L110,'Précisions-Moy Prév'!$C$2:$D$261,2,FALSE)</f>
        <v>#N/A</v>
      </c>
      <c r="T110" s="214" t="e">
        <f>VLOOKUP(F110,'Précisions-Moy Prév'!$G$2:$H$122,2,FALSE)</f>
        <v>#N/A</v>
      </c>
    </row>
    <row r="111" spans="1:20" x14ac:dyDescent="0.2">
      <c r="A111" s="149">
        <f t="shared" si="7"/>
        <v>108</v>
      </c>
      <c r="B111" s="108"/>
      <c r="C111" s="108"/>
      <c r="D111" s="105"/>
      <c r="E111" s="105"/>
      <c r="F111" s="105"/>
      <c r="G111" s="105"/>
      <c r="H111" s="105"/>
      <c r="I111" s="105"/>
      <c r="J111" s="149" t="e">
        <f>VLOOKUP(G111,'Risques-Dangers-Dommages'!$G$2:$H$42,2,FALSE)</f>
        <v>#N/A</v>
      </c>
      <c r="K111" s="148" t="e">
        <f t="shared" si="4"/>
        <v>#N/A</v>
      </c>
      <c r="L111" s="105"/>
      <c r="M111" s="105"/>
      <c r="N111" s="108"/>
      <c r="O111" s="108"/>
      <c r="P111" s="105"/>
      <c r="Q111" s="214" t="str">
        <f t="shared" si="5"/>
        <v/>
      </c>
      <c r="R111" s="214" t="str">
        <f t="shared" si="6"/>
        <v/>
      </c>
      <c r="S111" s="214" t="e">
        <f>VLOOKUP(L111,'Précisions-Moy Prév'!$C$2:$D$261,2,FALSE)</f>
        <v>#N/A</v>
      </c>
      <c r="T111" s="214" t="e">
        <f>VLOOKUP(F111,'Précisions-Moy Prév'!$G$2:$H$122,2,FALSE)</f>
        <v>#N/A</v>
      </c>
    </row>
    <row r="112" spans="1:20" x14ac:dyDescent="0.2">
      <c r="A112" s="149">
        <f t="shared" si="7"/>
        <v>109</v>
      </c>
      <c r="B112" s="108"/>
      <c r="C112" s="108"/>
      <c r="D112" s="105"/>
      <c r="E112" s="105"/>
      <c r="F112" s="105"/>
      <c r="G112" s="105"/>
      <c r="H112" s="105"/>
      <c r="I112" s="105"/>
      <c r="J112" s="149" t="e">
        <f>VLOOKUP(G112,'Risques-Dangers-Dommages'!$G$2:$H$42,2,FALSE)</f>
        <v>#N/A</v>
      </c>
      <c r="K112" s="148" t="e">
        <f t="shared" si="4"/>
        <v>#N/A</v>
      </c>
      <c r="L112" s="105"/>
      <c r="M112" s="105"/>
      <c r="N112" s="108"/>
      <c r="O112" s="108"/>
      <c r="P112" s="105"/>
      <c r="Q112" s="214" t="str">
        <f t="shared" si="5"/>
        <v/>
      </c>
      <c r="R112" s="214" t="str">
        <f t="shared" si="6"/>
        <v/>
      </c>
      <c r="S112" s="214" t="e">
        <f>VLOOKUP(L112,'Précisions-Moy Prév'!$C$2:$D$261,2,FALSE)</f>
        <v>#N/A</v>
      </c>
      <c r="T112" s="214" t="e">
        <f>VLOOKUP(F112,'Précisions-Moy Prév'!$G$2:$H$122,2,FALSE)</f>
        <v>#N/A</v>
      </c>
    </row>
    <row r="113" spans="1:20" x14ac:dyDescent="0.2">
      <c r="A113" s="149">
        <f t="shared" si="7"/>
        <v>110</v>
      </c>
      <c r="B113" s="108"/>
      <c r="C113" s="108"/>
      <c r="D113" s="105"/>
      <c r="E113" s="105"/>
      <c r="F113" s="105"/>
      <c r="G113" s="105"/>
      <c r="H113" s="105"/>
      <c r="I113" s="105"/>
      <c r="J113" s="149" t="e">
        <f>VLOOKUP(G113,'Risques-Dangers-Dommages'!$G$2:$H$42,2,FALSE)</f>
        <v>#N/A</v>
      </c>
      <c r="K113" s="148" t="e">
        <f t="shared" si="4"/>
        <v>#N/A</v>
      </c>
      <c r="L113" s="105"/>
      <c r="M113" s="105"/>
      <c r="N113" s="108"/>
      <c r="O113" s="108"/>
      <c r="P113" s="105"/>
      <c r="Q113" s="214" t="str">
        <f t="shared" si="5"/>
        <v/>
      </c>
      <c r="R113" s="214" t="str">
        <f t="shared" si="6"/>
        <v/>
      </c>
      <c r="S113" s="214" t="e">
        <f>VLOOKUP(L113,'Précisions-Moy Prév'!$C$2:$D$261,2,FALSE)</f>
        <v>#N/A</v>
      </c>
      <c r="T113" s="214" t="e">
        <f>VLOOKUP(F113,'Précisions-Moy Prév'!$G$2:$H$122,2,FALSE)</f>
        <v>#N/A</v>
      </c>
    </row>
    <row r="114" spans="1:20" x14ac:dyDescent="0.2">
      <c r="A114" s="149">
        <f t="shared" si="7"/>
        <v>111</v>
      </c>
      <c r="B114" s="108"/>
      <c r="C114" s="108"/>
      <c r="D114" s="105"/>
      <c r="E114" s="105"/>
      <c r="F114" s="105"/>
      <c r="G114" s="105"/>
      <c r="H114" s="105"/>
      <c r="I114" s="105"/>
      <c r="J114" s="149" t="e">
        <f>VLOOKUP(G114,'Risques-Dangers-Dommages'!$G$2:$H$42,2,FALSE)</f>
        <v>#N/A</v>
      </c>
      <c r="K114" s="148" t="e">
        <f t="shared" si="4"/>
        <v>#N/A</v>
      </c>
      <c r="L114" s="105"/>
      <c r="M114" s="105"/>
      <c r="N114" s="108"/>
      <c r="O114" s="108"/>
      <c r="P114" s="105"/>
      <c r="Q114" s="214" t="str">
        <f t="shared" si="5"/>
        <v/>
      </c>
      <c r="R114" s="214" t="str">
        <f t="shared" si="6"/>
        <v/>
      </c>
      <c r="S114" s="214" t="e">
        <f>VLOOKUP(L114,'Précisions-Moy Prév'!$C$2:$D$261,2,FALSE)</f>
        <v>#N/A</v>
      </c>
      <c r="T114" s="214" t="e">
        <f>VLOOKUP(F114,'Précisions-Moy Prév'!$G$2:$H$122,2,FALSE)</f>
        <v>#N/A</v>
      </c>
    </row>
    <row r="115" spans="1:20" x14ac:dyDescent="0.2">
      <c r="A115" s="149">
        <f t="shared" si="7"/>
        <v>112</v>
      </c>
      <c r="B115" s="108"/>
      <c r="C115" s="108"/>
      <c r="D115" s="105"/>
      <c r="E115" s="105"/>
      <c r="F115" s="105"/>
      <c r="G115" s="105"/>
      <c r="H115" s="105"/>
      <c r="I115" s="105"/>
      <c r="J115" s="149" t="e">
        <f>VLOOKUP(G115,'Risques-Dangers-Dommages'!$G$2:$H$42,2,FALSE)</f>
        <v>#N/A</v>
      </c>
      <c r="K115" s="148" t="e">
        <f t="shared" si="4"/>
        <v>#N/A</v>
      </c>
      <c r="L115" s="105"/>
      <c r="M115" s="105"/>
      <c r="N115" s="108"/>
      <c r="O115" s="108"/>
      <c r="P115" s="105"/>
      <c r="Q115" s="214" t="str">
        <f t="shared" si="5"/>
        <v/>
      </c>
      <c r="R115" s="214" t="str">
        <f t="shared" si="6"/>
        <v/>
      </c>
      <c r="S115" s="214" t="e">
        <f>VLOOKUP(L115,'Précisions-Moy Prév'!$C$2:$D$261,2,FALSE)</f>
        <v>#N/A</v>
      </c>
      <c r="T115" s="214" t="e">
        <f>VLOOKUP(F115,'Précisions-Moy Prév'!$G$2:$H$122,2,FALSE)</f>
        <v>#N/A</v>
      </c>
    </row>
    <row r="116" spans="1:20" x14ac:dyDescent="0.2">
      <c r="A116" s="149">
        <f t="shared" si="7"/>
        <v>113</v>
      </c>
      <c r="B116" s="108"/>
      <c r="C116" s="108"/>
      <c r="D116" s="105"/>
      <c r="E116" s="105"/>
      <c r="F116" s="105"/>
      <c r="G116" s="105"/>
      <c r="H116" s="105"/>
      <c r="I116" s="105"/>
      <c r="J116" s="149" t="e">
        <f>VLOOKUP(G116,'Risques-Dangers-Dommages'!$G$2:$H$42,2,FALSE)</f>
        <v>#N/A</v>
      </c>
      <c r="K116" s="148" t="e">
        <f t="shared" si="4"/>
        <v>#N/A</v>
      </c>
      <c r="L116" s="105"/>
      <c r="M116" s="105"/>
      <c r="N116" s="108"/>
      <c r="O116" s="108"/>
      <c r="P116" s="105"/>
      <c r="Q116" s="214" t="str">
        <f t="shared" si="5"/>
        <v/>
      </c>
      <c r="R116" s="214" t="str">
        <f t="shared" si="6"/>
        <v/>
      </c>
      <c r="S116" s="214" t="e">
        <f>VLOOKUP(L116,'Précisions-Moy Prév'!$C$2:$D$261,2,FALSE)</f>
        <v>#N/A</v>
      </c>
      <c r="T116" s="214" t="e">
        <f>VLOOKUP(F116,'Précisions-Moy Prév'!$G$2:$H$122,2,FALSE)</f>
        <v>#N/A</v>
      </c>
    </row>
    <row r="117" spans="1:20" x14ac:dyDescent="0.2">
      <c r="A117" s="149">
        <f t="shared" si="7"/>
        <v>114</v>
      </c>
      <c r="B117" s="108"/>
      <c r="C117" s="108"/>
      <c r="D117" s="105"/>
      <c r="E117" s="105"/>
      <c r="F117" s="105"/>
      <c r="G117" s="105"/>
      <c r="H117" s="105"/>
      <c r="I117" s="105"/>
      <c r="J117" s="149" t="e">
        <f>VLOOKUP(G117,'Risques-Dangers-Dommages'!$G$2:$H$42,2,FALSE)</f>
        <v>#N/A</v>
      </c>
      <c r="K117" s="148" t="e">
        <f t="shared" si="4"/>
        <v>#N/A</v>
      </c>
      <c r="L117" s="105"/>
      <c r="M117" s="105"/>
      <c r="N117" s="108"/>
      <c r="O117" s="108"/>
      <c r="P117" s="105"/>
      <c r="Q117" s="214" t="str">
        <f t="shared" si="5"/>
        <v/>
      </c>
      <c r="R117" s="214" t="str">
        <f t="shared" si="6"/>
        <v/>
      </c>
      <c r="S117" s="214" t="e">
        <f>VLOOKUP(L117,'Précisions-Moy Prév'!$C$2:$D$261,2,FALSE)</f>
        <v>#N/A</v>
      </c>
      <c r="T117" s="214" t="e">
        <f>VLOOKUP(F117,'Précisions-Moy Prév'!$G$2:$H$122,2,FALSE)</f>
        <v>#N/A</v>
      </c>
    </row>
    <row r="118" spans="1:20" x14ac:dyDescent="0.2">
      <c r="A118" s="149">
        <f t="shared" si="7"/>
        <v>115</v>
      </c>
      <c r="B118" s="108"/>
      <c r="C118" s="108"/>
      <c r="D118" s="105"/>
      <c r="E118" s="105"/>
      <c r="F118" s="105"/>
      <c r="G118" s="105"/>
      <c r="H118" s="105"/>
      <c r="I118" s="105"/>
      <c r="J118" s="149" t="e">
        <f>VLOOKUP(G118,'Risques-Dangers-Dommages'!$G$2:$H$42,2,FALSE)</f>
        <v>#N/A</v>
      </c>
      <c r="K118" s="148" t="e">
        <f t="shared" si="4"/>
        <v>#N/A</v>
      </c>
      <c r="L118" s="105"/>
      <c r="M118" s="105"/>
      <c r="N118" s="108"/>
      <c r="O118" s="108"/>
      <c r="P118" s="105"/>
      <c r="Q118" s="214" t="str">
        <f t="shared" si="5"/>
        <v/>
      </c>
      <c r="R118" s="214" t="str">
        <f t="shared" si="6"/>
        <v/>
      </c>
      <c r="S118" s="214" t="e">
        <f>VLOOKUP(L118,'Précisions-Moy Prév'!$C$2:$D$261,2,FALSE)</f>
        <v>#N/A</v>
      </c>
      <c r="T118" s="214" t="e">
        <f>VLOOKUP(F118,'Précisions-Moy Prév'!$G$2:$H$122,2,FALSE)</f>
        <v>#N/A</v>
      </c>
    </row>
    <row r="119" spans="1:20" x14ac:dyDescent="0.2">
      <c r="A119" s="149">
        <f t="shared" si="7"/>
        <v>116</v>
      </c>
      <c r="B119" s="108"/>
      <c r="C119" s="108"/>
      <c r="D119" s="105"/>
      <c r="E119" s="105"/>
      <c r="F119" s="105"/>
      <c r="G119" s="105"/>
      <c r="H119" s="105"/>
      <c r="I119" s="105"/>
      <c r="J119" s="149" t="e">
        <f>VLOOKUP(G119,'Risques-Dangers-Dommages'!$G$2:$H$42,2,FALSE)</f>
        <v>#N/A</v>
      </c>
      <c r="K119" s="148" t="e">
        <f t="shared" si="4"/>
        <v>#N/A</v>
      </c>
      <c r="L119" s="105"/>
      <c r="M119" s="105"/>
      <c r="N119" s="108"/>
      <c r="O119" s="108"/>
      <c r="P119" s="105"/>
      <c r="Q119" s="214" t="str">
        <f t="shared" si="5"/>
        <v/>
      </c>
      <c r="R119" s="214" t="str">
        <f t="shared" si="6"/>
        <v/>
      </c>
      <c r="S119" s="214" t="e">
        <f>VLOOKUP(L119,'Précisions-Moy Prév'!$C$2:$D$261,2,FALSE)</f>
        <v>#N/A</v>
      </c>
      <c r="T119" s="214" t="e">
        <f>VLOOKUP(F119,'Précisions-Moy Prév'!$G$2:$H$122,2,FALSE)</f>
        <v>#N/A</v>
      </c>
    </row>
    <row r="120" spans="1:20" x14ac:dyDescent="0.2">
      <c r="A120" s="149">
        <f t="shared" si="7"/>
        <v>117</v>
      </c>
      <c r="B120" s="108"/>
      <c r="C120" s="108"/>
      <c r="D120" s="105"/>
      <c r="E120" s="105"/>
      <c r="F120" s="105"/>
      <c r="G120" s="105"/>
      <c r="H120" s="105"/>
      <c r="I120" s="105"/>
      <c r="J120" s="149" t="e">
        <f>VLOOKUP(G120,'Risques-Dangers-Dommages'!$G$2:$H$42,2,FALSE)</f>
        <v>#N/A</v>
      </c>
      <c r="K120" s="148" t="e">
        <f t="shared" si="4"/>
        <v>#N/A</v>
      </c>
      <c r="L120" s="105"/>
      <c r="M120" s="105"/>
      <c r="N120" s="108"/>
      <c r="O120" s="108"/>
      <c r="P120" s="105"/>
      <c r="Q120" s="214" t="str">
        <f t="shared" si="5"/>
        <v/>
      </c>
      <c r="R120" s="214" t="str">
        <f t="shared" si="6"/>
        <v/>
      </c>
      <c r="S120" s="214" t="e">
        <f>VLOOKUP(L120,'Précisions-Moy Prév'!$C$2:$D$261,2,FALSE)</f>
        <v>#N/A</v>
      </c>
      <c r="T120" s="214" t="e">
        <f>VLOOKUP(F120,'Précisions-Moy Prév'!$G$2:$H$122,2,FALSE)</f>
        <v>#N/A</v>
      </c>
    </row>
    <row r="121" spans="1:20" x14ac:dyDescent="0.2">
      <c r="A121" s="149">
        <f t="shared" si="7"/>
        <v>118</v>
      </c>
      <c r="B121" s="108"/>
      <c r="C121" s="108"/>
      <c r="D121" s="105"/>
      <c r="E121" s="105"/>
      <c r="F121" s="105"/>
      <c r="G121" s="105"/>
      <c r="H121" s="105"/>
      <c r="I121" s="105"/>
      <c r="J121" s="149" t="e">
        <f>VLOOKUP(G121,'Risques-Dangers-Dommages'!$G$2:$H$42,2,FALSE)</f>
        <v>#N/A</v>
      </c>
      <c r="K121" s="148" t="e">
        <f t="shared" si="4"/>
        <v>#N/A</v>
      </c>
      <c r="L121" s="105"/>
      <c r="M121" s="105"/>
      <c r="N121" s="108"/>
      <c r="O121" s="108"/>
      <c r="P121" s="105"/>
      <c r="Q121" s="214" t="str">
        <f t="shared" si="5"/>
        <v/>
      </c>
      <c r="R121" s="214" t="str">
        <f t="shared" si="6"/>
        <v/>
      </c>
      <c r="S121" s="214" t="e">
        <f>VLOOKUP(L121,'Précisions-Moy Prév'!$C$2:$D$261,2,FALSE)</f>
        <v>#N/A</v>
      </c>
      <c r="T121" s="214" t="e">
        <f>VLOOKUP(F121,'Précisions-Moy Prév'!$G$2:$H$122,2,FALSE)</f>
        <v>#N/A</v>
      </c>
    </row>
    <row r="122" spans="1:20" x14ac:dyDescent="0.2">
      <c r="A122" s="149">
        <f t="shared" si="7"/>
        <v>119</v>
      </c>
      <c r="B122" s="108"/>
      <c r="C122" s="108"/>
      <c r="D122" s="105"/>
      <c r="E122" s="105"/>
      <c r="F122" s="105"/>
      <c r="G122" s="105"/>
      <c r="H122" s="105"/>
      <c r="I122" s="105"/>
      <c r="J122" s="149" t="e">
        <f>VLOOKUP(G122,'Risques-Dangers-Dommages'!$G$2:$H$42,2,FALSE)</f>
        <v>#N/A</v>
      </c>
      <c r="K122" s="148" t="e">
        <f t="shared" si="4"/>
        <v>#N/A</v>
      </c>
      <c r="L122" s="105"/>
      <c r="M122" s="105"/>
      <c r="N122" s="108"/>
      <c r="O122" s="108"/>
      <c r="P122" s="105"/>
      <c r="Q122" s="214" t="str">
        <f t="shared" si="5"/>
        <v/>
      </c>
      <c r="R122" s="214" t="str">
        <f t="shared" si="6"/>
        <v/>
      </c>
      <c r="S122" s="214" t="e">
        <f>VLOOKUP(L122,'Précisions-Moy Prév'!$C$2:$D$261,2,FALSE)</f>
        <v>#N/A</v>
      </c>
      <c r="T122" s="214" t="e">
        <f>VLOOKUP(F122,'Précisions-Moy Prév'!$G$2:$H$122,2,FALSE)</f>
        <v>#N/A</v>
      </c>
    </row>
    <row r="123" spans="1:20" x14ac:dyDescent="0.2">
      <c r="A123" s="149">
        <f t="shared" si="7"/>
        <v>120</v>
      </c>
      <c r="B123" s="108"/>
      <c r="C123" s="108"/>
      <c r="D123" s="105"/>
      <c r="E123" s="105"/>
      <c r="F123" s="105"/>
      <c r="G123" s="105"/>
      <c r="H123" s="105"/>
      <c r="I123" s="105"/>
      <c r="J123" s="149" t="e">
        <f>VLOOKUP(G123,'Risques-Dangers-Dommages'!$G$2:$H$42,2,FALSE)</f>
        <v>#N/A</v>
      </c>
      <c r="K123" s="148" t="e">
        <f t="shared" si="4"/>
        <v>#N/A</v>
      </c>
      <c r="L123" s="105"/>
      <c r="M123" s="105"/>
      <c r="N123" s="108"/>
      <c r="O123" s="108"/>
      <c r="P123" s="105"/>
      <c r="Q123" s="214" t="str">
        <f t="shared" si="5"/>
        <v/>
      </c>
      <c r="R123" s="214" t="str">
        <f t="shared" si="6"/>
        <v/>
      </c>
      <c r="S123" s="214" t="e">
        <f>VLOOKUP(L123,'Précisions-Moy Prév'!$C$2:$D$261,2,FALSE)</f>
        <v>#N/A</v>
      </c>
      <c r="T123" s="214" t="e">
        <f>VLOOKUP(F123,'Précisions-Moy Prév'!$G$2:$H$122,2,FALSE)</f>
        <v>#N/A</v>
      </c>
    </row>
    <row r="124" spans="1:20" x14ac:dyDescent="0.2">
      <c r="A124" s="149">
        <f t="shared" si="7"/>
        <v>121</v>
      </c>
      <c r="B124" s="108"/>
      <c r="C124" s="108"/>
      <c r="D124" s="105"/>
      <c r="E124" s="105"/>
      <c r="F124" s="105"/>
      <c r="G124" s="105"/>
      <c r="H124" s="105"/>
      <c r="I124" s="105"/>
      <c r="J124" s="149" t="e">
        <f>VLOOKUP(G124,'Risques-Dangers-Dommages'!$G$2:$H$42,2,FALSE)</f>
        <v>#N/A</v>
      </c>
      <c r="K124" s="148" t="e">
        <f t="shared" si="4"/>
        <v>#N/A</v>
      </c>
      <c r="L124" s="105"/>
      <c r="M124" s="105"/>
      <c r="N124" s="108"/>
      <c r="O124" s="108"/>
      <c r="P124" s="105"/>
      <c r="Q124" s="214" t="str">
        <f t="shared" si="5"/>
        <v/>
      </c>
      <c r="R124" s="214" t="str">
        <f t="shared" si="6"/>
        <v/>
      </c>
      <c r="S124" s="214" t="e">
        <f>VLOOKUP(L124,'Précisions-Moy Prév'!$C$2:$D$261,2,FALSE)</f>
        <v>#N/A</v>
      </c>
      <c r="T124" s="214" t="e">
        <f>VLOOKUP(F124,'Précisions-Moy Prév'!$G$2:$H$122,2,FALSE)</f>
        <v>#N/A</v>
      </c>
    </row>
    <row r="125" spans="1:20" x14ac:dyDescent="0.2">
      <c r="A125" s="149">
        <f t="shared" si="7"/>
        <v>122</v>
      </c>
      <c r="B125" s="108"/>
      <c r="C125" s="108"/>
      <c r="D125" s="105"/>
      <c r="E125" s="105"/>
      <c r="F125" s="105"/>
      <c r="G125" s="105"/>
      <c r="H125" s="105"/>
      <c r="I125" s="105"/>
      <c r="J125" s="149" t="e">
        <f>VLOOKUP(G125,'Risques-Dangers-Dommages'!$G$2:$H$42,2,FALSE)</f>
        <v>#N/A</v>
      </c>
      <c r="K125" s="148" t="e">
        <f t="shared" si="4"/>
        <v>#N/A</v>
      </c>
      <c r="L125" s="105"/>
      <c r="M125" s="105"/>
      <c r="N125" s="108"/>
      <c r="O125" s="108"/>
      <c r="P125" s="105"/>
      <c r="Q125" s="214" t="str">
        <f t="shared" si="5"/>
        <v/>
      </c>
      <c r="R125" s="214" t="str">
        <f t="shared" si="6"/>
        <v/>
      </c>
      <c r="S125" s="214" t="e">
        <f>VLOOKUP(L125,'Précisions-Moy Prév'!$C$2:$D$261,2,FALSE)</f>
        <v>#N/A</v>
      </c>
      <c r="T125" s="214" t="e">
        <f>VLOOKUP(F125,'Précisions-Moy Prév'!$G$2:$H$122,2,FALSE)</f>
        <v>#N/A</v>
      </c>
    </row>
    <row r="126" spans="1:20" x14ac:dyDescent="0.2">
      <c r="A126" s="149">
        <f t="shared" si="7"/>
        <v>123</v>
      </c>
      <c r="B126" s="108"/>
      <c r="C126" s="108"/>
      <c r="D126" s="105"/>
      <c r="E126" s="105"/>
      <c r="F126" s="105"/>
      <c r="G126" s="105"/>
      <c r="H126" s="105"/>
      <c r="I126" s="105"/>
      <c r="J126" s="149" t="e">
        <f>VLOOKUP(G126,'Risques-Dangers-Dommages'!$G$2:$H$42,2,FALSE)</f>
        <v>#N/A</v>
      </c>
      <c r="K126" s="148" t="e">
        <f t="shared" si="4"/>
        <v>#N/A</v>
      </c>
      <c r="L126" s="105"/>
      <c r="M126" s="105"/>
      <c r="N126" s="108"/>
      <c r="O126" s="108"/>
      <c r="P126" s="105"/>
      <c r="Q126" s="214" t="str">
        <f t="shared" si="5"/>
        <v/>
      </c>
      <c r="R126" s="214" t="str">
        <f t="shared" si="6"/>
        <v/>
      </c>
      <c r="S126" s="214" t="e">
        <f>VLOOKUP(L126,'Précisions-Moy Prév'!$C$2:$D$261,2,FALSE)</f>
        <v>#N/A</v>
      </c>
      <c r="T126" s="214" t="e">
        <f>VLOOKUP(F126,'Précisions-Moy Prév'!$G$2:$H$122,2,FALSE)</f>
        <v>#N/A</v>
      </c>
    </row>
    <row r="127" spans="1:20" x14ac:dyDescent="0.2">
      <c r="A127" s="149">
        <f t="shared" si="7"/>
        <v>124</v>
      </c>
      <c r="B127" s="108"/>
      <c r="C127" s="108"/>
      <c r="D127" s="105"/>
      <c r="E127" s="105"/>
      <c r="F127" s="105"/>
      <c r="G127" s="105"/>
      <c r="H127" s="105"/>
      <c r="I127" s="105"/>
      <c r="J127" s="149" t="e">
        <f>VLOOKUP(G127,'Risques-Dangers-Dommages'!$G$2:$H$42,2,FALSE)</f>
        <v>#N/A</v>
      </c>
      <c r="K127" s="148" t="e">
        <f t="shared" si="4"/>
        <v>#N/A</v>
      </c>
      <c r="L127" s="105"/>
      <c r="M127" s="105"/>
      <c r="N127" s="108"/>
      <c r="O127" s="108"/>
      <c r="P127" s="105"/>
      <c r="Q127" s="214" t="str">
        <f t="shared" si="5"/>
        <v/>
      </c>
      <c r="R127" s="214" t="str">
        <f t="shared" si="6"/>
        <v/>
      </c>
      <c r="S127" s="214" t="e">
        <f>VLOOKUP(L127,'Précisions-Moy Prév'!$C$2:$D$261,2,FALSE)</f>
        <v>#N/A</v>
      </c>
      <c r="T127" s="214" t="e">
        <f>VLOOKUP(F127,'Précisions-Moy Prév'!$G$2:$H$122,2,FALSE)</f>
        <v>#N/A</v>
      </c>
    </row>
    <row r="128" spans="1:20" x14ac:dyDescent="0.2">
      <c r="A128" s="149">
        <f t="shared" si="7"/>
        <v>125</v>
      </c>
      <c r="B128" s="108"/>
      <c r="C128" s="108"/>
      <c r="D128" s="105"/>
      <c r="E128" s="105"/>
      <c r="F128" s="105"/>
      <c r="G128" s="105"/>
      <c r="H128" s="105"/>
      <c r="I128" s="105"/>
      <c r="J128" s="149" t="e">
        <f>VLOOKUP(G128,'Risques-Dangers-Dommages'!$G$2:$H$42,2,FALSE)</f>
        <v>#N/A</v>
      </c>
      <c r="K128" s="148" t="e">
        <f t="shared" ref="K128:K191" si="8">(10*IF($J128="Mineure",1,IF($J128="Significative",2,IF($J128="grave",3,IF($J128="Critique",4,0)))))+IF(I128="Protection collective",IF(H128&lt;&gt;"Quotidien",1,2),IF(I128="E.P.I.",IF(H128&lt;&gt;"Mensuel et plus",3,2),IF(I128="Consigne",IF(H128&lt;&gt;"Quotidien",4,5),IF(I128="Aucun",IF(H128&lt;&gt;"Mensuel et plus",6,5),6))))</f>
        <v>#N/A</v>
      </c>
      <c r="L128" s="105"/>
      <c r="M128" s="105"/>
      <c r="N128" s="108"/>
      <c r="O128" s="108"/>
      <c r="P128" s="105"/>
      <c r="Q128" s="214" t="str">
        <f t="shared" ref="Q128:Q191" si="9">IF(E128&lt;&gt;0,IF(O128=0,E128,""),"")</f>
        <v/>
      </c>
      <c r="R128" s="214" t="str">
        <f t="shared" ref="R128:R191" si="10">IF(F128&lt;&gt;0,IF(O128=0,F128,""),"")</f>
        <v/>
      </c>
      <c r="S128" s="214" t="e">
        <f>VLOOKUP(L128,'Précisions-Moy Prév'!$C$2:$D$261,2,FALSE)</f>
        <v>#N/A</v>
      </c>
      <c r="T128" s="214" t="e">
        <f>VLOOKUP(F128,'Précisions-Moy Prév'!$G$2:$H$122,2,FALSE)</f>
        <v>#N/A</v>
      </c>
    </row>
    <row r="129" spans="1:20" x14ac:dyDescent="0.2">
      <c r="A129" s="149">
        <f t="shared" si="7"/>
        <v>126</v>
      </c>
      <c r="B129" s="108"/>
      <c r="C129" s="108"/>
      <c r="D129" s="105"/>
      <c r="E129" s="105"/>
      <c r="F129" s="105"/>
      <c r="G129" s="105"/>
      <c r="H129" s="105"/>
      <c r="I129" s="105"/>
      <c r="J129" s="149" t="e">
        <f>VLOOKUP(G129,'Risques-Dangers-Dommages'!$G$2:$H$42,2,FALSE)</f>
        <v>#N/A</v>
      </c>
      <c r="K129" s="148" t="e">
        <f t="shared" si="8"/>
        <v>#N/A</v>
      </c>
      <c r="L129" s="105"/>
      <c r="M129" s="105"/>
      <c r="N129" s="108"/>
      <c r="O129" s="108"/>
      <c r="P129" s="105"/>
      <c r="Q129" s="214" t="str">
        <f t="shared" si="9"/>
        <v/>
      </c>
      <c r="R129" s="214" t="str">
        <f t="shared" si="10"/>
        <v/>
      </c>
      <c r="S129" s="214" t="e">
        <f>VLOOKUP(L129,'Précisions-Moy Prév'!$C$2:$D$261,2,FALSE)</f>
        <v>#N/A</v>
      </c>
      <c r="T129" s="214" t="e">
        <f>VLOOKUP(F129,'Précisions-Moy Prév'!$G$2:$H$122,2,FALSE)</f>
        <v>#N/A</v>
      </c>
    </row>
    <row r="130" spans="1:20" x14ac:dyDescent="0.2">
      <c r="A130" s="149">
        <f t="shared" si="7"/>
        <v>127</v>
      </c>
      <c r="B130" s="108"/>
      <c r="C130" s="108"/>
      <c r="D130" s="105"/>
      <c r="E130" s="105"/>
      <c r="F130" s="105"/>
      <c r="G130" s="105"/>
      <c r="H130" s="105"/>
      <c r="I130" s="105"/>
      <c r="J130" s="149" t="e">
        <f>VLOOKUP(G130,'Risques-Dangers-Dommages'!$G$2:$H$42,2,FALSE)</f>
        <v>#N/A</v>
      </c>
      <c r="K130" s="148" t="e">
        <f t="shared" si="8"/>
        <v>#N/A</v>
      </c>
      <c r="L130" s="105"/>
      <c r="M130" s="105"/>
      <c r="N130" s="108"/>
      <c r="O130" s="108"/>
      <c r="P130" s="105"/>
      <c r="Q130" s="214" t="str">
        <f t="shared" si="9"/>
        <v/>
      </c>
      <c r="R130" s="214" t="str">
        <f t="shared" si="10"/>
        <v/>
      </c>
      <c r="S130" s="214" t="e">
        <f>VLOOKUP(L130,'Précisions-Moy Prév'!$C$2:$D$261,2,FALSE)</f>
        <v>#N/A</v>
      </c>
      <c r="T130" s="214" t="e">
        <f>VLOOKUP(F130,'Précisions-Moy Prév'!$G$2:$H$122,2,FALSE)</f>
        <v>#N/A</v>
      </c>
    </row>
    <row r="131" spans="1:20" x14ac:dyDescent="0.2">
      <c r="A131" s="149">
        <f t="shared" si="7"/>
        <v>128</v>
      </c>
      <c r="B131" s="108"/>
      <c r="C131" s="108"/>
      <c r="D131" s="105"/>
      <c r="E131" s="105"/>
      <c r="F131" s="105"/>
      <c r="G131" s="105"/>
      <c r="H131" s="105"/>
      <c r="I131" s="105"/>
      <c r="J131" s="149" t="e">
        <f>VLOOKUP(G131,'Risques-Dangers-Dommages'!$G$2:$H$42,2,FALSE)</f>
        <v>#N/A</v>
      </c>
      <c r="K131" s="148" t="e">
        <f t="shared" si="8"/>
        <v>#N/A</v>
      </c>
      <c r="L131" s="105"/>
      <c r="M131" s="105"/>
      <c r="N131" s="108"/>
      <c r="O131" s="108"/>
      <c r="P131" s="105"/>
      <c r="Q131" s="214" t="str">
        <f t="shared" si="9"/>
        <v/>
      </c>
      <c r="R131" s="214" t="str">
        <f t="shared" si="10"/>
        <v/>
      </c>
      <c r="S131" s="214" t="e">
        <f>VLOOKUP(L131,'Précisions-Moy Prév'!$C$2:$D$261,2,FALSE)</f>
        <v>#N/A</v>
      </c>
      <c r="T131" s="214" t="e">
        <f>VLOOKUP(F131,'Précisions-Moy Prév'!$G$2:$H$122,2,FALSE)</f>
        <v>#N/A</v>
      </c>
    </row>
    <row r="132" spans="1:20" x14ac:dyDescent="0.2">
      <c r="A132" s="149">
        <f t="shared" si="7"/>
        <v>129</v>
      </c>
      <c r="B132" s="108"/>
      <c r="C132" s="108"/>
      <c r="D132" s="105"/>
      <c r="E132" s="105"/>
      <c r="F132" s="105"/>
      <c r="G132" s="105"/>
      <c r="H132" s="105"/>
      <c r="I132" s="105"/>
      <c r="J132" s="149" t="e">
        <f>VLOOKUP(G132,'Risques-Dangers-Dommages'!$G$2:$H$42,2,FALSE)</f>
        <v>#N/A</v>
      </c>
      <c r="K132" s="148" t="e">
        <f t="shared" si="8"/>
        <v>#N/A</v>
      </c>
      <c r="L132" s="105"/>
      <c r="M132" s="105"/>
      <c r="N132" s="108"/>
      <c r="O132" s="108"/>
      <c r="P132" s="105"/>
      <c r="Q132" s="214" t="str">
        <f t="shared" si="9"/>
        <v/>
      </c>
      <c r="R132" s="214" t="str">
        <f t="shared" si="10"/>
        <v/>
      </c>
      <c r="S132" s="214" t="e">
        <f>VLOOKUP(L132,'Précisions-Moy Prév'!$C$2:$D$261,2,FALSE)</f>
        <v>#N/A</v>
      </c>
      <c r="T132" s="214" t="e">
        <f>VLOOKUP(F132,'Précisions-Moy Prév'!$G$2:$H$122,2,FALSE)</f>
        <v>#N/A</v>
      </c>
    </row>
    <row r="133" spans="1:20" x14ac:dyDescent="0.2">
      <c r="A133" s="149">
        <f t="shared" si="7"/>
        <v>130</v>
      </c>
      <c r="B133" s="108"/>
      <c r="C133" s="108"/>
      <c r="D133" s="105"/>
      <c r="E133" s="105"/>
      <c r="F133" s="105"/>
      <c r="G133" s="105"/>
      <c r="H133" s="105"/>
      <c r="I133" s="105"/>
      <c r="J133" s="149" t="e">
        <f>VLOOKUP(G133,'Risques-Dangers-Dommages'!$G$2:$H$42,2,FALSE)</f>
        <v>#N/A</v>
      </c>
      <c r="K133" s="148" t="e">
        <f t="shared" si="8"/>
        <v>#N/A</v>
      </c>
      <c r="L133" s="105"/>
      <c r="M133" s="105"/>
      <c r="N133" s="108"/>
      <c r="O133" s="108"/>
      <c r="P133" s="105"/>
      <c r="Q133" s="214" t="str">
        <f t="shared" si="9"/>
        <v/>
      </c>
      <c r="R133" s="214" t="str">
        <f t="shared" si="10"/>
        <v/>
      </c>
      <c r="S133" s="214" t="e">
        <f>VLOOKUP(L133,'Précisions-Moy Prév'!$C$2:$D$261,2,FALSE)</f>
        <v>#N/A</v>
      </c>
      <c r="T133" s="214" t="e">
        <f>VLOOKUP(F133,'Précisions-Moy Prév'!$G$2:$H$122,2,FALSE)</f>
        <v>#N/A</v>
      </c>
    </row>
    <row r="134" spans="1:20" x14ac:dyDescent="0.2">
      <c r="A134" s="149">
        <f t="shared" ref="A134:A197" si="11">A133+1</f>
        <v>131</v>
      </c>
      <c r="B134" s="108"/>
      <c r="C134" s="108"/>
      <c r="D134" s="105"/>
      <c r="E134" s="105"/>
      <c r="F134" s="105"/>
      <c r="G134" s="105"/>
      <c r="H134" s="105"/>
      <c r="I134" s="105"/>
      <c r="J134" s="149" t="e">
        <f>VLOOKUP(G134,'Risques-Dangers-Dommages'!$G$2:$H$42,2,FALSE)</f>
        <v>#N/A</v>
      </c>
      <c r="K134" s="148" t="e">
        <f t="shared" si="8"/>
        <v>#N/A</v>
      </c>
      <c r="L134" s="105"/>
      <c r="M134" s="105"/>
      <c r="N134" s="108"/>
      <c r="O134" s="108"/>
      <c r="P134" s="105"/>
      <c r="Q134" s="214" t="str">
        <f t="shared" si="9"/>
        <v/>
      </c>
      <c r="R134" s="214" t="str">
        <f t="shared" si="10"/>
        <v/>
      </c>
      <c r="S134" s="214" t="e">
        <f>VLOOKUP(L134,'Précisions-Moy Prév'!$C$2:$D$261,2,FALSE)</f>
        <v>#N/A</v>
      </c>
      <c r="T134" s="214" t="e">
        <f>VLOOKUP(F134,'Précisions-Moy Prév'!$G$2:$H$122,2,FALSE)</f>
        <v>#N/A</v>
      </c>
    </row>
    <row r="135" spans="1:20" x14ac:dyDescent="0.2">
      <c r="A135" s="149">
        <f t="shared" si="11"/>
        <v>132</v>
      </c>
      <c r="B135" s="108"/>
      <c r="C135" s="108"/>
      <c r="D135" s="105"/>
      <c r="E135" s="105"/>
      <c r="F135" s="105"/>
      <c r="G135" s="105"/>
      <c r="H135" s="105"/>
      <c r="I135" s="105"/>
      <c r="J135" s="149" t="e">
        <f>VLOOKUP(G135,'Risques-Dangers-Dommages'!$G$2:$H$42,2,FALSE)</f>
        <v>#N/A</v>
      </c>
      <c r="K135" s="148" t="e">
        <f t="shared" si="8"/>
        <v>#N/A</v>
      </c>
      <c r="L135" s="105"/>
      <c r="M135" s="105"/>
      <c r="N135" s="108"/>
      <c r="O135" s="108"/>
      <c r="P135" s="105"/>
      <c r="Q135" s="214" t="str">
        <f t="shared" si="9"/>
        <v/>
      </c>
      <c r="R135" s="214" t="str">
        <f t="shared" si="10"/>
        <v/>
      </c>
      <c r="S135" s="214" t="e">
        <f>VLOOKUP(L135,'Précisions-Moy Prév'!$C$2:$D$261,2,FALSE)</f>
        <v>#N/A</v>
      </c>
      <c r="T135" s="214" t="e">
        <f>VLOOKUP(F135,'Précisions-Moy Prév'!$G$2:$H$122,2,FALSE)</f>
        <v>#N/A</v>
      </c>
    </row>
    <row r="136" spans="1:20" x14ac:dyDescent="0.2">
      <c r="A136" s="149">
        <f t="shared" si="11"/>
        <v>133</v>
      </c>
      <c r="B136" s="108"/>
      <c r="C136" s="108"/>
      <c r="D136" s="105"/>
      <c r="E136" s="105"/>
      <c r="F136" s="105"/>
      <c r="G136" s="105"/>
      <c r="H136" s="105"/>
      <c r="I136" s="105"/>
      <c r="J136" s="149" t="e">
        <f>VLOOKUP(G136,'Risques-Dangers-Dommages'!$G$2:$H$42,2,FALSE)</f>
        <v>#N/A</v>
      </c>
      <c r="K136" s="148" t="e">
        <f t="shared" si="8"/>
        <v>#N/A</v>
      </c>
      <c r="L136" s="105"/>
      <c r="M136" s="105"/>
      <c r="N136" s="108"/>
      <c r="O136" s="108"/>
      <c r="P136" s="105"/>
      <c r="Q136" s="214" t="str">
        <f t="shared" si="9"/>
        <v/>
      </c>
      <c r="R136" s="214" t="str">
        <f t="shared" si="10"/>
        <v/>
      </c>
      <c r="S136" s="214" t="e">
        <f>VLOOKUP(L136,'Précisions-Moy Prév'!$C$2:$D$261,2,FALSE)</f>
        <v>#N/A</v>
      </c>
      <c r="T136" s="214" t="e">
        <f>VLOOKUP(F136,'Précisions-Moy Prév'!$G$2:$H$122,2,FALSE)</f>
        <v>#N/A</v>
      </c>
    </row>
    <row r="137" spans="1:20" x14ac:dyDescent="0.2">
      <c r="A137" s="149">
        <f t="shared" si="11"/>
        <v>134</v>
      </c>
      <c r="B137" s="108"/>
      <c r="C137" s="108"/>
      <c r="D137" s="105"/>
      <c r="E137" s="105"/>
      <c r="F137" s="105"/>
      <c r="G137" s="105"/>
      <c r="H137" s="105"/>
      <c r="I137" s="105"/>
      <c r="J137" s="149" t="e">
        <f>VLOOKUP(G137,'Risques-Dangers-Dommages'!$G$2:$H$42,2,FALSE)</f>
        <v>#N/A</v>
      </c>
      <c r="K137" s="148" t="e">
        <f t="shared" si="8"/>
        <v>#N/A</v>
      </c>
      <c r="L137" s="105"/>
      <c r="M137" s="105"/>
      <c r="N137" s="108"/>
      <c r="O137" s="108"/>
      <c r="P137" s="105"/>
      <c r="Q137" s="214" t="str">
        <f t="shared" si="9"/>
        <v/>
      </c>
      <c r="R137" s="214" t="str">
        <f t="shared" si="10"/>
        <v/>
      </c>
      <c r="S137" s="214" t="e">
        <f>VLOOKUP(L137,'Précisions-Moy Prév'!$C$2:$D$261,2,FALSE)</f>
        <v>#N/A</v>
      </c>
      <c r="T137" s="214" t="e">
        <f>VLOOKUP(F137,'Précisions-Moy Prév'!$G$2:$H$122,2,FALSE)</f>
        <v>#N/A</v>
      </c>
    </row>
    <row r="138" spans="1:20" x14ac:dyDescent="0.2">
      <c r="A138" s="149">
        <f t="shared" si="11"/>
        <v>135</v>
      </c>
      <c r="B138" s="108"/>
      <c r="C138" s="108"/>
      <c r="D138" s="105"/>
      <c r="E138" s="105"/>
      <c r="F138" s="105"/>
      <c r="G138" s="105"/>
      <c r="H138" s="105"/>
      <c r="I138" s="105"/>
      <c r="J138" s="149" t="e">
        <f>VLOOKUP(G138,'Risques-Dangers-Dommages'!$G$2:$H$42,2,FALSE)</f>
        <v>#N/A</v>
      </c>
      <c r="K138" s="148" t="e">
        <f t="shared" si="8"/>
        <v>#N/A</v>
      </c>
      <c r="L138" s="105"/>
      <c r="M138" s="105"/>
      <c r="N138" s="108"/>
      <c r="O138" s="108"/>
      <c r="P138" s="105"/>
      <c r="Q138" s="214" t="str">
        <f t="shared" si="9"/>
        <v/>
      </c>
      <c r="R138" s="214" t="str">
        <f t="shared" si="10"/>
        <v/>
      </c>
      <c r="S138" s="214" t="e">
        <f>VLOOKUP(L138,'Précisions-Moy Prév'!$C$2:$D$261,2,FALSE)</f>
        <v>#N/A</v>
      </c>
      <c r="T138" s="214" t="e">
        <f>VLOOKUP(F138,'Précisions-Moy Prév'!$G$2:$H$122,2,FALSE)</f>
        <v>#N/A</v>
      </c>
    </row>
    <row r="139" spans="1:20" x14ac:dyDescent="0.2">
      <c r="A139" s="149">
        <f t="shared" si="11"/>
        <v>136</v>
      </c>
      <c r="B139" s="108"/>
      <c r="C139" s="108"/>
      <c r="D139" s="105"/>
      <c r="E139" s="105"/>
      <c r="F139" s="105"/>
      <c r="G139" s="105"/>
      <c r="H139" s="105"/>
      <c r="I139" s="105"/>
      <c r="J139" s="149" t="e">
        <f>VLOOKUP(G139,'Risques-Dangers-Dommages'!$G$2:$H$42,2,FALSE)</f>
        <v>#N/A</v>
      </c>
      <c r="K139" s="148" t="e">
        <f t="shared" si="8"/>
        <v>#N/A</v>
      </c>
      <c r="L139" s="105"/>
      <c r="M139" s="105"/>
      <c r="N139" s="108"/>
      <c r="O139" s="108"/>
      <c r="P139" s="105"/>
      <c r="Q139" s="214" t="str">
        <f t="shared" si="9"/>
        <v/>
      </c>
      <c r="R139" s="214" t="str">
        <f t="shared" si="10"/>
        <v/>
      </c>
      <c r="S139" s="214" t="e">
        <f>VLOOKUP(L139,'Précisions-Moy Prév'!$C$2:$D$261,2,FALSE)</f>
        <v>#N/A</v>
      </c>
      <c r="T139" s="214" t="e">
        <f>VLOOKUP(F139,'Précisions-Moy Prév'!$G$2:$H$122,2,FALSE)</f>
        <v>#N/A</v>
      </c>
    </row>
    <row r="140" spans="1:20" x14ac:dyDescent="0.2">
      <c r="A140" s="149">
        <f t="shared" si="11"/>
        <v>137</v>
      </c>
      <c r="B140" s="108"/>
      <c r="C140" s="108"/>
      <c r="D140" s="105"/>
      <c r="E140" s="105"/>
      <c r="F140" s="105"/>
      <c r="G140" s="105"/>
      <c r="H140" s="105"/>
      <c r="I140" s="105"/>
      <c r="J140" s="149" t="e">
        <f>VLOOKUP(G140,'Risques-Dangers-Dommages'!$G$2:$H$42,2,FALSE)</f>
        <v>#N/A</v>
      </c>
      <c r="K140" s="148" t="e">
        <f t="shared" si="8"/>
        <v>#N/A</v>
      </c>
      <c r="L140" s="105"/>
      <c r="M140" s="105"/>
      <c r="N140" s="108"/>
      <c r="O140" s="108"/>
      <c r="P140" s="105"/>
      <c r="Q140" s="214" t="str">
        <f t="shared" si="9"/>
        <v/>
      </c>
      <c r="R140" s="214" t="str">
        <f t="shared" si="10"/>
        <v/>
      </c>
      <c r="S140" s="214" t="e">
        <f>VLOOKUP(L140,'Précisions-Moy Prév'!$C$2:$D$261,2,FALSE)</f>
        <v>#N/A</v>
      </c>
      <c r="T140" s="214" t="e">
        <f>VLOOKUP(F140,'Précisions-Moy Prév'!$G$2:$H$122,2,FALSE)</f>
        <v>#N/A</v>
      </c>
    </row>
    <row r="141" spans="1:20" x14ac:dyDescent="0.2">
      <c r="A141" s="149">
        <f t="shared" si="11"/>
        <v>138</v>
      </c>
      <c r="B141" s="108"/>
      <c r="C141" s="108"/>
      <c r="D141" s="105"/>
      <c r="E141" s="105"/>
      <c r="F141" s="105"/>
      <c r="G141" s="105"/>
      <c r="H141" s="105"/>
      <c r="I141" s="105"/>
      <c r="J141" s="149" t="e">
        <f>VLOOKUP(G141,'Risques-Dangers-Dommages'!$G$2:$H$42,2,FALSE)</f>
        <v>#N/A</v>
      </c>
      <c r="K141" s="148" t="e">
        <f t="shared" si="8"/>
        <v>#N/A</v>
      </c>
      <c r="L141" s="105"/>
      <c r="M141" s="105"/>
      <c r="N141" s="108"/>
      <c r="O141" s="108"/>
      <c r="P141" s="105"/>
      <c r="Q141" s="214" t="str">
        <f t="shared" si="9"/>
        <v/>
      </c>
      <c r="R141" s="214" t="str">
        <f t="shared" si="10"/>
        <v/>
      </c>
      <c r="S141" s="214" t="e">
        <f>VLOOKUP(L141,'Précisions-Moy Prév'!$C$2:$D$261,2,FALSE)</f>
        <v>#N/A</v>
      </c>
      <c r="T141" s="214" t="e">
        <f>VLOOKUP(F141,'Précisions-Moy Prév'!$G$2:$H$122,2,FALSE)</f>
        <v>#N/A</v>
      </c>
    </row>
    <row r="142" spans="1:20" x14ac:dyDescent="0.2">
      <c r="A142" s="149">
        <f t="shared" si="11"/>
        <v>139</v>
      </c>
      <c r="B142" s="108"/>
      <c r="C142" s="108"/>
      <c r="D142" s="105"/>
      <c r="E142" s="105"/>
      <c r="F142" s="105"/>
      <c r="G142" s="105"/>
      <c r="H142" s="105"/>
      <c r="I142" s="105"/>
      <c r="J142" s="149" t="e">
        <f>VLOOKUP(G142,'Risques-Dangers-Dommages'!$G$2:$H$42,2,FALSE)</f>
        <v>#N/A</v>
      </c>
      <c r="K142" s="148" t="e">
        <f t="shared" si="8"/>
        <v>#N/A</v>
      </c>
      <c r="L142" s="105"/>
      <c r="M142" s="105"/>
      <c r="N142" s="108"/>
      <c r="O142" s="108"/>
      <c r="P142" s="105"/>
      <c r="Q142" s="214" t="str">
        <f t="shared" si="9"/>
        <v/>
      </c>
      <c r="R142" s="214" t="str">
        <f t="shared" si="10"/>
        <v/>
      </c>
      <c r="S142" s="214" t="e">
        <f>VLOOKUP(L142,'Précisions-Moy Prév'!$C$2:$D$261,2,FALSE)</f>
        <v>#N/A</v>
      </c>
      <c r="T142" s="214" t="e">
        <f>VLOOKUP(F142,'Précisions-Moy Prév'!$G$2:$H$122,2,FALSE)</f>
        <v>#N/A</v>
      </c>
    </row>
    <row r="143" spans="1:20" x14ac:dyDescent="0.2">
      <c r="A143" s="149">
        <f t="shared" si="11"/>
        <v>140</v>
      </c>
      <c r="B143" s="108"/>
      <c r="C143" s="108"/>
      <c r="D143" s="105"/>
      <c r="E143" s="105"/>
      <c r="F143" s="105"/>
      <c r="G143" s="105"/>
      <c r="H143" s="105"/>
      <c r="I143" s="105"/>
      <c r="J143" s="149" t="e">
        <f>VLOOKUP(G143,'Risques-Dangers-Dommages'!$G$2:$H$42,2,FALSE)</f>
        <v>#N/A</v>
      </c>
      <c r="K143" s="148" t="e">
        <f t="shared" si="8"/>
        <v>#N/A</v>
      </c>
      <c r="L143" s="105"/>
      <c r="M143" s="105"/>
      <c r="N143" s="108"/>
      <c r="O143" s="108"/>
      <c r="P143" s="105"/>
      <c r="Q143" s="214" t="str">
        <f t="shared" si="9"/>
        <v/>
      </c>
      <c r="R143" s="214" t="str">
        <f t="shared" si="10"/>
        <v/>
      </c>
      <c r="S143" s="214" t="e">
        <f>VLOOKUP(L143,'Précisions-Moy Prév'!$C$2:$D$261,2,FALSE)</f>
        <v>#N/A</v>
      </c>
      <c r="T143" s="214" t="e">
        <f>VLOOKUP(F143,'Précisions-Moy Prév'!$G$2:$H$122,2,FALSE)</f>
        <v>#N/A</v>
      </c>
    </row>
    <row r="144" spans="1:20" x14ac:dyDescent="0.2">
      <c r="A144" s="149">
        <f t="shared" si="11"/>
        <v>141</v>
      </c>
      <c r="B144" s="108"/>
      <c r="C144" s="108"/>
      <c r="D144" s="105"/>
      <c r="E144" s="105"/>
      <c r="F144" s="105"/>
      <c r="G144" s="105"/>
      <c r="H144" s="105"/>
      <c r="I144" s="105"/>
      <c r="J144" s="149" t="e">
        <f>VLOOKUP(G144,'Risques-Dangers-Dommages'!$G$2:$H$42,2,FALSE)</f>
        <v>#N/A</v>
      </c>
      <c r="K144" s="148" t="e">
        <f t="shared" si="8"/>
        <v>#N/A</v>
      </c>
      <c r="L144" s="105"/>
      <c r="M144" s="105"/>
      <c r="N144" s="108"/>
      <c r="O144" s="108"/>
      <c r="P144" s="105"/>
      <c r="Q144" s="214" t="str">
        <f t="shared" si="9"/>
        <v/>
      </c>
      <c r="R144" s="214" t="str">
        <f t="shared" si="10"/>
        <v/>
      </c>
      <c r="S144" s="214" t="e">
        <f>VLOOKUP(L144,'Précisions-Moy Prév'!$C$2:$D$261,2,FALSE)</f>
        <v>#N/A</v>
      </c>
      <c r="T144" s="214" t="e">
        <f>VLOOKUP(F144,'Précisions-Moy Prév'!$G$2:$H$122,2,FALSE)</f>
        <v>#N/A</v>
      </c>
    </row>
    <row r="145" spans="1:20" x14ac:dyDescent="0.2">
      <c r="A145" s="149">
        <f t="shared" si="11"/>
        <v>142</v>
      </c>
      <c r="B145" s="108"/>
      <c r="C145" s="108"/>
      <c r="D145" s="105"/>
      <c r="E145" s="105"/>
      <c r="F145" s="105"/>
      <c r="G145" s="105"/>
      <c r="H145" s="105"/>
      <c r="I145" s="105"/>
      <c r="J145" s="149" t="e">
        <f>VLOOKUP(G145,'Risques-Dangers-Dommages'!$G$2:$H$42,2,FALSE)</f>
        <v>#N/A</v>
      </c>
      <c r="K145" s="148" t="e">
        <f t="shared" si="8"/>
        <v>#N/A</v>
      </c>
      <c r="L145" s="105"/>
      <c r="M145" s="105"/>
      <c r="N145" s="108"/>
      <c r="O145" s="108"/>
      <c r="P145" s="105"/>
      <c r="Q145" s="214" t="str">
        <f t="shared" si="9"/>
        <v/>
      </c>
      <c r="R145" s="214" t="str">
        <f t="shared" si="10"/>
        <v/>
      </c>
      <c r="S145" s="214" t="e">
        <f>VLOOKUP(L145,'Précisions-Moy Prév'!$C$2:$D$261,2,FALSE)</f>
        <v>#N/A</v>
      </c>
      <c r="T145" s="214" t="e">
        <f>VLOOKUP(F145,'Précisions-Moy Prév'!$G$2:$H$122,2,FALSE)</f>
        <v>#N/A</v>
      </c>
    </row>
    <row r="146" spans="1:20" x14ac:dyDescent="0.2">
      <c r="A146" s="149">
        <f t="shared" si="11"/>
        <v>143</v>
      </c>
      <c r="B146" s="108"/>
      <c r="C146" s="108"/>
      <c r="D146" s="105"/>
      <c r="E146" s="105"/>
      <c r="F146" s="105"/>
      <c r="G146" s="105"/>
      <c r="H146" s="105"/>
      <c r="I146" s="105"/>
      <c r="J146" s="149" t="e">
        <f>VLOOKUP(G146,'Risques-Dangers-Dommages'!$G$2:$H$42,2,FALSE)</f>
        <v>#N/A</v>
      </c>
      <c r="K146" s="148" t="e">
        <f t="shared" si="8"/>
        <v>#N/A</v>
      </c>
      <c r="L146" s="105"/>
      <c r="M146" s="105"/>
      <c r="N146" s="108"/>
      <c r="O146" s="108"/>
      <c r="P146" s="105"/>
      <c r="Q146" s="214" t="str">
        <f t="shared" si="9"/>
        <v/>
      </c>
      <c r="R146" s="214" t="str">
        <f t="shared" si="10"/>
        <v/>
      </c>
      <c r="S146" s="214" t="e">
        <f>VLOOKUP(L146,'Précisions-Moy Prév'!$C$2:$D$261,2,FALSE)</f>
        <v>#N/A</v>
      </c>
      <c r="T146" s="214" t="e">
        <f>VLOOKUP(F146,'Précisions-Moy Prév'!$G$2:$H$122,2,FALSE)</f>
        <v>#N/A</v>
      </c>
    </row>
    <row r="147" spans="1:20" x14ac:dyDescent="0.2">
      <c r="A147" s="149">
        <f t="shared" si="11"/>
        <v>144</v>
      </c>
      <c r="B147" s="108"/>
      <c r="C147" s="108"/>
      <c r="D147" s="105"/>
      <c r="E147" s="105"/>
      <c r="F147" s="105"/>
      <c r="G147" s="105"/>
      <c r="H147" s="105"/>
      <c r="I147" s="105"/>
      <c r="J147" s="149" t="e">
        <f>VLOOKUP(G147,'Risques-Dangers-Dommages'!$G$2:$H$42,2,FALSE)</f>
        <v>#N/A</v>
      </c>
      <c r="K147" s="148" t="e">
        <f t="shared" si="8"/>
        <v>#N/A</v>
      </c>
      <c r="L147" s="105"/>
      <c r="M147" s="105"/>
      <c r="N147" s="108"/>
      <c r="O147" s="108"/>
      <c r="P147" s="105"/>
      <c r="Q147" s="214" t="str">
        <f t="shared" si="9"/>
        <v/>
      </c>
      <c r="R147" s="214" t="str">
        <f t="shared" si="10"/>
        <v/>
      </c>
      <c r="S147" s="214" t="e">
        <f>VLOOKUP(L147,'Précisions-Moy Prév'!$C$2:$D$261,2,FALSE)</f>
        <v>#N/A</v>
      </c>
      <c r="T147" s="214" t="e">
        <f>VLOOKUP(F147,'Précisions-Moy Prév'!$G$2:$H$122,2,FALSE)</f>
        <v>#N/A</v>
      </c>
    </row>
    <row r="148" spans="1:20" x14ac:dyDescent="0.2">
      <c r="A148" s="149">
        <f t="shared" si="11"/>
        <v>145</v>
      </c>
      <c r="B148" s="108"/>
      <c r="C148" s="108"/>
      <c r="D148" s="105"/>
      <c r="E148" s="105"/>
      <c r="F148" s="105"/>
      <c r="G148" s="105"/>
      <c r="H148" s="105"/>
      <c r="I148" s="105"/>
      <c r="J148" s="149" t="e">
        <f>VLOOKUP(G148,'Risques-Dangers-Dommages'!$G$2:$H$42,2,FALSE)</f>
        <v>#N/A</v>
      </c>
      <c r="K148" s="148" t="e">
        <f t="shared" si="8"/>
        <v>#N/A</v>
      </c>
      <c r="L148" s="105"/>
      <c r="M148" s="105"/>
      <c r="N148" s="108"/>
      <c r="O148" s="108"/>
      <c r="P148" s="105"/>
      <c r="Q148" s="214" t="str">
        <f t="shared" si="9"/>
        <v/>
      </c>
      <c r="R148" s="214" t="str">
        <f t="shared" si="10"/>
        <v/>
      </c>
      <c r="S148" s="214" t="e">
        <f>VLOOKUP(L148,'Précisions-Moy Prév'!$C$2:$D$261,2,FALSE)</f>
        <v>#N/A</v>
      </c>
      <c r="T148" s="214" t="e">
        <f>VLOOKUP(F148,'Précisions-Moy Prév'!$G$2:$H$122,2,FALSE)</f>
        <v>#N/A</v>
      </c>
    </row>
    <row r="149" spans="1:20" x14ac:dyDescent="0.2">
      <c r="A149" s="149">
        <f t="shared" si="11"/>
        <v>146</v>
      </c>
      <c r="B149" s="108"/>
      <c r="C149" s="108"/>
      <c r="D149" s="105"/>
      <c r="E149" s="105"/>
      <c r="F149" s="105"/>
      <c r="G149" s="105"/>
      <c r="H149" s="105"/>
      <c r="I149" s="105"/>
      <c r="J149" s="149" t="e">
        <f>VLOOKUP(G149,'Risques-Dangers-Dommages'!$G$2:$H$42,2,FALSE)</f>
        <v>#N/A</v>
      </c>
      <c r="K149" s="148" t="e">
        <f t="shared" si="8"/>
        <v>#N/A</v>
      </c>
      <c r="L149" s="105"/>
      <c r="M149" s="105"/>
      <c r="N149" s="108"/>
      <c r="O149" s="108"/>
      <c r="P149" s="105"/>
      <c r="Q149" s="214" t="str">
        <f t="shared" si="9"/>
        <v/>
      </c>
      <c r="R149" s="214" t="str">
        <f t="shared" si="10"/>
        <v/>
      </c>
      <c r="S149" s="214" t="e">
        <f>VLOOKUP(L149,'Précisions-Moy Prév'!$C$2:$D$261,2,FALSE)</f>
        <v>#N/A</v>
      </c>
      <c r="T149" s="214" t="e">
        <f>VLOOKUP(F149,'Précisions-Moy Prév'!$G$2:$H$122,2,FALSE)</f>
        <v>#N/A</v>
      </c>
    </row>
    <row r="150" spans="1:20" x14ac:dyDescent="0.2">
      <c r="A150" s="149">
        <f t="shared" si="11"/>
        <v>147</v>
      </c>
      <c r="B150" s="108"/>
      <c r="C150" s="108"/>
      <c r="D150" s="105"/>
      <c r="E150" s="105"/>
      <c r="F150" s="105"/>
      <c r="G150" s="105"/>
      <c r="H150" s="105"/>
      <c r="I150" s="105"/>
      <c r="J150" s="149" t="e">
        <f>VLOOKUP(G150,'Risques-Dangers-Dommages'!$G$2:$H$42,2,FALSE)</f>
        <v>#N/A</v>
      </c>
      <c r="K150" s="148" t="e">
        <f t="shared" si="8"/>
        <v>#N/A</v>
      </c>
      <c r="L150" s="105"/>
      <c r="M150" s="105"/>
      <c r="N150" s="108"/>
      <c r="O150" s="108"/>
      <c r="P150" s="105"/>
      <c r="Q150" s="214" t="str">
        <f t="shared" si="9"/>
        <v/>
      </c>
      <c r="R150" s="214" t="str">
        <f t="shared" si="10"/>
        <v/>
      </c>
      <c r="S150" s="214" t="e">
        <f>VLOOKUP(L150,'Précisions-Moy Prév'!$C$2:$D$261,2,FALSE)</f>
        <v>#N/A</v>
      </c>
      <c r="T150" s="214" t="e">
        <f>VLOOKUP(F150,'Précisions-Moy Prév'!$G$2:$H$122,2,FALSE)</f>
        <v>#N/A</v>
      </c>
    </row>
    <row r="151" spans="1:20" x14ac:dyDescent="0.2">
      <c r="A151" s="149">
        <f t="shared" si="11"/>
        <v>148</v>
      </c>
      <c r="B151" s="108"/>
      <c r="C151" s="108"/>
      <c r="D151" s="105"/>
      <c r="E151" s="105"/>
      <c r="F151" s="105"/>
      <c r="G151" s="105"/>
      <c r="H151" s="105"/>
      <c r="I151" s="105"/>
      <c r="J151" s="149" t="e">
        <f>VLOOKUP(G151,'Risques-Dangers-Dommages'!$G$2:$H$42,2,FALSE)</f>
        <v>#N/A</v>
      </c>
      <c r="K151" s="148" t="e">
        <f t="shared" si="8"/>
        <v>#N/A</v>
      </c>
      <c r="L151" s="105"/>
      <c r="M151" s="105"/>
      <c r="N151" s="108"/>
      <c r="O151" s="108"/>
      <c r="P151" s="105"/>
      <c r="Q151" s="214" t="str">
        <f t="shared" si="9"/>
        <v/>
      </c>
      <c r="R151" s="214" t="str">
        <f t="shared" si="10"/>
        <v/>
      </c>
      <c r="S151" s="214" t="e">
        <f>VLOOKUP(L151,'Précisions-Moy Prév'!$C$2:$D$261,2,FALSE)</f>
        <v>#N/A</v>
      </c>
      <c r="T151" s="214" t="e">
        <f>VLOOKUP(F151,'Précisions-Moy Prév'!$G$2:$H$122,2,FALSE)</f>
        <v>#N/A</v>
      </c>
    </row>
    <row r="152" spans="1:20" x14ac:dyDescent="0.2">
      <c r="A152" s="149">
        <f t="shared" si="11"/>
        <v>149</v>
      </c>
      <c r="B152" s="108"/>
      <c r="C152" s="108"/>
      <c r="D152" s="105"/>
      <c r="E152" s="105"/>
      <c r="F152" s="105"/>
      <c r="G152" s="105"/>
      <c r="H152" s="105"/>
      <c r="I152" s="105"/>
      <c r="J152" s="149" t="e">
        <f>VLOOKUP(G152,'Risques-Dangers-Dommages'!$G$2:$H$42,2,FALSE)</f>
        <v>#N/A</v>
      </c>
      <c r="K152" s="148" t="e">
        <f t="shared" si="8"/>
        <v>#N/A</v>
      </c>
      <c r="L152" s="105"/>
      <c r="M152" s="105"/>
      <c r="N152" s="108"/>
      <c r="O152" s="108"/>
      <c r="P152" s="105"/>
      <c r="Q152" s="214" t="str">
        <f t="shared" si="9"/>
        <v/>
      </c>
      <c r="R152" s="214" t="str">
        <f t="shared" si="10"/>
        <v/>
      </c>
      <c r="S152" s="214" t="e">
        <f>VLOOKUP(L152,'Précisions-Moy Prév'!$C$2:$D$261,2,FALSE)</f>
        <v>#N/A</v>
      </c>
      <c r="T152" s="214" t="e">
        <f>VLOOKUP(F152,'Précisions-Moy Prév'!$G$2:$H$122,2,FALSE)</f>
        <v>#N/A</v>
      </c>
    </row>
    <row r="153" spans="1:20" x14ac:dyDescent="0.2">
      <c r="A153" s="149">
        <f t="shared" si="11"/>
        <v>150</v>
      </c>
      <c r="B153" s="108"/>
      <c r="C153" s="108"/>
      <c r="D153" s="105"/>
      <c r="E153" s="105"/>
      <c r="F153" s="105"/>
      <c r="G153" s="105"/>
      <c r="H153" s="105"/>
      <c r="I153" s="105"/>
      <c r="J153" s="149" t="e">
        <f>VLOOKUP(G153,'Risques-Dangers-Dommages'!$G$2:$H$42,2,FALSE)</f>
        <v>#N/A</v>
      </c>
      <c r="K153" s="148" t="e">
        <f t="shared" si="8"/>
        <v>#N/A</v>
      </c>
      <c r="L153" s="105"/>
      <c r="M153" s="105"/>
      <c r="N153" s="108"/>
      <c r="O153" s="108"/>
      <c r="P153" s="105"/>
      <c r="Q153" s="214" t="str">
        <f t="shared" si="9"/>
        <v/>
      </c>
      <c r="R153" s="214" t="str">
        <f t="shared" si="10"/>
        <v/>
      </c>
      <c r="S153" s="214" t="e">
        <f>VLOOKUP(L153,'Précisions-Moy Prév'!$C$2:$D$261,2,FALSE)</f>
        <v>#N/A</v>
      </c>
      <c r="T153" s="214" t="e">
        <f>VLOOKUP(F153,'Précisions-Moy Prév'!$G$2:$H$122,2,FALSE)</f>
        <v>#N/A</v>
      </c>
    </row>
    <row r="154" spans="1:20" x14ac:dyDescent="0.2">
      <c r="A154" s="149">
        <f t="shared" si="11"/>
        <v>151</v>
      </c>
      <c r="B154" s="108"/>
      <c r="C154" s="108"/>
      <c r="D154" s="105"/>
      <c r="E154" s="105"/>
      <c r="F154" s="105"/>
      <c r="G154" s="105"/>
      <c r="H154" s="105"/>
      <c r="I154" s="105"/>
      <c r="J154" s="149" t="e">
        <f>VLOOKUP(G154,'Risques-Dangers-Dommages'!$G$2:$H$42,2,FALSE)</f>
        <v>#N/A</v>
      </c>
      <c r="K154" s="148" t="e">
        <f t="shared" si="8"/>
        <v>#N/A</v>
      </c>
      <c r="L154" s="105"/>
      <c r="M154" s="105"/>
      <c r="N154" s="108"/>
      <c r="O154" s="108"/>
      <c r="P154" s="105"/>
      <c r="Q154" s="214" t="str">
        <f t="shared" si="9"/>
        <v/>
      </c>
      <c r="R154" s="214" t="str">
        <f t="shared" si="10"/>
        <v/>
      </c>
      <c r="S154" s="214" t="e">
        <f>VLOOKUP(L154,'Précisions-Moy Prév'!$C$2:$D$261,2,FALSE)</f>
        <v>#N/A</v>
      </c>
      <c r="T154" s="214" t="e">
        <f>VLOOKUP(F154,'Précisions-Moy Prév'!$G$2:$H$122,2,FALSE)</f>
        <v>#N/A</v>
      </c>
    </row>
    <row r="155" spans="1:20" x14ac:dyDescent="0.2">
      <c r="A155" s="149">
        <f t="shared" si="11"/>
        <v>152</v>
      </c>
      <c r="B155" s="108"/>
      <c r="C155" s="108"/>
      <c r="D155" s="105"/>
      <c r="E155" s="105"/>
      <c r="F155" s="105"/>
      <c r="G155" s="105"/>
      <c r="H155" s="105"/>
      <c r="I155" s="105"/>
      <c r="J155" s="149" t="e">
        <f>VLOOKUP(G155,'Risques-Dangers-Dommages'!$G$2:$H$42,2,FALSE)</f>
        <v>#N/A</v>
      </c>
      <c r="K155" s="148" t="e">
        <f t="shared" si="8"/>
        <v>#N/A</v>
      </c>
      <c r="L155" s="105"/>
      <c r="M155" s="105"/>
      <c r="N155" s="108"/>
      <c r="O155" s="108"/>
      <c r="P155" s="105"/>
      <c r="Q155" s="214" t="str">
        <f t="shared" si="9"/>
        <v/>
      </c>
      <c r="R155" s="214" t="str">
        <f t="shared" si="10"/>
        <v/>
      </c>
      <c r="S155" s="214" t="e">
        <f>VLOOKUP(L155,'Précisions-Moy Prév'!$C$2:$D$261,2,FALSE)</f>
        <v>#N/A</v>
      </c>
      <c r="T155" s="214" t="e">
        <f>VLOOKUP(F155,'Précisions-Moy Prév'!$G$2:$H$122,2,FALSE)</f>
        <v>#N/A</v>
      </c>
    </row>
    <row r="156" spans="1:20" x14ac:dyDescent="0.2">
      <c r="A156" s="149">
        <f t="shared" si="11"/>
        <v>153</v>
      </c>
      <c r="B156" s="108"/>
      <c r="C156" s="108"/>
      <c r="D156" s="105"/>
      <c r="E156" s="105"/>
      <c r="F156" s="105"/>
      <c r="G156" s="105"/>
      <c r="H156" s="105"/>
      <c r="I156" s="105"/>
      <c r="J156" s="149" t="e">
        <f>VLOOKUP(G156,'Risques-Dangers-Dommages'!$G$2:$H$42,2,FALSE)</f>
        <v>#N/A</v>
      </c>
      <c r="K156" s="148" t="e">
        <f t="shared" si="8"/>
        <v>#N/A</v>
      </c>
      <c r="L156" s="105"/>
      <c r="M156" s="105"/>
      <c r="N156" s="108"/>
      <c r="O156" s="108"/>
      <c r="P156" s="105"/>
      <c r="Q156" s="214" t="str">
        <f t="shared" si="9"/>
        <v/>
      </c>
      <c r="R156" s="214" t="str">
        <f t="shared" si="10"/>
        <v/>
      </c>
      <c r="S156" s="214" t="e">
        <f>VLOOKUP(L156,'Précisions-Moy Prév'!$C$2:$D$261,2,FALSE)</f>
        <v>#N/A</v>
      </c>
      <c r="T156" s="214" t="e">
        <f>VLOOKUP(F156,'Précisions-Moy Prév'!$G$2:$H$122,2,FALSE)</f>
        <v>#N/A</v>
      </c>
    </row>
    <row r="157" spans="1:20" x14ac:dyDescent="0.2">
      <c r="A157" s="149">
        <f t="shared" si="11"/>
        <v>154</v>
      </c>
      <c r="B157" s="108"/>
      <c r="C157" s="108"/>
      <c r="D157" s="105"/>
      <c r="E157" s="105"/>
      <c r="F157" s="105"/>
      <c r="G157" s="105"/>
      <c r="H157" s="105"/>
      <c r="I157" s="105"/>
      <c r="J157" s="149" t="e">
        <f>VLOOKUP(G157,'Risques-Dangers-Dommages'!$G$2:$H$42,2,FALSE)</f>
        <v>#N/A</v>
      </c>
      <c r="K157" s="148" t="e">
        <f t="shared" si="8"/>
        <v>#N/A</v>
      </c>
      <c r="L157" s="105"/>
      <c r="M157" s="105"/>
      <c r="N157" s="108"/>
      <c r="O157" s="108"/>
      <c r="P157" s="105"/>
      <c r="Q157" s="214" t="str">
        <f t="shared" si="9"/>
        <v/>
      </c>
      <c r="R157" s="214" t="str">
        <f t="shared" si="10"/>
        <v/>
      </c>
      <c r="S157" s="214" t="e">
        <f>VLOOKUP(L157,'Précisions-Moy Prév'!$C$2:$D$261,2,FALSE)</f>
        <v>#N/A</v>
      </c>
      <c r="T157" s="214" t="e">
        <f>VLOOKUP(F157,'Précisions-Moy Prév'!$G$2:$H$122,2,FALSE)</f>
        <v>#N/A</v>
      </c>
    </row>
    <row r="158" spans="1:20" x14ac:dyDescent="0.2">
      <c r="A158" s="149">
        <f t="shared" si="11"/>
        <v>155</v>
      </c>
      <c r="B158" s="108"/>
      <c r="C158" s="108"/>
      <c r="D158" s="105"/>
      <c r="E158" s="105"/>
      <c r="F158" s="105"/>
      <c r="G158" s="105"/>
      <c r="H158" s="105"/>
      <c r="I158" s="105"/>
      <c r="J158" s="149" t="e">
        <f>VLOOKUP(G158,'Risques-Dangers-Dommages'!$G$2:$H$42,2,FALSE)</f>
        <v>#N/A</v>
      </c>
      <c r="K158" s="148" t="e">
        <f t="shared" si="8"/>
        <v>#N/A</v>
      </c>
      <c r="L158" s="105"/>
      <c r="M158" s="105"/>
      <c r="N158" s="108"/>
      <c r="O158" s="108"/>
      <c r="P158" s="105"/>
      <c r="Q158" s="214" t="str">
        <f t="shared" si="9"/>
        <v/>
      </c>
      <c r="R158" s="214" t="str">
        <f t="shared" si="10"/>
        <v/>
      </c>
      <c r="S158" s="214" t="e">
        <f>VLOOKUP(L158,'Précisions-Moy Prév'!$C$2:$D$261,2,FALSE)</f>
        <v>#N/A</v>
      </c>
      <c r="T158" s="214" t="e">
        <f>VLOOKUP(F158,'Précisions-Moy Prév'!$G$2:$H$122,2,FALSE)</f>
        <v>#N/A</v>
      </c>
    </row>
    <row r="159" spans="1:20" x14ac:dyDescent="0.2">
      <c r="A159" s="149">
        <f t="shared" si="11"/>
        <v>156</v>
      </c>
      <c r="B159" s="108"/>
      <c r="C159" s="108"/>
      <c r="D159" s="105"/>
      <c r="E159" s="105"/>
      <c r="F159" s="105"/>
      <c r="G159" s="105"/>
      <c r="H159" s="105"/>
      <c r="I159" s="105"/>
      <c r="J159" s="149" t="e">
        <f>VLOOKUP(G159,'Risques-Dangers-Dommages'!$G$2:$H$42,2,FALSE)</f>
        <v>#N/A</v>
      </c>
      <c r="K159" s="148" t="e">
        <f t="shared" si="8"/>
        <v>#N/A</v>
      </c>
      <c r="L159" s="105"/>
      <c r="M159" s="105"/>
      <c r="N159" s="108"/>
      <c r="O159" s="108"/>
      <c r="P159" s="105"/>
      <c r="Q159" s="214" t="str">
        <f t="shared" si="9"/>
        <v/>
      </c>
      <c r="R159" s="214" t="str">
        <f t="shared" si="10"/>
        <v/>
      </c>
      <c r="S159" s="214" t="e">
        <f>VLOOKUP(L159,'Précisions-Moy Prév'!$C$2:$D$261,2,FALSE)</f>
        <v>#N/A</v>
      </c>
      <c r="T159" s="214" t="e">
        <f>VLOOKUP(F159,'Précisions-Moy Prév'!$G$2:$H$122,2,FALSE)</f>
        <v>#N/A</v>
      </c>
    </row>
    <row r="160" spans="1:20" x14ac:dyDescent="0.2">
      <c r="A160" s="149">
        <f t="shared" si="11"/>
        <v>157</v>
      </c>
      <c r="B160" s="108"/>
      <c r="C160" s="108"/>
      <c r="D160" s="105"/>
      <c r="E160" s="105"/>
      <c r="F160" s="105"/>
      <c r="G160" s="105"/>
      <c r="H160" s="105"/>
      <c r="I160" s="105"/>
      <c r="J160" s="149" t="e">
        <f>VLOOKUP(G160,'Risques-Dangers-Dommages'!$G$2:$H$42,2,FALSE)</f>
        <v>#N/A</v>
      </c>
      <c r="K160" s="148" t="e">
        <f t="shared" si="8"/>
        <v>#N/A</v>
      </c>
      <c r="L160" s="105"/>
      <c r="M160" s="105"/>
      <c r="N160" s="108"/>
      <c r="O160" s="108"/>
      <c r="P160" s="105"/>
      <c r="Q160" s="214" t="str">
        <f t="shared" si="9"/>
        <v/>
      </c>
      <c r="R160" s="214" t="str">
        <f t="shared" si="10"/>
        <v/>
      </c>
      <c r="S160" s="214" t="e">
        <f>VLOOKUP(L160,'Précisions-Moy Prév'!$C$2:$D$261,2,FALSE)</f>
        <v>#N/A</v>
      </c>
      <c r="T160" s="214" t="e">
        <f>VLOOKUP(F160,'Précisions-Moy Prév'!$G$2:$H$122,2,FALSE)</f>
        <v>#N/A</v>
      </c>
    </row>
    <row r="161" spans="1:20" x14ac:dyDescent="0.2">
      <c r="A161" s="149">
        <f t="shared" si="11"/>
        <v>158</v>
      </c>
      <c r="B161" s="108"/>
      <c r="C161" s="108"/>
      <c r="D161" s="105"/>
      <c r="E161" s="105"/>
      <c r="F161" s="105"/>
      <c r="G161" s="105"/>
      <c r="H161" s="105"/>
      <c r="I161" s="105"/>
      <c r="J161" s="149" t="e">
        <f>VLOOKUP(G161,'Risques-Dangers-Dommages'!$G$2:$H$42,2,FALSE)</f>
        <v>#N/A</v>
      </c>
      <c r="K161" s="148" t="e">
        <f t="shared" si="8"/>
        <v>#N/A</v>
      </c>
      <c r="L161" s="105"/>
      <c r="M161" s="105"/>
      <c r="N161" s="108"/>
      <c r="O161" s="108"/>
      <c r="P161" s="105"/>
      <c r="Q161" s="214" t="str">
        <f t="shared" si="9"/>
        <v/>
      </c>
      <c r="R161" s="214" t="str">
        <f t="shared" si="10"/>
        <v/>
      </c>
      <c r="S161" s="214" t="e">
        <f>VLOOKUP(L161,'Précisions-Moy Prév'!$C$2:$D$261,2,FALSE)</f>
        <v>#N/A</v>
      </c>
      <c r="T161" s="214" t="e">
        <f>VLOOKUP(F161,'Précisions-Moy Prév'!$G$2:$H$122,2,FALSE)</f>
        <v>#N/A</v>
      </c>
    </row>
    <row r="162" spans="1:20" x14ac:dyDescent="0.2">
      <c r="A162" s="149">
        <f t="shared" si="11"/>
        <v>159</v>
      </c>
      <c r="B162" s="108"/>
      <c r="C162" s="108"/>
      <c r="D162" s="105"/>
      <c r="E162" s="105"/>
      <c r="F162" s="105"/>
      <c r="G162" s="105"/>
      <c r="H162" s="105"/>
      <c r="I162" s="105"/>
      <c r="J162" s="149" t="e">
        <f>VLOOKUP(G162,'Risques-Dangers-Dommages'!$G$2:$H$42,2,FALSE)</f>
        <v>#N/A</v>
      </c>
      <c r="K162" s="148" t="e">
        <f t="shared" si="8"/>
        <v>#N/A</v>
      </c>
      <c r="L162" s="105"/>
      <c r="M162" s="105"/>
      <c r="N162" s="108"/>
      <c r="O162" s="108"/>
      <c r="P162" s="105"/>
      <c r="Q162" s="214" t="str">
        <f t="shared" si="9"/>
        <v/>
      </c>
      <c r="R162" s="214" t="str">
        <f t="shared" si="10"/>
        <v/>
      </c>
      <c r="S162" s="214" t="e">
        <f>VLOOKUP(L162,'Précisions-Moy Prév'!$C$2:$D$261,2,FALSE)</f>
        <v>#N/A</v>
      </c>
      <c r="T162" s="214" t="e">
        <f>VLOOKUP(F162,'Précisions-Moy Prév'!$G$2:$H$122,2,FALSE)</f>
        <v>#N/A</v>
      </c>
    </row>
    <row r="163" spans="1:20" x14ac:dyDescent="0.2">
      <c r="A163" s="149">
        <f t="shared" si="11"/>
        <v>160</v>
      </c>
      <c r="B163" s="108"/>
      <c r="C163" s="108"/>
      <c r="D163" s="105"/>
      <c r="E163" s="105"/>
      <c r="F163" s="105"/>
      <c r="G163" s="105"/>
      <c r="H163" s="105"/>
      <c r="I163" s="105"/>
      <c r="J163" s="149" t="e">
        <f>VLOOKUP(G163,'Risques-Dangers-Dommages'!$G$2:$H$42,2,FALSE)</f>
        <v>#N/A</v>
      </c>
      <c r="K163" s="148" t="e">
        <f t="shared" si="8"/>
        <v>#N/A</v>
      </c>
      <c r="L163" s="105"/>
      <c r="M163" s="105"/>
      <c r="N163" s="108"/>
      <c r="O163" s="108"/>
      <c r="P163" s="105"/>
      <c r="Q163" s="214" t="str">
        <f t="shared" si="9"/>
        <v/>
      </c>
      <c r="R163" s="214" t="str">
        <f t="shared" si="10"/>
        <v/>
      </c>
      <c r="S163" s="214" t="e">
        <f>VLOOKUP(L163,'Précisions-Moy Prév'!$C$2:$D$261,2,FALSE)</f>
        <v>#N/A</v>
      </c>
      <c r="T163" s="214" t="e">
        <f>VLOOKUP(F163,'Précisions-Moy Prév'!$G$2:$H$122,2,FALSE)</f>
        <v>#N/A</v>
      </c>
    </row>
    <row r="164" spans="1:20" x14ac:dyDescent="0.2">
      <c r="A164" s="149">
        <f t="shared" si="11"/>
        <v>161</v>
      </c>
      <c r="B164" s="108"/>
      <c r="C164" s="108"/>
      <c r="D164" s="105"/>
      <c r="E164" s="105"/>
      <c r="F164" s="105"/>
      <c r="G164" s="105"/>
      <c r="H164" s="105"/>
      <c r="I164" s="105"/>
      <c r="J164" s="149" t="e">
        <f>VLOOKUP(G164,'Risques-Dangers-Dommages'!$G$2:$H$42,2,FALSE)</f>
        <v>#N/A</v>
      </c>
      <c r="K164" s="148" t="e">
        <f t="shared" si="8"/>
        <v>#N/A</v>
      </c>
      <c r="L164" s="105"/>
      <c r="M164" s="105"/>
      <c r="N164" s="108"/>
      <c r="O164" s="108"/>
      <c r="P164" s="105"/>
      <c r="Q164" s="214" t="str">
        <f t="shared" si="9"/>
        <v/>
      </c>
      <c r="R164" s="214" t="str">
        <f t="shared" si="10"/>
        <v/>
      </c>
      <c r="S164" s="214" t="e">
        <f>VLOOKUP(L164,'Précisions-Moy Prév'!$C$2:$D$261,2,FALSE)</f>
        <v>#N/A</v>
      </c>
      <c r="T164" s="214" t="e">
        <f>VLOOKUP(F164,'Précisions-Moy Prév'!$G$2:$H$122,2,FALSE)</f>
        <v>#N/A</v>
      </c>
    </row>
    <row r="165" spans="1:20" x14ac:dyDescent="0.2">
      <c r="A165" s="149">
        <f t="shared" si="11"/>
        <v>162</v>
      </c>
      <c r="B165" s="108"/>
      <c r="C165" s="108"/>
      <c r="D165" s="105"/>
      <c r="E165" s="105"/>
      <c r="F165" s="105"/>
      <c r="G165" s="105"/>
      <c r="H165" s="105"/>
      <c r="I165" s="105"/>
      <c r="J165" s="149" t="e">
        <f>VLOOKUP(G165,'Risques-Dangers-Dommages'!$G$2:$H$42,2,FALSE)</f>
        <v>#N/A</v>
      </c>
      <c r="K165" s="148" t="e">
        <f t="shared" si="8"/>
        <v>#N/A</v>
      </c>
      <c r="L165" s="105"/>
      <c r="M165" s="105"/>
      <c r="N165" s="108"/>
      <c r="O165" s="108"/>
      <c r="P165" s="105"/>
      <c r="Q165" s="214" t="str">
        <f t="shared" si="9"/>
        <v/>
      </c>
      <c r="R165" s="214" t="str">
        <f t="shared" si="10"/>
        <v/>
      </c>
      <c r="S165" s="214" t="e">
        <f>VLOOKUP(L165,'Précisions-Moy Prév'!$C$2:$D$261,2,FALSE)</f>
        <v>#N/A</v>
      </c>
      <c r="T165" s="214" t="e">
        <f>VLOOKUP(F165,'Précisions-Moy Prév'!$G$2:$H$122,2,FALSE)</f>
        <v>#N/A</v>
      </c>
    </row>
    <row r="166" spans="1:20" x14ac:dyDescent="0.2">
      <c r="A166" s="149">
        <f t="shared" si="11"/>
        <v>163</v>
      </c>
      <c r="B166" s="108"/>
      <c r="C166" s="108"/>
      <c r="D166" s="105"/>
      <c r="E166" s="105"/>
      <c r="F166" s="105"/>
      <c r="G166" s="105"/>
      <c r="H166" s="105"/>
      <c r="I166" s="105"/>
      <c r="J166" s="149" t="e">
        <f>VLOOKUP(G166,'Risques-Dangers-Dommages'!$G$2:$H$42,2,FALSE)</f>
        <v>#N/A</v>
      </c>
      <c r="K166" s="148" t="e">
        <f t="shared" si="8"/>
        <v>#N/A</v>
      </c>
      <c r="L166" s="105"/>
      <c r="M166" s="105"/>
      <c r="N166" s="108"/>
      <c r="O166" s="108"/>
      <c r="P166" s="105"/>
      <c r="Q166" s="214" t="str">
        <f t="shared" si="9"/>
        <v/>
      </c>
      <c r="R166" s="214" t="str">
        <f t="shared" si="10"/>
        <v/>
      </c>
      <c r="S166" s="214" t="e">
        <f>VLOOKUP(L166,'Précisions-Moy Prév'!$C$2:$D$261,2,FALSE)</f>
        <v>#N/A</v>
      </c>
      <c r="T166" s="214" t="e">
        <f>VLOOKUP(F166,'Précisions-Moy Prév'!$G$2:$H$122,2,FALSE)</f>
        <v>#N/A</v>
      </c>
    </row>
    <row r="167" spans="1:20" x14ac:dyDescent="0.2">
      <c r="A167" s="149">
        <f t="shared" si="11"/>
        <v>164</v>
      </c>
      <c r="B167" s="108"/>
      <c r="C167" s="108"/>
      <c r="D167" s="105"/>
      <c r="E167" s="105"/>
      <c r="F167" s="105"/>
      <c r="G167" s="105"/>
      <c r="H167" s="105"/>
      <c r="I167" s="105"/>
      <c r="J167" s="149" t="e">
        <f>VLOOKUP(G167,'Risques-Dangers-Dommages'!$G$2:$H$42,2,FALSE)</f>
        <v>#N/A</v>
      </c>
      <c r="K167" s="148" t="e">
        <f t="shared" si="8"/>
        <v>#N/A</v>
      </c>
      <c r="L167" s="105"/>
      <c r="M167" s="105"/>
      <c r="N167" s="108"/>
      <c r="O167" s="108"/>
      <c r="P167" s="105"/>
      <c r="Q167" s="214" t="str">
        <f t="shared" si="9"/>
        <v/>
      </c>
      <c r="R167" s="214" t="str">
        <f t="shared" si="10"/>
        <v/>
      </c>
      <c r="S167" s="214" t="e">
        <f>VLOOKUP(L167,'Précisions-Moy Prév'!$C$2:$D$261,2,FALSE)</f>
        <v>#N/A</v>
      </c>
      <c r="T167" s="214" t="e">
        <f>VLOOKUP(F167,'Précisions-Moy Prév'!$G$2:$H$122,2,FALSE)</f>
        <v>#N/A</v>
      </c>
    </row>
    <row r="168" spans="1:20" x14ac:dyDescent="0.2">
      <c r="A168" s="149">
        <f t="shared" si="11"/>
        <v>165</v>
      </c>
      <c r="B168" s="108"/>
      <c r="C168" s="108"/>
      <c r="D168" s="105"/>
      <c r="E168" s="105"/>
      <c r="F168" s="105"/>
      <c r="G168" s="105"/>
      <c r="H168" s="105"/>
      <c r="I168" s="105"/>
      <c r="J168" s="149" t="e">
        <f>VLOOKUP(G168,'Risques-Dangers-Dommages'!$G$2:$H$42,2,FALSE)</f>
        <v>#N/A</v>
      </c>
      <c r="K168" s="148" t="e">
        <f t="shared" si="8"/>
        <v>#N/A</v>
      </c>
      <c r="L168" s="105"/>
      <c r="M168" s="105"/>
      <c r="N168" s="108"/>
      <c r="O168" s="108"/>
      <c r="P168" s="105"/>
      <c r="Q168" s="214" t="str">
        <f t="shared" si="9"/>
        <v/>
      </c>
      <c r="R168" s="214" t="str">
        <f t="shared" si="10"/>
        <v/>
      </c>
      <c r="S168" s="214" t="e">
        <f>VLOOKUP(L168,'Précisions-Moy Prév'!$C$2:$D$261,2,FALSE)</f>
        <v>#N/A</v>
      </c>
      <c r="T168" s="214" t="e">
        <f>VLOOKUP(F168,'Précisions-Moy Prév'!$G$2:$H$122,2,FALSE)</f>
        <v>#N/A</v>
      </c>
    </row>
    <row r="169" spans="1:20" x14ac:dyDescent="0.2">
      <c r="A169" s="149">
        <f t="shared" si="11"/>
        <v>166</v>
      </c>
      <c r="B169" s="108"/>
      <c r="C169" s="108"/>
      <c r="D169" s="105"/>
      <c r="E169" s="105"/>
      <c r="F169" s="105"/>
      <c r="G169" s="105"/>
      <c r="H169" s="105"/>
      <c r="I169" s="105"/>
      <c r="J169" s="149" t="e">
        <f>VLOOKUP(G169,'Risques-Dangers-Dommages'!$G$2:$H$42,2,FALSE)</f>
        <v>#N/A</v>
      </c>
      <c r="K169" s="148" t="e">
        <f t="shared" si="8"/>
        <v>#N/A</v>
      </c>
      <c r="L169" s="105"/>
      <c r="M169" s="105"/>
      <c r="N169" s="108"/>
      <c r="O169" s="108"/>
      <c r="P169" s="105"/>
      <c r="Q169" s="214" t="str">
        <f t="shared" si="9"/>
        <v/>
      </c>
      <c r="R169" s="214" t="str">
        <f t="shared" si="10"/>
        <v/>
      </c>
      <c r="S169" s="214" t="e">
        <f>VLOOKUP(L169,'Précisions-Moy Prév'!$C$2:$D$261,2,FALSE)</f>
        <v>#N/A</v>
      </c>
      <c r="T169" s="214" t="e">
        <f>VLOOKUP(F169,'Précisions-Moy Prév'!$G$2:$H$122,2,FALSE)</f>
        <v>#N/A</v>
      </c>
    </row>
    <row r="170" spans="1:20" x14ac:dyDescent="0.2">
      <c r="A170" s="149">
        <f t="shared" si="11"/>
        <v>167</v>
      </c>
      <c r="B170" s="108"/>
      <c r="C170" s="108"/>
      <c r="D170" s="105"/>
      <c r="E170" s="105"/>
      <c r="F170" s="105"/>
      <c r="G170" s="105"/>
      <c r="H170" s="105"/>
      <c r="I170" s="105"/>
      <c r="J170" s="149" t="e">
        <f>VLOOKUP(G170,'Risques-Dangers-Dommages'!$G$2:$H$42,2,FALSE)</f>
        <v>#N/A</v>
      </c>
      <c r="K170" s="148" t="e">
        <f t="shared" si="8"/>
        <v>#N/A</v>
      </c>
      <c r="L170" s="105"/>
      <c r="M170" s="105"/>
      <c r="N170" s="108"/>
      <c r="O170" s="108"/>
      <c r="P170" s="105"/>
      <c r="Q170" s="214" t="str">
        <f t="shared" si="9"/>
        <v/>
      </c>
      <c r="R170" s="214" t="str">
        <f t="shared" si="10"/>
        <v/>
      </c>
      <c r="S170" s="214" t="e">
        <f>VLOOKUP(L170,'Précisions-Moy Prév'!$C$2:$D$261,2,FALSE)</f>
        <v>#N/A</v>
      </c>
      <c r="T170" s="214" t="e">
        <f>VLOOKUP(F170,'Précisions-Moy Prév'!$G$2:$H$122,2,FALSE)</f>
        <v>#N/A</v>
      </c>
    </row>
    <row r="171" spans="1:20" x14ac:dyDescent="0.2">
      <c r="A171" s="149">
        <f t="shared" si="11"/>
        <v>168</v>
      </c>
      <c r="B171" s="108"/>
      <c r="C171" s="108"/>
      <c r="D171" s="105"/>
      <c r="E171" s="105"/>
      <c r="F171" s="105"/>
      <c r="G171" s="105"/>
      <c r="H171" s="105"/>
      <c r="I171" s="105"/>
      <c r="J171" s="149" t="e">
        <f>VLOOKUP(G171,'Risques-Dangers-Dommages'!$G$2:$H$42,2,FALSE)</f>
        <v>#N/A</v>
      </c>
      <c r="K171" s="148" t="e">
        <f t="shared" si="8"/>
        <v>#N/A</v>
      </c>
      <c r="L171" s="105"/>
      <c r="M171" s="105"/>
      <c r="N171" s="108"/>
      <c r="O171" s="108"/>
      <c r="P171" s="105"/>
      <c r="Q171" s="214" t="str">
        <f t="shared" si="9"/>
        <v/>
      </c>
      <c r="R171" s="214" t="str">
        <f t="shared" si="10"/>
        <v/>
      </c>
      <c r="S171" s="214" t="e">
        <f>VLOOKUP(L171,'Précisions-Moy Prév'!$C$2:$D$261,2,FALSE)</f>
        <v>#N/A</v>
      </c>
      <c r="T171" s="214" t="e">
        <f>VLOOKUP(F171,'Précisions-Moy Prév'!$G$2:$H$122,2,FALSE)</f>
        <v>#N/A</v>
      </c>
    </row>
    <row r="172" spans="1:20" x14ac:dyDescent="0.2">
      <c r="A172" s="149">
        <f t="shared" si="11"/>
        <v>169</v>
      </c>
      <c r="B172" s="108"/>
      <c r="C172" s="108"/>
      <c r="D172" s="105"/>
      <c r="E172" s="105"/>
      <c r="F172" s="105"/>
      <c r="G172" s="105"/>
      <c r="H172" s="105"/>
      <c r="I172" s="105"/>
      <c r="J172" s="149" t="e">
        <f>VLOOKUP(G172,'Risques-Dangers-Dommages'!$G$2:$H$42,2,FALSE)</f>
        <v>#N/A</v>
      </c>
      <c r="K172" s="148" t="e">
        <f t="shared" si="8"/>
        <v>#N/A</v>
      </c>
      <c r="L172" s="105"/>
      <c r="M172" s="105"/>
      <c r="N172" s="108"/>
      <c r="O172" s="108"/>
      <c r="P172" s="105"/>
      <c r="Q172" s="214" t="str">
        <f t="shared" si="9"/>
        <v/>
      </c>
      <c r="R172" s="214" t="str">
        <f t="shared" si="10"/>
        <v/>
      </c>
      <c r="S172" s="214" t="e">
        <f>VLOOKUP(L172,'Précisions-Moy Prév'!$C$2:$D$261,2,FALSE)</f>
        <v>#N/A</v>
      </c>
      <c r="T172" s="214" t="e">
        <f>VLOOKUP(F172,'Précisions-Moy Prév'!$G$2:$H$122,2,FALSE)</f>
        <v>#N/A</v>
      </c>
    </row>
    <row r="173" spans="1:20" x14ac:dyDescent="0.2">
      <c r="A173" s="149">
        <f t="shared" si="11"/>
        <v>170</v>
      </c>
      <c r="B173" s="108"/>
      <c r="C173" s="108"/>
      <c r="D173" s="105"/>
      <c r="E173" s="105"/>
      <c r="F173" s="105"/>
      <c r="G173" s="105"/>
      <c r="H173" s="105"/>
      <c r="I173" s="105"/>
      <c r="J173" s="149" t="e">
        <f>VLOOKUP(G173,'Risques-Dangers-Dommages'!$G$2:$H$42,2,FALSE)</f>
        <v>#N/A</v>
      </c>
      <c r="K173" s="148" t="e">
        <f t="shared" si="8"/>
        <v>#N/A</v>
      </c>
      <c r="L173" s="105"/>
      <c r="M173" s="105"/>
      <c r="N173" s="108"/>
      <c r="O173" s="108"/>
      <c r="P173" s="105"/>
      <c r="Q173" s="214" t="str">
        <f t="shared" si="9"/>
        <v/>
      </c>
      <c r="R173" s="214" t="str">
        <f t="shared" si="10"/>
        <v/>
      </c>
      <c r="S173" s="214" t="e">
        <f>VLOOKUP(L173,'Précisions-Moy Prév'!$C$2:$D$261,2,FALSE)</f>
        <v>#N/A</v>
      </c>
      <c r="T173" s="214" t="e">
        <f>VLOOKUP(F173,'Précisions-Moy Prév'!$G$2:$H$122,2,FALSE)</f>
        <v>#N/A</v>
      </c>
    </row>
    <row r="174" spans="1:20" x14ac:dyDescent="0.2">
      <c r="A174" s="149">
        <f t="shared" si="11"/>
        <v>171</v>
      </c>
      <c r="B174" s="108"/>
      <c r="C174" s="108"/>
      <c r="D174" s="105"/>
      <c r="E174" s="105"/>
      <c r="F174" s="105"/>
      <c r="G174" s="105"/>
      <c r="H174" s="105"/>
      <c r="I174" s="105"/>
      <c r="J174" s="149" t="e">
        <f>VLOOKUP(G174,'Risques-Dangers-Dommages'!$G$2:$H$42,2,FALSE)</f>
        <v>#N/A</v>
      </c>
      <c r="K174" s="148" t="e">
        <f t="shared" si="8"/>
        <v>#N/A</v>
      </c>
      <c r="L174" s="105"/>
      <c r="M174" s="105"/>
      <c r="N174" s="108"/>
      <c r="O174" s="108"/>
      <c r="P174" s="105"/>
      <c r="Q174" s="214" t="str">
        <f t="shared" si="9"/>
        <v/>
      </c>
      <c r="R174" s="214" t="str">
        <f t="shared" si="10"/>
        <v/>
      </c>
      <c r="S174" s="214" t="e">
        <f>VLOOKUP(L174,'Précisions-Moy Prév'!$C$2:$D$261,2,FALSE)</f>
        <v>#N/A</v>
      </c>
      <c r="T174" s="214" t="e">
        <f>VLOOKUP(F174,'Précisions-Moy Prév'!$G$2:$H$122,2,FALSE)</f>
        <v>#N/A</v>
      </c>
    </row>
    <row r="175" spans="1:20" x14ac:dyDescent="0.2">
      <c r="A175" s="149">
        <f t="shared" si="11"/>
        <v>172</v>
      </c>
      <c r="B175" s="108"/>
      <c r="C175" s="108"/>
      <c r="D175" s="105"/>
      <c r="E175" s="105"/>
      <c r="F175" s="105"/>
      <c r="G175" s="105"/>
      <c r="H175" s="105"/>
      <c r="I175" s="105"/>
      <c r="J175" s="149" t="e">
        <f>VLOOKUP(G175,'Risques-Dangers-Dommages'!$G$2:$H$42,2,FALSE)</f>
        <v>#N/A</v>
      </c>
      <c r="K175" s="148" t="e">
        <f t="shared" si="8"/>
        <v>#N/A</v>
      </c>
      <c r="L175" s="105"/>
      <c r="M175" s="105"/>
      <c r="N175" s="108"/>
      <c r="O175" s="108"/>
      <c r="P175" s="105"/>
      <c r="Q175" s="214" t="str">
        <f t="shared" si="9"/>
        <v/>
      </c>
      <c r="R175" s="214" t="str">
        <f t="shared" si="10"/>
        <v/>
      </c>
      <c r="S175" s="214" t="e">
        <f>VLOOKUP(L175,'Précisions-Moy Prév'!$C$2:$D$261,2,FALSE)</f>
        <v>#N/A</v>
      </c>
      <c r="T175" s="214" t="e">
        <f>VLOOKUP(F175,'Précisions-Moy Prév'!$G$2:$H$122,2,FALSE)</f>
        <v>#N/A</v>
      </c>
    </row>
    <row r="176" spans="1:20" x14ac:dyDescent="0.2">
      <c r="A176" s="149">
        <f t="shared" si="11"/>
        <v>173</v>
      </c>
      <c r="B176" s="108"/>
      <c r="C176" s="108"/>
      <c r="D176" s="105"/>
      <c r="E176" s="105"/>
      <c r="F176" s="105"/>
      <c r="G176" s="105"/>
      <c r="H176" s="105"/>
      <c r="I176" s="105"/>
      <c r="J176" s="149" t="e">
        <f>VLOOKUP(G176,'Risques-Dangers-Dommages'!$G$2:$H$42,2,FALSE)</f>
        <v>#N/A</v>
      </c>
      <c r="K176" s="148" t="e">
        <f t="shared" si="8"/>
        <v>#N/A</v>
      </c>
      <c r="L176" s="105"/>
      <c r="M176" s="105"/>
      <c r="N176" s="108"/>
      <c r="O176" s="108"/>
      <c r="P176" s="105"/>
      <c r="Q176" s="214" t="str">
        <f t="shared" si="9"/>
        <v/>
      </c>
      <c r="R176" s="214" t="str">
        <f t="shared" si="10"/>
        <v/>
      </c>
      <c r="S176" s="214" t="e">
        <f>VLOOKUP(L176,'Précisions-Moy Prév'!$C$2:$D$261,2,FALSE)</f>
        <v>#N/A</v>
      </c>
      <c r="T176" s="214" t="e">
        <f>VLOOKUP(F176,'Précisions-Moy Prév'!$G$2:$H$122,2,FALSE)</f>
        <v>#N/A</v>
      </c>
    </row>
    <row r="177" spans="1:20" x14ac:dyDescent="0.2">
      <c r="A177" s="149">
        <f t="shared" si="11"/>
        <v>174</v>
      </c>
      <c r="B177" s="108"/>
      <c r="C177" s="108"/>
      <c r="D177" s="105"/>
      <c r="E177" s="105"/>
      <c r="F177" s="105"/>
      <c r="G177" s="105"/>
      <c r="H177" s="105"/>
      <c r="I177" s="105"/>
      <c r="J177" s="149" t="e">
        <f>VLOOKUP(G177,'Risques-Dangers-Dommages'!$G$2:$H$42,2,FALSE)</f>
        <v>#N/A</v>
      </c>
      <c r="K177" s="148" t="e">
        <f t="shared" si="8"/>
        <v>#N/A</v>
      </c>
      <c r="L177" s="105"/>
      <c r="M177" s="105"/>
      <c r="N177" s="108"/>
      <c r="O177" s="108"/>
      <c r="P177" s="105"/>
      <c r="Q177" s="214" t="str">
        <f t="shared" si="9"/>
        <v/>
      </c>
      <c r="R177" s="214" t="str">
        <f t="shared" si="10"/>
        <v/>
      </c>
      <c r="S177" s="214" t="e">
        <f>VLOOKUP(L177,'Précisions-Moy Prév'!$C$2:$D$261,2,FALSE)</f>
        <v>#N/A</v>
      </c>
      <c r="T177" s="214" t="e">
        <f>VLOOKUP(F177,'Précisions-Moy Prév'!$G$2:$H$122,2,FALSE)</f>
        <v>#N/A</v>
      </c>
    </row>
    <row r="178" spans="1:20" x14ac:dyDescent="0.2">
      <c r="A178" s="149">
        <f t="shared" si="11"/>
        <v>175</v>
      </c>
      <c r="B178" s="108"/>
      <c r="C178" s="108"/>
      <c r="D178" s="105"/>
      <c r="E178" s="105"/>
      <c r="F178" s="105"/>
      <c r="G178" s="105"/>
      <c r="H178" s="105"/>
      <c r="I178" s="105"/>
      <c r="J178" s="149" t="e">
        <f>VLOOKUP(G178,'Risques-Dangers-Dommages'!$G$2:$H$42,2,FALSE)</f>
        <v>#N/A</v>
      </c>
      <c r="K178" s="148" t="e">
        <f t="shared" si="8"/>
        <v>#N/A</v>
      </c>
      <c r="L178" s="105"/>
      <c r="M178" s="105"/>
      <c r="N178" s="108"/>
      <c r="O178" s="108"/>
      <c r="P178" s="105"/>
      <c r="Q178" s="214" t="str">
        <f t="shared" si="9"/>
        <v/>
      </c>
      <c r="R178" s="214" t="str">
        <f t="shared" si="10"/>
        <v/>
      </c>
      <c r="S178" s="214" t="e">
        <f>VLOOKUP(L178,'Précisions-Moy Prév'!$C$2:$D$261,2,FALSE)</f>
        <v>#N/A</v>
      </c>
      <c r="T178" s="214" t="e">
        <f>VLOOKUP(F178,'Précisions-Moy Prév'!$G$2:$H$122,2,FALSE)</f>
        <v>#N/A</v>
      </c>
    </row>
    <row r="179" spans="1:20" x14ac:dyDescent="0.2">
      <c r="A179" s="149">
        <f t="shared" si="11"/>
        <v>176</v>
      </c>
      <c r="B179" s="108"/>
      <c r="C179" s="108"/>
      <c r="D179" s="105"/>
      <c r="E179" s="105"/>
      <c r="F179" s="105"/>
      <c r="G179" s="105"/>
      <c r="H179" s="105"/>
      <c r="I179" s="105"/>
      <c r="J179" s="149" t="e">
        <f>VLOOKUP(G179,'Risques-Dangers-Dommages'!$G$2:$H$42,2,FALSE)</f>
        <v>#N/A</v>
      </c>
      <c r="K179" s="148" t="e">
        <f t="shared" si="8"/>
        <v>#N/A</v>
      </c>
      <c r="L179" s="105"/>
      <c r="M179" s="105"/>
      <c r="N179" s="108"/>
      <c r="O179" s="108"/>
      <c r="P179" s="105"/>
      <c r="Q179" s="214" t="str">
        <f t="shared" si="9"/>
        <v/>
      </c>
      <c r="R179" s="214" t="str">
        <f t="shared" si="10"/>
        <v/>
      </c>
      <c r="S179" s="214" t="e">
        <f>VLOOKUP(L179,'Précisions-Moy Prév'!$C$2:$D$261,2,FALSE)</f>
        <v>#N/A</v>
      </c>
      <c r="T179" s="214" t="e">
        <f>VLOOKUP(F179,'Précisions-Moy Prév'!$G$2:$H$122,2,FALSE)</f>
        <v>#N/A</v>
      </c>
    </row>
    <row r="180" spans="1:20" x14ac:dyDescent="0.2">
      <c r="A180" s="149">
        <f t="shared" si="11"/>
        <v>177</v>
      </c>
      <c r="B180" s="108"/>
      <c r="C180" s="108"/>
      <c r="D180" s="105"/>
      <c r="E180" s="105"/>
      <c r="F180" s="105"/>
      <c r="G180" s="105"/>
      <c r="H180" s="105"/>
      <c r="I180" s="105"/>
      <c r="J180" s="149" t="e">
        <f>VLOOKUP(G180,'Risques-Dangers-Dommages'!$G$2:$H$42,2,FALSE)</f>
        <v>#N/A</v>
      </c>
      <c r="K180" s="148" t="e">
        <f t="shared" si="8"/>
        <v>#N/A</v>
      </c>
      <c r="L180" s="105"/>
      <c r="M180" s="105"/>
      <c r="N180" s="108"/>
      <c r="O180" s="108"/>
      <c r="P180" s="105"/>
      <c r="Q180" s="214" t="str">
        <f t="shared" si="9"/>
        <v/>
      </c>
      <c r="R180" s="214" t="str">
        <f t="shared" si="10"/>
        <v/>
      </c>
      <c r="S180" s="214" t="e">
        <f>VLOOKUP(L180,'Précisions-Moy Prév'!$C$2:$D$261,2,FALSE)</f>
        <v>#N/A</v>
      </c>
      <c r="T180" s="214" t="e">
        <f>VLOOKUP(F180,'Précisions-Moy Prév'!$G$2:$H$122,2,FALSE)</f>
        <v>#N/A</v>
      </c>
    </row>
    <row r="181" spans="1:20" x14ac:dyDescent="0.2">
      <c r="A181" s="149">
        <f t="shared" si="11"/>
        <v>178</v>
      </c>
      <c r="B181" s="108"/>
      <c r="C181" s="108"/>
      <c r="D181" s="105"/>
      <c r="E181" s="105"/>
      <c r="F181" s="105"/>
      <c r="G181" s="105"/>
      <c r="H181" s="105"/>
      <c r="I181" s="105"/>
      <c r="J181" s="149" t="e">
        <f>VLOOKUP(G181,'Risques-Dangers-Dommages'!$G$2:$H$42,2,FALSE)</f>
        <v>#N/A</v>
      </c>
      <c r="K181" s="148" t="e">
        <f t="shared" si="8"/>
        <v>#N/A</v>
      </c>
      <c r="L181" s="105"/>
      <c r="M181" s="105"/>
      <c r="N181" s="108"/>
      <c r="O181" s="108"/>
      <c r="P181" s="105"/>
      <c r="Q181" s="214" t="str">
        <f t="shared" si="9"/>
        <v/>
      </c>
      <c r="R181" s="214" t="str">
        <f t="shared" si="10"/>
        <v/>
      </c>
      <c r="S181" s="214" t="e">
        <f>VLOOKUP(L181,'Précisions-Moy Prév'!$C$2:$D$261,2,FALSE)</f>
        <v>#N/A</v>
      </c>
      <c r="T181" s="214" t="e">
        <f>VLOOKUP(F181,'Précisions-Moy Prév'!$G$2:$H$122,2,FALSE)</f>
        <v>#N/A</v>
      </c>
    </row>
    <row r="182" spans="1:20" x14ac:dyDescent="0.2">
      <c r="A182" s="149">
        <f t="shared" si="11"/>
        <v>179</v>
      </c>
      <c r="B182" s="108"/>
      <c r="C182" s="108"/>
      <c r="D182" s="105"/>
      <c r="E182" s="105"/>
      <c r="F182" s="105"/>
      <c r="G182" s="105"/>
      <c r="H182" s="105"/>
      <c r="I182" s="105"/>
      <c r="J182" s="149" t="e">
        <f>VLOOKUP(G182,'Risques-Dangers-Dommages'!$G$2:$H$42,2,FALSE)</f>
        <v>#N/A</v>
      </c>
      <c r="K182" s="148" t="e">
        <f t="shared" si="8"/>
        <v>#N/A</v>
      </c>
      <c r="L182" s="105"/>
      <c r="M182" s="105"/>
      <c r="N182" s="108"/>
      <c r="O182" s="108"/>
      <c r="P182" s="105"/>
      <c r="Q182" s="214" t="str">
        <f t="shared" si="9"/>
        <v/>
      </c>
      <c r="R182" s="214" t="str">
        <f t="shared" si="10"/>
        <v/>
      </c>
      <c r="S182" s="214" t="e">
        <f>VLOOKUP(L182,'Précisions-Moy Prév'!$C$2:$D$261,2,FALSE)</f>
        <v>#N/A</v>
      </c>
      <c r="T182" s="214" t="e">
        <f>VLOOKUP(F182,'Précisions-Moy Prév'!$G$2:$H$122,2,FALSE)</f>
        <v>#N/A</v>
      </c>
    </row>
    <row r="183" spans="1:20" x14ac:dyDescent="0.2">
      <c r="A183" s="149">
        <f t="shared" si="11"/>
        <v>180</v>
      </c>
      <c r="B183" s="108"/>
      <c r="C183" s="108"/>
      <c r="D183" s="105"/>
      <c r="E183" s="105"/>
      <c r="F183" s="105"/>
      <c r="G183" s="105"/>
      <c r="H183" s="105"/>
      <c r="I183" s="105"/>
      <c r="J183" s="149" t="e">
        <f>VLOOKUP(G183,'Risques-Dangers-Dommages'!$G$2:$H$42,2,FALSE)</f>
        <v>#N/A</v>
      </c>
      <c r="K183" s="148" t="e">
        <f t="shared" si="8"/>
        <v>#N/A</v>
      </c>
      <c r="L183" s="105"/>
      <c r="M183" s="105"/>
      <c r="N183" s="108"/>
      <c r="O183" s="108"/>
      <c r="P183" s="105"/>
      <c r="Q183" s="214" t="str">
        <f t="shared" si="9"/>
        <v/>
      </c>
      <c r="R183" s="214" t="str">
        <f t="shared" si="10"/>
        <v/>
      </c>
      <c r="S183" s="214" t="e">
        <f>VLOOKUP(L183,'Précisions-Moy Prév'!$C$2:$D$261,2,FALSE)</f>
        <v>#N/A</v>
      </c>
      <c r="T183" s="214" t="e">
        <f>VLOOKUP(F183,'Précisions-Moy Prév'!$G$2:$H$122,2,FALSE)</f>
        <v>#N/A</v>
      </c>
    </row>
    <row r="184" spans="1:20" x14ac:dyDescent="0.2">
      <c r="A184" s="149">
        <f t="shared" si="11"/>
        <v>181</v>
      </c>
      <c r="B184" s="108"/>
      <c r="C184" s="108"/>
      <c r="D184" s="105"/>
      <c r="E184" s="105"/>
      <c r="F184" s="105"/>
      <c r="G184" s="105"/>
      <c r="H184" s="105"/>
      <c r="I184" s="105"/>
      <c r="J184" s="149" t="e">
        <f>VLOOKUP(G184,'Risques-Dangers-Dommages'!$G$2:$H$42,2,FALSE)</f>
        <v>#N/A</v>
      </c>
      <c r="K184" s="148" t="e">
        <f t="shared" si="8"/>
        <v>#N/A</v>
      </c>
      <c r="L184" s="105"/>
      <c r="M184" s="105"/>
      <c r="N184" s="108"/>
      <c r="O184" s="108"/>
      <c r="P184" s="105"/>
      <c r="Q184" s="214" t="str">
        <f t="shared" si="9"/>
        <v/>
      </c>
      <c r="R184" s="214" t="str">
        <f t="shared" si="10"/>
        <v/>
      </c>
      <c r="S184" s="214" t="e">
        <f>VLOOKUP(L184,'Précisions-Moy Prév'!$C$2:$D$261,2,FALSE)</f>
        <v>#N/A</v>
      </c>
      <c r="T184" s="214" t="e">
        <f>VLOOKUP(F184,'Précisions-Moy Prév'!$G$2:$H$122,2,FALSE)</f>
        <v>#N/A</v>
      </c>
    </row>
    <row r="185" spans="1:20" x14ac:dyDescent="0.2">
      <c r="A185" s="149">
        <f t="shared" si="11"/>
        <v>182</v>
      </c>
      <c r="B185" s="108"/>
      <c r="C185" s="108"/>
      <c r="D185" s="105"/>
      <c r="E185" s="105"/>
      <c r="F185" s="105"/>
      <c r="G185" s="105"/>
      <c r="H185" s="105"/>
      <c r="I185" s="105"/>
      <c r="J185" s="149" t="e">
        <f>VLOOKUP(G185,'Risques-Dangers-Dommages'!$G$2:$H$42,2,FALSE)</f>
        <v>#N/A</v>
      </c>
      <c r="K185" s="148" t="e">
        <f t="shared" si="8"/>
        <v>#N/A</v>
      </c>
      <c r="L185" s="105"/>
      <c r="M185" s="105"/>
      <c r="N185" s="108"/>
      <c r="O185" s="108"/>
      <c r="P185" s="105"/>
      <c r="Q185" s="214" t="str">
        <f t="shared" si="9"/>
        <v/>
      </c>
      <c r="R185" s="214" t="str">
        <f t="shared" si="10"/>
        <v/>
      </c>
      <c r="S185" s="214" t="e">
        <f>VLOOKUP(L185,'Précisions-Moy Prév'!$C$2:$D$261,2,FALSE)</f>
        <v>#N/A</v>
      </c>
      <c r="T185" s="214" t="e">
        <f>VLOOKUP(F185,'Précisions-Moy Prév'!$G$2:$H$122,2,FALSE)</f>
        <v>#N/A</v>
      </c>
    </row>
    <row r="186" spans="1:20" x14ac:dyDescent="0.2">
      <c r="A186" s="149">
        <f t="shared" si="11"/>
        <v>183</v>
      </c>
      <c r="B186" s="108"/>
      <c r="C186" s="108"/>
      <c r="D186" s="105"/>
      <c r="E186" s="105"/>
      <c r="F186" s="105"/>
      <c r="G186" s="105"/>
      <c r="H186" s="105"/>
      <c r="I186" s="105"/>
      <c r="J186" s="149" t="e">
        <f>VLOOKUP(G186,'Risques-Dangers-Dommages'!$G$2:$H$42,2,FALSE)</f>
        <v>#N/A</v>
      </c>
      <c r="K186" s="148" t="e">
        <f t="shared" si="8"/>
        <v>#N/A</v>
      </c>
      <c r="L186" s="105"/>
      <c r="M186" s="105"/>
      <c r="N186" s="108"/>
      <c r="O186" s="108"/>
      <c r="P186" s="105"/>
      <c r="Q186" s="214" t="str">
        <f t="shared" si="9"/>
        <v/>
      </c>
      <c r="R186" s="214" t="str">
        <f t="shared" si="10"/>
        <v/>
      </c>
      <c r="S186" s="214" t="e">
        <f>VLOOKUP(L186,'Précisions-Moy Prév'!$C$2:$D$261,2,FALSE)</f>
        <v>#N/A</v>
      </c>
      <c r="T186" s="214" t="e">
        <f>VLOOKUP(F186,'Précisions-Moy Prév'!$G$2:$H$122,2,FALSE)</f>
        <v>#N/A</v>
      </c>
    </row>
    <row r="187" spans="1:20" x14ac:dyDescent="0.2">
      <c r="A187" s="149">
        <f t="shared" si="11"/>
        <v>184</v>
      </c>
      <c r="B187" s="108"/>
      <c r="C187" s="108"/>
      <c r="D187" s="105"/>
      <c r="E187" s="105"/>
      <c r="F187" s="105"/>
      <c r="G187" s="105"/>
      <c r="H187" s="105"/>
      <c r="I187" s="105"/>
      <c r="J187" s="149" t="e">
        <f>VLOOKUP(G187,'Risques-Dangers-Dommages'!$G$2:$H$42,2,FALSE)</f>
        <v>#N/A</v>
      </c>
      <c r="K187" s="148" t="e">
        <f t="shared" si="8"/>
        <v>#N/A</v>
      </c>
      <c r="L187" s="105"/>
      <c r="M187" s="105"/>
      <c r="N187" s="108"/>
      <c r="O187" s="108"/>
      <c r="P187" s="105"/>
      <c r="Q187" s="214" t="str">
        <f t="shared" si="9"/>
        <v/>
      </c>
      <c r="R187" s="214" t="str">
        <f t="shared" si="10"/>
        <v/>
      </c>
      <c r="S187" s="214" t="e">
        <f>VLOOKUP(L187,'Précisions-Moy Prév'!$C$2:$D$261,2,FALSE)</f>
        <v>#N/A</v>
      </c>
      <c r="T187" s="214" t="e">
        <f>VLOOKUP(F187,'Précisions-Moy Prév'!$G$2:$H$122,2,FALSE)</f>
        <v>#N/A</v>
      </c>
    </row>
    <row r="188" spans="1:20" x14ac:dyDescent="0.2">
      <c r="A188" s="149">
        <f t="shared" si="11"/>
        <v>185</v>
      </c>
      <c r="B188" s="108"/>
      <c r="C188" s="108"/>
      <c r="D188" s="105"/>
      <c r="E188" s="105"/>
      <c r="F188" s="105"/>
      <c r="G188" s="105"/>
      <c r="H188" s="105"/>
      <c r="I188" s="105"/>
      <c r="J188" s="149" t="e">
        <f>VLOOKUP(G188,'Risques-Dangers-Dommages'!$G$2:$H$42,2,FALSE)</f>
        <v>#N/A</v>
      </c>
      <c r="K188" s="148" t="e">
        <f t="shared" si="8"/>
        <v>#N/A</v>
      </c>
      <c r="L188" s="105"/>
      <c r="M188" s="105"/>
      <c r="N188" s="108"/>
      <c r="O188" s="108"/>
      <c r="P188" s="105"/>
      <c r="Q188" s="214" t="str">
        <f t="shared" si="9"/>
        <v/>
      </c>
      <c r="R188" s="214" t="str">
        <f t="shared" si="10"/>
        <v/>
      </c>
      <c r="S188" s="214" t="e">
        <f>VLOOKUP(L188,'Précisions-Moy Prév'!$C$2:$D$261,2,FALSE)</f>
        <v>#N/A</v>
      </c>
      <c r="T188" s="214" t="e">
        <f>VLOOKUP(F188,'Précisions-Moy Prév'!$G$2:$H$122,2,FALSE)</f>
        <v>#N/A</v>
      </c>
    </row>
    <row r="189" spans="1:20" x14ac:dyDescent="0.2">
      <c r="A189" s="149">
        <f t="shared" si="11"/>
        <v>186</v>
      </c>
      <c r="B189" s="108"/>
      <c r="C189" s="108"/>
      <c r="D189" s="105"/>
      <c r="E189" s="105"/>
      <c r="F189" s="105"/>
      <c r="G189" s="105"/>
      <c r="H189" s="105"/>
      <c r="I189" s="105"/>
      <c r="J189" s="149" t="e">
        <f>VLOOKUP(G189,'Risques-Dangers-Dommages'!$G$2:$H$42,2,FALSE)</f>
        <v>#N/A</v>
      </c>
      <c r="K189" s="148" t="e">
        <f t="shared" si="8"/>
        <v>#N/A</v>
      </c>
      <c r="L189" s="105"/>
      <c r="M189" s="105"/>
      <c r="N189" s="108"/>
      <c r="O189" s="108"/>
      <c r="P189" s="105"/>
      <c r="Q189" s="214" t="str">
        <f t="shared" si="9"/>
        <v/>
      </c>
      <c r="R189" s="214" t="str">
        <f t="shared" si="10"/>
        <v/>
      </c>
      <c r="S189" s="214" t="e">
        <f>VLOOKUP(L189,'Précisions-Moy Prév'!$C$2:$D$261,2,FALSE)</f>
        <v>#N/A</v>
      </c>
      <c r="T189" s="214" t="e">
        <f>VLOOKUP(F189,'Précisions-Moy Prév'!$G$2:$H$122,2,FALSE)</f>
        <v>#N/A</v>
      </c>
    </row>
    <row r="190" spans="1:20" x14ac:dyDescent="0.2">
      <c r="A190" s="149">
        <f t="shared" si="11"/>
        <v>187</v>
      </c>
      <c r="B190" s="108"/>
      <c r="C190" s="108"/>
      <c r="D190" s="105"/>
      <c r="E190" s="105"/>
      <c r="F190" s="105"/>
      <c r="G190" s="105"/>
      <c r="H190" s="105"/>
      <c r="I190" s="105"/>
      <c r="J190" s="149" t="e">
        <f>VLOOKUP(G190,'Risques-Dangers-Dommages'!$G$2:$H$42,2,FALSE)</f>
        <v>#N/A</v>
      </c>
      <c r="K190" s="148" t="e">
        <f t="shared" si="8"/>
        <v>#N/A</v>
      </c>
      <c r="L190" s="105"/>
      <c r="M190" s="105"/>
      <c r="N190" s="108"/>
      <c r="O190" s="108"/>
      <c r="P190" s="105"/>
      <c r="Q190" s="214" t="str">
        <f t="shared" si="9"/>
        <v/>
      </c>
      <c r="R190" s="214" t="str">
        <f t="shared" si="10"/>
        <v/>
      </c>
      <c r="S190" s="214" t="e">
        <f>VLOOKUP(L190,'Précisions-Moy Prév'!$C$2:$D$261,2,FALSE)</f>
        <v>#N/A</v>
      </c>
      <c r="T190" s="214" t="e">
        <f>VLOOKUP(F190,'Précisions-Moy Prév'!$G$2:$H$122,2,FALSE)</f>
        <v>#N/A</v>
      </c>
    </row>
    <row r="191" spans="1:20" x14ac:dyDescent="0.2">
      <c r="A191" s="149">
        <f t="shared" si="11"/>
        <v>188</v>
      </c>
      <c r="B191" s="108"/>
      <c r="C191" s="108"/>
      <c r="D191" s="105"/>
      <c r="E191" s="105"/>
      <c r="F191" s="105"/>
      <c r="G191" s="105"/>
      <c r="H191" s="105"/>
      <c r="I191" s="105"/>
      <c r="J191" s="149" t="e">
        <f>VLOOKUP(G191,'Risques-Dangers-Dommages'!$G$2:$H$42,2,FALSE)</f>
        <v>#N/A</v>
      </c>
      <c r="K191" s="148" t="e">
        <f t="shared" si="8"/>
        <v>#N/A</v>
      </c>
      <c r="L191" s="105"/>
      <c r="M191" s="105"/>
      <c r="N191" s="108"/>
      <c r="O191" s="108"/>
      <c r="P191" s="105"/>
      <c r="Q191" s="214" t="str">
        <f t="shared" si="9"/>
        <v/>
      </c>
      <c r="R191" s="214" t="str">
        <f t="shared" si="10"/>
        <v/>
      </c>
      <c r="S191" s="214" t="e">
        <f>VLOOKUP(L191,'Précisions-Moy Prév'!$C$2:$D$261,2,FALSE)</f>
        <v>#N/A</v>
      </c>
      <c r="T191" s="214" t="e">
        <f>VLOOKUP(F191,'Précisions-Moy Prév'!$G$2:$H$122,2,FALSE)</f>
        <v>#N/A</v>
      </c>
    </row>
    <row r="192" spans="1:20" x14ac:dyDescent="0.2">
      <c r="A192" s="149">
        <f t="shared" si="11"/>
        <v>189</v>
      </c>
      <c r="B192" s="108"/>
      <c r="C192" s="108"/>
      <c r="D192" s="105"/>
      <c r="E192" s="105"/>
      <c r="F192" s="105"/>
      <c r="G192" s="105"/>
      <c r="H192" s="105"/>
      <c r="I192" s="105"/>
      <c r="J192" s="149" t="e">
        <f>VLOOKUP(G192,'Risques-Dangers-Dommages'!$G$2:$H$42,2,FALSE)</f>
        <v>#N/A</v>
      </c>
      <c r="K192" s="148" t="e">
        <f t="shared" ref="K192:K203" si="12">(10*IF($J192="Mineure",1,IF($J192="Significative",2,IF($J192="grave",3,IF($J192="Critique",4,0)))))+IF(I192="Protection collective",IF(H192&lt;&gt;"Quotidien",1,2),IF(I192="E.P.I.",IF(H192&lt;&gt;"Mensuel et plus",3,2),IF(I192="Consigne",IF(H192&lt;&gt;"Quotidien",4,5),IF(I192="Aucun",IF(H192&lt;&gt;"Mensuel et plus",6,5),6))))</f>
        <v>#N/A</v>
      </c>
      <c r="L192" s="105"/>
      <c r="M192" s="105"/>
      <c r="N192" s="108"/>
      <c r="O192" s="108"/>
      <c r="P192" s="105"/>
      <c r="Q192" s="214" t="str">
        <f t="shared" ref="Q192:Q203" si="13">IF(E192&lt;&gt;0,IF(O192=0,E192,""),"")</f>
        <v/>
      </c>
      <c r="R192" s="214" t="str">
        <f t="shared" ref="R192:R203" si="14">IF(F192&lt;&gt;0,IF(O192=0,F192,""),"")</f>
        <v/>
      </c>
      <c r="S192" s="214" t="e">
        <f>VLOOKUP(L192,'Précisions-Moy Prév'!$C$2:$D$261,2,FALSE)</f>
        <v>#N/A</v>
      </c>
      <c r="T192" s="214" t="e">
        <f>VLOOKUP(F192,'Précisions-Moy Prév'!$G$2:$H$122,2,FALSE)</f>
        <v>#N/A</v>
      </c>
    </row>
    <row r="193" spans="1:20" x14ac:dyDescent="0.2">
      <c r="A193" s="149">
        <f t="shared" si="11"/>
        <v>190</v>
      </c>
      <c r="B193" s="108"/>
      <c r="C193" s="108"/>
      <c r="D193" s="105"/>
      <c r="E193" s="105"/>
      <c r="F193" s="105"/>
      <c r="G193" s="105"/>
      <c r="H193" s="105"/>
      <c r="I193" s="105"/>
      <c r="J193" s="149" t="e">
        <f>VLOOKUP(G193,'Risques-Dangers-Dommages'!$G$2:$H$42,2,FALSE)</f>
        <v>#N/A</v>
      </c>
      <c r="K193" s="148" t="e">
        <f t="shared" si="12"/>
        <v>#N/A</v>
      </c>
      <c r="L193" s="105"/>
      <c r="M193" s="105"/>
      <c r="N193" s="108"/>
      <c r="O193" s="108"/>
      <c r="P193" s="105"/>
      <c r="Q193" s="214" t="str">
        <f t="shared" si="13"/>
        <v/>
      </c>
      <c r="R193" s="214" t="str">
        <f t="shared" si="14"/>
        <v/>
      </c>
      <c r="S193" s="214" t="e">
        <f>VLOOKUP(L193,'Précisions-Moy Prév'!$C$2:$D$261,2,FALSE)</f>
        <v>#N/A</v>
      </c>
      <c r="T193" s="214" t="e">
        <f>VLOOKUP(F193,'Précisions-Moy Prév'!$G$2:$H$122,2,FALSE)</f>
        <v>#N/A</v>
      </c>
    </row>
    <row r="194" spans="1:20" x14ac:dyDescent="0.2">
      <c r="A194" s="149">
        <f t="shared" si="11"/>
        <v>191</v>
      </c>
      <c r="B194" s="108"/>
      <c r="C194" s="108"/>
      <c r="D194" s="105"/>
      <c r="E194" s="105"/>
      <c r="F194" s="105"/>
      <c r="G194" s="105"/>
      <c r="H194" s="105"/>
      <c r="I194" s="105"/>
      <c r="J194" s="149" t="e">
        <f>VLOOKUP(G194,'Risques-Dangers-Dommages'!$G$2:$H$42,2,FALSE)</f>
        <v>#N/A</v>
      </c>
      <c r="K194" s="148" t="e">
        <f t="shared" si="12"/>
        <v>#N/A</v>
      </c>
      <c r="L194" s="105"/>
      <c r="M194" s="105"/>
      <c r="N194" s="108"/>
      <c r="O194" s="108"/>
      <c r="P194" s="105"/>
      <c r="Q194" s="214" t="str">
        <f t="shared" si="13"/>
        <v/>
      </c>
      <c r="R194" s="214" t="str">
        <f t="shared" si="14"/>
        <v/>
      </c>
      <c r="S194" s="214" t="e">
        <f>VLOOKUP(L194,'Précisions-Moy Prév'!$C$2:$D$261,2,FALSE)</f>
        <v>#N/A</v>
      </c>
      <c r="T194" s="214" t="e">
        <f>VLOOKUP(F194,'Précisions-Moy Prév'!$G$2:$H$122,2,FALSE)</f>
        <v>#N/A</v>
      </c>
    </row>
    <row r="195" spans="1:20" x14ac:dyDescent="0.2">
      <c r="A195" s="149">
        <f t="shared" si="11"/>
        <v>192</v>
      </c>
      <c r="B195" s="108"/>
      <c r="C195" s="108"/>
      <c r="D195" s="105"/>
      <c r="E195" s="105"/>
      <c r="F195" s="105"/>
      <c r="G195" s="105"/>
      <c r="H195" s="105"/>
      <c r="I195" s="105"/>
      <c r="J195" s="149" t="e">
        <f>VLOOKUP(G195,'Risques-Dangers-Dommages'!$G$2:$H$42,2,FALSE)</f>
        <v>#N/A</v>
      </c>
      <c r="K195" s="148" t="e">
        <f t="shared" si="12"/>
        <v>#N/A</v>
      </c>
      <c r="L195" s="105"/>
      <c r="M195" s="105"/>
      <c r="N195" s="108"/>
      <c r="O195" s="108"/>
      <c r="P195" s="105"/>
      <c r="Q195" s="214" t="str">
        <f t="shared" si="13"/>
        <v/>
      </c>
      <c r="R195" s="214" t="str">
        <f t="shared" si="14"/>
        <v/>
      </c>
      <c r="S195" s="214" t="e">
        <f>VLOOKUP(L195,'Précisions-Moy Prév'!$C$2:$D$261,2,FALSE)</f>
        <v>#N/A</v>
      </c>
      <c r="T195" s="214" t="e">
        <f>VLOOKUP(F195,'Précisions-Moy Prév'!$G$2:$H$122,2,FALSE)</f>
        <v>#N/A</v>
      </c>
    </row>
    <row r="196" spans="1:20" x14ac:dyDescent="0.2">
      <c r="A196" s="149">
        <f t="shared" si="11"/>
        <v>193</v>
      </c>
      <c r="B196" s="108"/>
      <c r="C196" s="108"/>
      <c r="D196" s="105"/>
      <c r="E196" s="105"/>
      <c r="F196" s="105"/>
      <c r="G196" s="105"/>
      <c r="H196" s="105"/>
      <c r="I196" s="105"/>
      <c r="J196" s="149" t="e">
        <f>VLOOKUP(G196,'Risques-Dangers-Dommages'!$G$2:$H$42,2,FALSE)</f>
        <v>#N/A</v>
      </c>
      <c r="K196" s="148" t="e">
        <f t="shared" si="12"/>
        <v>#N/A</v>
      </c>
      <c r="L196" s="105"/>
      <c r="M196" s="105"/>
      <c r="N196" s="108"/>
      <c r="O196" s="108"/>
      <c r="P196" s="105"/>
      <c r="Q196" s="214" t="str">
        <f t="shared" si="13"/>
        <v/>
      </c>
      <c r="R196" s="214" t="str">
        <f t="shared" si="14"/>
        <v/>
      </c>
      <c r="S196" s="214" t="e">
        <f>VLOOKUP(L196,'Précisions-Moy Prév'!$C$2:$D$261,2,FALSE)</f>
        <v>#N/A</v>
      </c>
      <c r="T196" s="214" t="e">
        <f>VLOOKUP(F196,'Précisions-Moy Prév'!$G$2:$H$122,2,FALSE)</f>
        <v>#N/A</v>
      </c>
    </row>
    <row r="197" spans="1:20" x14ac:dyDescent="0.2">
      <c r="A197" s="149">
        <f t="shared" si="11"/>
        <v>194</v>
      </c>
      <c r="B197" s="108"/>
      <c r="C197" s="108"/>
      <c r="D197" s="105"/>
      <c r="E197" s="105"/>
      <c r="F197" s="105"/>
      <c r="G197" s="105"/>
      <c r="H197" s="105"/>
      <c r="I197" s="105"/>
      <c r="J197" s="149" t="e">
        <f>VLOOKUP(G197,'Risques-Dangers-Dommages'!$G$2:$H$42,2,FALSE)</f>
        <v>#N/A</v>
      </c>
      <c r="K197" s="148" t="e">
        <f t="shared" si="12"/>
        <v>#N/A</v>
      </c>
      <c r="L197" s="105"/>
      <c r="M197" s="105"/>
      <c r="N197" s="108"/>
      <c r="O197" s="108"/>
      <c r="P197" s="105"/>
      <c r="Q197" s="214" t="str">
        <f t="shared" si="13"/>
        <v/>
      </c>
      <c r="R197" s="214" t="str">
        <f t="shared" si="14"/>
        <v/>
      </c>
      <c r="S197" s="214" t="e">
        <f>VLOOKUP(L197,'Précisions-Moy Prév'!$C$2:$D$261,2,FALSE)</f>
        <v>#N/A</v>
      </c>
      <c r="T197" s="214" t="e">
        <f>VLOOKUP(F197,'Précisions-Moy Prév'!$G$2:$H$122,2,FALSE)</f>
        <v>#N/A</v>
      </c>
    </row>
    <row r="198" spans="1:20" x14ac:dyDescent="0.2">
      <c r="A198" s="149">
        <f t="shared" ref="A198:A203" si="15">A197+1</f>
        <v>195</v>
      </c>
      <c r="B198" s="108"/>
      <c r="C198" s="108"/>
      <c r="D198" s="105"/>
      <c r="E198" s="105"/>
      <c r="F198" s="105"/>
      <c r="G198" s="105"/>
      <c r="H198" s="105"/>
      <c r="I198" s="105"/>
      <c r="J198" s="149" t="e">
        <f>VLOOKUP(G198,'Risques-Dangers-Dommages'!$G$2:$H$42,2,FALSE)</f>
        <v>#N/A</v>
      </c>
      <c r="K198" s="148" t="e">
        <f t="shared" si="12"/>
        <v>#N/A</v>
      </c>
      <c r="L198" s="105"/>
      <c r="M198" s="105"/>
      <c r="N198" s="108"/>
      <c r="O198" s="108"/>
      <c r="P198" s="105"/>
      <c r="Q198" s="214" t="str">
        <f t="shared" si="13"/>
        <v/>
      </c>
      <c r="R198" s="214" t="str">
        <f t="shared" si="14"/>
        <v/>
      </c>
      <c r="S198" s="214" t="e">
        <f>VLOOKUP(L198,'Précisions-Moy Prév'!$C$2:$D$261,2,FALSE)</f>
        <v>#N/A</v>
      </c>
      <c r="T198" s="214" t="e">
        <f>VLOOKUP(F198,'Précisions-Moy Prév'!$G$2:$H$122,2,FALSE)</f>
        <v>#N/A</v>
      </c>
    </row>
    <row r="199" spans="1:20" x14ac:dyDescent="0.2">
      <c r="A199" s="149">
        <f t="shared" si="15"/>
        <v>196</v>
      </c>
      <c r="B199" s="108"/>
      <c r="C199" s="108"/>
      <c r="D199" s="105"/>
      <c r="E199" s="105"/>
      <c r="F199" s="105"/>
      <c r="G199" s="105"/>
      <c r="H199" s="105"/>
      <c r="I199" s="105"/>
      <c r="J199" s="149" t="e">
        <f>VLOOKUP(G199,'Risques-Dangers-Dommages'!$G$2:$H$42,2,FALSE)</f>
        <v>#N/A</v>
      </c>
      <c r="K199" s="148" t="e">
        <f t="shared" si="12"/>
        <v>#N/A</v>
      </c>
      <c r="L199" s="105"/>
      <c r="M199" s="105"/>
      <c r="N199" s="108"/>
      <c r="O199" s="108"/>
      <c r="P199" s="105"/>
      <c r="Q199" s="214" t="str">
        <f t="shared" si="13"/>
        <v/>
      </c>
      <c r="R199" s="214" t="str">
        <f t="shared" si="14"/>
        <v/>
      </c>
      <c r="S199" s="214" t="e">
        <f>VLOOKUP(L199,'Précisions-Moy Prév'!$C$2:$D$261,2,FALSE)</f>
        <v>#N/A</v>
      </c>
      <c r="T199" s="214" t="e">
        <f>VLOOKUP(F199,'Précisions-Moy Prév'!$G$2:$H$122,2,FALSE)</f>
        <v>#N/A</v>
      </c>
    </row>
    <row r="200" spans="1:20" x14ac:dyDescent="0.2">
      <c r="A200" s="149">
        <f t="shared" si="15"/>
        <v>197</v>
      </c>
      <c r="B200" s="108"/>
      <c r="C200" s="108"/>
      <c r="D200" s="105"/>
      <c r="E200" s="105"/>
      <c r="F200" s="105"/>
      <c r="G200" s="105"/>
      <c r="H200" s="105"/>
      <c r="I200" s="105"/>
      <c r="J200" s="149" t="e">
        <f>VLOOKUP(G200,'Risques-Dangers-Dommages'!$G$2:$H$42,2,FALSE)</f>
        <v>#N/A</v>
      </c>
      <c r="K200" s="148" t="e">
        <f t="shared" si="12"/>
        <v>#N/A</v>
      </c>
      <c r="L200" s="105"/>
      <c r="M200" s="105"/>
      <c r="N200" s="108"/>
      <c r="O200" s="108"/>
      <c r="P200" s="105"/>
      <c r="Q200" s="214" t="str">
        <f t="shared" si="13"/>
        <v/>
      </c>
      <c r="R200" s="214" t="str">
        <f t="shared" si="14"/>
        <v/>
      </c>
      <c r="S200" s="214" t="e">
        <f>VLOOKUP(L200,'Précisions-Moy Prév'!$C$2:$D$261,2,FALSE)</f>
        <v>#N/A</v>
      </c>
      <c r="T200" s="214" t="e">
        <f>VLOOKUP(F200,'Précisions-Moy Prév'!$G$2:$H$122,2,FALSE)</f>
        <v>#N/A</v>
      </c>
    </row>
    <row r="201" spans="1:20" x14ac:dyDescent="0.2">
      <c r="A201" s="149">
        <f t="shared" si="15"/>
        <v>198</v>
      </c>
      <c r="B201" s="108"/>
      <c r="C201" s="108"/>
      <c r="D201" s="105"/>
      <c r="E201" s="105"/>
      <c r="F201" s="105"/>
      <c r="G201" s="105"/>
      <c r="H201" s="105"/>
      <c r="I201" s="105"/>
      <c r="J201" s="149" t="e">
        <f>VLOOKUP(G201,'Risques-Dangers-Dommages'!$G$2:$H$42,2,FALSE)</f>
        <v>#N/A</v>
      </c>
      <c r="K201" s="148" t="e">
        <f t="shared" si="12"/>
        <v>#N/A</v>
      </c>
      <c r="L201" s="105"/>
      <c r="M201" s="105"/>
      <c r="N201" s="108"/>
      <c r="O201" s="108"/>
      <c r="P201" s="105"/>
      <c r="Q201" s="214" t="str">
        <f t="shared" si="13"/>
        <v/>
      </c>
      <c r="R201" s="214" t="str">
        <f t="shared" si="14"/>
        <v/>
      </c>
      <c r="S201" s="214" t="e">
        <f>VLOOKUP(L201,'Précisions-Moy Prév'!$C$2:$D$261,2,FALSE)</f>
        <v>#N/A</v>
      </c>
      <c r="T201" s="214" t="e">
        <f>VLOOKUP(F201,'Précisions-Moy Prév'!$G$2:$H$122,2,FALSE)</f>
        <v>#N/A</v>
      </c>
    </row>
    <row r="202" spans="1:20" x14ac:dyDescent="0.2">
      <c r="A202" s="149">
        <f t="shared" si="15"/>
        <v>199</v>
      </c>
      <c r="B202" s="108"/>
      <c r="C202" s="108"/>
      <c r="D202" s="105"/>
      <c r="E202" s="105"/>
      <c r="F202" s="105"/>
      <c r="G202" s="105"/>
      <c r="H202" s="105"/>
      <c r="I202" s="105"/>
      <c r="J202" s="149" t="e">
        <f>VLOOKUP(G202,'Risques-Dangers-Dommages'!$G$2:$H$42,2,FALSE)</f>
        <v>#N/A</v>
      </c>
      <c r="K202" s="148" t="e">
        <f t="shared" si="12"/>
        <v>#N/A</v>
      </c>
      <c r="L202" s="105"/>
      <c r="M202" s="105"/>
      <c r="N202" s="108"/>
      <c r="O202" s="108"/>
      <c r="P202" s="105"/>
      <c r="Q202" s="214" t="str">
        <f t="shared" si="13"/>
        <v/>
      </c>
      <c r="R202" s="214" t="str">
        <f t="shared" si="14"/>
        <v/>
      </c>
      <c r="S202" s="214" t="e">
        <f>VLOOKUP(L202,'Précisions-Moy Prév'!$C$2:$D$261,2,FALSE)</f>
        <v>#N/A</v>
      </c>
      <c r="T202" s="214" t="e">
        <f>VLOOKUP(F202,'Précisions-Moy Prév'!$G$2:$H$122,2,FALSE)</f>
        <v>#N/A</v>
      </c>
    </row>
    <row r="203" spans="1:20" x14ac:dyDescent="0.2">
      <c r="A203" s="149">
        <f t="shared" si="15"/>
        <v>200</v>
      </c>
      <c r="B203" s="108"/>
      <c r="C203" s="108"/>
      <c r="D203" s="105"/>
      <c r="E203" s="105"/>
      <c r="F203" s="105"/>
      <c r="G203" s="105"/>
      <c r="H203" s="105"/>
      <c r="I203" s="105"/>
      <c r="J203" s="149" t="e">
        <f>VLOOKUP(G203,'Risques-Dangers-Dommages'!$G$2:$H$42,2,FALSE)</f>
        <v>#N/A</v>
      </c>
      <c r="K203" s="148" t="e">
        <f t="shared" si="12"/>
        <v>#N/A</v>
      </c>
      <c r="L203" s="105"/>
      <c r="M203" s="105"/>
      <c r="N203" s="108"/>
      <c r="O203" s="108"/>
      <c r="P203" s="105"/>
      <c r="Q203" s="214" t="str">
        <f t="shared" si="13"/>
        <v/>
      </c>
      <c r="R203" s="214" t="str">
        <f t="shared" si="14"/>
        <v/>
      </c>
      <c r="S203" s="214" t="e">
        <f>VLOOKUP(L203,'Précisions-Moy Prév'!$C$2:$D$261,2,FALSE)</f>
        <v>#N/A</v>
      </c>
      <c r="T203" s="214" t="e">
        <f>VLOOKUP(F203,'Précisions-Moy Prév'!$G$2:$H$122,2,FALSE)</f>
        <v>#N/A</v>
      </c>
    </row>
  </sheetData>
  <mergeCells count="2">
    <mergeCell ref="A1:D1"/>
    <mergeCell ref="E1:P1"/>
  </mergeCells>
  <conditionalFormatting sqref="K4:K203">
    <cfRule type="cellIs" dxfId="5" priority="3" stopIfTrue="1" operator="between">
      <formula>11</formula>
      <formula>16</formula>
    </cfRule>
    <cfRule type="cellIs" dxfId="4" priority="4" stopIfTrue="1" operator="between">
      <formula>21</formula>
      <formula>26</formula>
    </cfRule>
    <cfRule type="cellIs" dxfId="3" priority="5" stopIfTrue="1" operator="between">
      <formula>31</formula>
      <formula>36</formula>
    </cfRule>
    <cfRule type="cellIs" dxfId="2" priority="6" stopIfTrue="1" operator="between">
      <formula>41</formula>
      <formula>46</formula>
    </cfRule>
  </conditionalFormatting>
  <conditionalFormatting sqref="K4:K203">
    <cfRule type="containsErrors" dxfId="1" priority="2" stopIfTrue="1">
      <formula>ISERROR(K4)</formula>
    </cfRule>
  </conditionalFormatting>
  <conditionalFormatting sqref="J4:J203">
    <cfRule type="containsErrors" dxfId="0" priority="1" stopIfTrue="1">
      <formula>ISERROR(J4)</formula>
    </cfRule>
  </conditionalFormatting>
  <dataValidations count="7">
    <dataValidation type="list" showInputMessage="1" showErrorMessage="1" sqref="E4:E203">
      <formula1>Risques</formula1>
    </dataValidation>
    <dataValidation type="list" showErrorMessage="1" sqref="H4:H203">
      <formula1>Fréquence</formula1>
      <formula2>0</formula2>
    </dataValidation>
    <dataValidation type="list" showErrorMessage="1" sqref="I4:I203">
      <formula1>Moyens_de_prévention_existants</formula1>
      <formula2>0</formula2>
    </dataValidation>
    <dataValidation type="list" allowBlank="1" showInputMessage="1" sqref="M4:M203">
      <formula1>S4</formula1>
    </dataValidation>
    <dataValidation type="list" allowBlank="1" showInputMessage="1" sqref="L4:L203">
      <formula1>INDIRECT("ChoixP"&amp;T4)</formula1>
    </dataValidation>
    <dataValidation type="list" showInputMessage="1" showErrorMessage="1" sqref="G4:G203">
      <formula1>INDIRECT("Choix"&amp;(LOOKUP(E4,Risques,ChoixDommages)))</formula1>
    </dataValidation>
    <dataValidation type="list" showInputMessage="1" sqref="F4:F203">
      <formula1>INDIRECT("Choix"&amp;(LOOKUP(E4,Risques,ChoixDangers)))</formula1>
    </dataValidation>
  </dataValidations>
  <hyperlinks>
    <hyperlink ref="A1:D1" location="Sommaire!A1" display="Retour au sommaire"/>
  </hyperlinks>
  <pageMargins left="0.19685039370078741" right="0.19685039370078741" top="0.31496062992125984" bottom="0.39370078740157483" header="0.19685039370078741" footer="0.19685039370078741"/>
  <pageSetup paperSize="8" scale="95" orientation="landscape" r:id="rId1"/>
  <headerFooter alignWithMargins="0">
    <oddFooter>&amp;L&amp;8Imprimé le &amp;D&amp;C&amp;P / &amp;N&amp;R&amp;A</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213"/>
  <sheetViews>
    <sheetView topLeftCell="A28" zoomScale="115" zoomScaleNormal="115" workbookViewId="0">
      <selection activeCell="B56" sqref="B56"/>
    </sheetView>
  </sheetViews>
  <sheetFormatPr baseColWidth="10" defaultRowHeight="12.75" x14ac:dyDescent="0.2"/>
  <cols>
    <col min="1" max="1" width="26.7109375" style="10" customWidth="1"/>
    <col min="2" max="2" width="71.85546875" style="11" bestFit="1" customWidth="1"/>
    <col min="3" max="3" width="29.85546875" style="11" bestFit="1" customWidth="1"/>
    <col min="4" max="4" width="23.28515625" style="1" customWidth="1"/>
    <col min="5" max="6" width="24.7109375" style="1" customWidth="1"/>
    <col min="7" max="7" width="29.85546875" style="11" bestFit="1" customWidth="1"/>
    <col min="8" max="16384" width="11.42578125" style="10"/>
  </cols>
  <sheetData>
    <row r="1" spans="1:8" x14ac:dyDescent="0.2">
      <c r="A1" s="8" t="s">
        <v>124</v>
      </c>
      <c r="B1" s="8" t="s">
        <v>128</v>
      </c>
      <c r="C1" s="8" t="s">
        <v>130</v>
      </c>
      <c r="D1" s="9" t="s">
        <v>124</v>
      </c>
      <c r="E1" s="9" t="s">
        <v>125</v>
      </c>
      <c r="F1" s="9" t="s">
        <v>129</v>
      </c>
      <c r="G1" s="9" t="s">
        <v>130</v>
      </c>
      <c r="H1" s="9" t="s">
        <v>735</v>
      </c>
    </row>
    <row r="2" spans="1:8" x14ac:dyDescent="0.2">
      <c r="D2" s="12" t="s">
        <v>110</v>
      </c>
      <c r="E2" s="13" t="s">
        <v>91</v>
      </c>
      <c r="F2" s="13">
        <v>1</v>
      </c>
      <c r="G2" s="12" t="s">
        <v>763</v>
      </c>
      <c r="H2" s="13" t="s">
        <v>38</v>
      </c>
    </row>
    <row r="3" spans="1:8" s="15" customFormat="1" ht="11.25" x14ac:dyDescent="0.2">
      <c r="A3" s="571" t="s">
        <v>110</v>
      </c>
      <c r="B3" s="14" t="s">
        <v>31</v>
      </c>
      <c r="C3" s="14" t="s">
        <v>34</v>
      </c>
      <c r="D3" s="12" t="s">
        <v>111</v>
      </c>
      <c r="E3" s="13" t="s">
        <v>92</v>
      </c>
      <c r="F3" s="13">
        <v>2</v>
      </c>
      <c r="G3" s="12" t="s">
        <v>765</v>
      </c>
      <c r="H3" s="13" t="s">
        <v>16</v>
      </c>
    </row>
    <row r="4" spans="1:8" ht="11.25" x14ac:dyDescent="0.2">
      <c r="A4" s="572"/>
      <c r="B4" s="14" t="s">
        <v>137</v>
      </c>
      <c r="C4" s="14" t="s">
        <v>725</v>
      </c>
      <c r="D4" s="12" t="s">
        <v>112</v>
      </c>
      <c r="E4" s="13" t="s">
        <v>93</v>
      </c>
      <c r="F4" s="13">
        <v>3</v>
      </c>
      <c r="G4" s="12" t="s">
        <v>764</v>
      </c>
      <c r="H4" s="13" t="s">
        <v>39</v>
      </c>
    </row>
    <row r="5" spans="1:8" ht="11.25" x14ac:dyDescent="0.2">
      <c r="A5" s="572"/>
      <c r="B5" s="14" t="s">
        <v>138</v>
      </c>
      <c r="C5" s="14" t="s">
        <v>723</v>
      </c>
      <c r="D5" s="12" t="s">
        <v>113</v>
      </c>
      <c r="E5" s="13" t="s">
        <v>94</v>
      </c>
      <c r="F5" s="13">
        <v>4</v>
      </c>
      <c r="G5" s="12" t="s">
        <v>34</v>
      </c>
      <c r="H5" s="13" t="s">
        <v>39</v>
      </c>
    </row>
    <row r="6" spans="1:8" ht="11.25" x14ac:dyDescent="0.2">
      <c r="A6" s="572"/>
      <c r="B6" s="14" t="s">
        <v>139</v>
      </c>
      <c r="C6" s="14" t="s">
        <v>732</v>
      </c>
      <c r="D6" s="12" t="s">
        <v>109</v>
      </c>
      <c r="E6" s="13" t="s">
        <v>95</v>
      </c>
      <c r="F6" s="13">
        <v>5</v>
      </c>
      <c r="G6" s="12" t="s">
        <v>720</v>
      </c>
      <c r="H6" s="13" t="s">
        <v>38</v>
      </c>
    </row>
    <row r="7" spans="1:8" ht="11.25" x14ac:dyDescent="0.2">
      <c r="A7" s="572"/>
      <c r="B7" s="14" t="s">
        <v>141</v>
      </c>
      <c r="C7" s="20"/>
      <c r="D7" s="12" t="s">
        <v>114</v>
      </c>
      <c r="E7" s="13" t="s">
        <v>96</v>
      </c>
      <c r="F7" s="13">
        <v>6</v>
      </c>
      <c r="G7" s="12" t="s">
        <v>49</v>
      </c>
      <c r="H7" s="13" t="s">
        <v>38</v>
      </c>
    </row>
    <row r="8" spans="1:8" ht="11.25" x14ac:dyDescent="0.2">
      <c r="A8" s="572"/>
      <c r="B8" s="14" t="s">
        <v>140</v>
      </c>
      <c r="C8" s="20"/>
      <c r="D8" s="12" t="s">
        <v>115</v>
      </c>
      <c r="E8" s="13" t="s">
        <v>97</v>
      </c>
      <c r="F8" s="13">
        <v>7</v>
      </c>
      <c r="G8" s="12" t="s">
        <v>737</v>
      </c>
      <c r="H8" s="13" t="s">
        <v>16</v>
      </c>
    </row>
    <row r="9" spans="1:8" ht="11.25" x14ac:dyDescent="0.2">
      <c r="A9" s="572"/>
      <c r="B9" s="14" t="s">
        <v>142</v>
      </c>
      <c r="C9" s="20"/>
      <c r="D9" s="12" t="s">
        <v>89</v>
      </c>
      <c r="E9" s="13" t="s">
        <v>98</v>
      </c>
      <c r="F9" s="13">
        <v>8</v>
      </c>
      <c r="G9" s="12" t="s">
        <v>738</v>
      </c>
      <c r="H9" s="13" t="s">
        <v>38</v>
      </c>
    </row>
    <row r="10" spans="1:8" ht="11.25" x14ac:dyDescent="0.2">
      <c r="A10" s="572"/>
      <c r="B10" s="14" t="s">
        <v>143</v>
      </c>
      <c r="C10" s="20"/>
      <c r="D10" s="12" t="s">
        <v>116</v>
      </c>
      <c r="E10" s="13" t="s">
        <v>99</v>
      </c>
      <c r="F10" s="13">
        <v>9</v>
      </c>
      <c r="G10" s="12" t="s">
        <v>726</v>
      </c>
      <c r="H10" s="13" t="s">
        <v>38</v>
      </c>
    </row>
    <row r="11" spans="1:8" ht="11.25" x14ac:dyDescent="0.2">
      <c r="A11" s="572"/>
      <c r="B11" s="14" t="s">
        <v>144</v>
      </c>
      <c r="C11" s="20"/>
      <c r="D11" s="12" t="s">
        <v>117</v>
      </c>
      <c r="E11" s="13" t="s">
        <v>100</v>
      </c>
      <c r="F11" s="13">
        <v>10</v>
      </c>
      <c r="G11" s="12" t="s">
        <v>727</v>
      </c>
      <c r="H11" s="13" t="s">
        <v>16</v>
      </c>
    </row>
    <row r="12" spans="1:8" ht="11.25" x14ac:dyDescent="0.2">
      <c r="A12" s="572"/>
      <c r="B12" s="14" t="s">
        <v>145</v>
      </c>
      <c r="C12" s="20"/>
      <c r="D12" s="12" t="s">
        <v>118</v>
      </c>
      <c r="E12" s="13" t="s">
        <v>101</v>
      </c>
      <c r="F12" s="13">
        <v>11</v>
      </c>
      <c r="G12" s="12" t="s">
        <v>736</v>
      </c>
      <c r="H12" s="13" t="s">
        <v>39</v>
      </c>
    </row>
    <row r="13" spans="1:8" ht="11.25" x14ac:dyDescent="0.2">
      <c r="A13" s="573"/>
      <c r="B13" s="14" t="s">
        <v>18</v>
      </c>
      <c r="C13" s="20"/>
      <c r="D13" s="12" t="s">
        <v>119</v>
      </c>
      <c r="E13" s="13" t="s">
        <v>102</v>
      </c>
      <c r="F13" s="13">
        <v>12</v>
      </c>
      <c r="G13" s="12" t="s">
        <v>711</v>
      </c>
      <c r="H13" s="13" t="s">
        <v>38</v>
      </c>
    </row>
    <row r="14" spans="1:8" x14ac:dyDescent="0.2">
      <c r="D14" s="12" t="s">
        <v>120</v>
      </c>
      <c r="E14" s="13" t="s">
        <v>103</v>
      </c>
      <c r="F14" s="13">
        <v>13</v>
      </c>
      <c r="G14" s="12" t="s">
        <v>734</v>
      </c>
      <c r="H14" s="13" t="s">
        <v>38</v>
      </c>
    </row>
    <row r="15" spans="1:8" ht="11.25" x14ac:dyDescent="0.2">
      <c r="A15" s="574" t="s">
        <v>111</v>
      </c>
      <c r="B15" s="16" t="s">
        <v>29</v>
      </c>
      <c r="C15" s="16" t="s">
        <v>713</v>
      </c>
      <c r="D15" s="12" t="s">
        <v>90</v>
      </c>
      <c r="E15" s="13" t="s">
        <v>104</v>
      </c>
      <c r="F15" s="13">
        <v>14</v>
      </c>
      <c r="G15" s="12" t="s">
        <v>48</v>
      </c>
      <c r="H15" s="13" t="s">
        <v>38</v>
      </c>
    </row>
    <row r="16" spans="1:8" ht="11.25" x14ac:dyDescent="0.2">
      <c r="A16" s="575"/>
      <c r="B16" s="16" t="s">
        <v>28</v>
      </c>
      <c r="C16" s="16" t="s">
        <v>712</v>
      </c>
      <c r="D16" s="12" t="s">
        <v>123</v>
      </c>
      <c r="E16" s="13" t="s">
        <v>105</v>
      </c>
      <c r="F16" s="13">
        <v>15</v>
      </c>
      <c r="G16" s="12" t="s">
        <v>133</v>
      </c>
      <c r="H16" s="13" t="s">
        <v>16</v>
      </c>
    </row>
    <row r="17" spans="1:8" ht="11.25" x14ac:dyDescent="0.2">
      <c r="A17" s="575"/>
      <c r="B17" s="16" t="s">
        <v>27</v>
      </c>
      <c r="C17" s="16" t="s">
        <v>722</v>
      </c>
      <c r="D17" s="12" t="s">
        <v>121</v>
      </c>
      <c r="E17" s="13" t="s">
        <v>106</v>
      </c>
      <c r="F17" s="13">
        <v>16</v>
      </c>
      <c r="G17" s="12" t="s">
        <v>713</v>
      </c>
      <c r="H17" s="13" t="s">
        <v>16</v>
      </c>
    </row>
    <row r="18" spans="1:8" ht="11.25" x14ac:dyDescent="0.2">
      <c r="A18" s="575"/>
      <c r="B18" s="16" t="s">
        <v>337</v>
      </c>
      <c r="C18" s="10"/>
      <c r="D18" s="12" t="s">
        <v>108</v>
      </c>
      <c r="E18" s="13" t="s">
        <v>107</v>
      </c>
      <c r="F18" s="13">
        <v>17</v>
      </c>
      <c r="G18" s="12" t="s">
        <v>33</v>
      </c>
      <c r="H18" s="13" t="s">
        <v>39</v>
      </c>
    </row>
    <row r="19" spans="1:8" ht="11.25" x14ac:dyDescent="0.2">
      <c r="A19" s="575"/>
      <c r="B19" s="16" t="s">
        <v>122</v>
      </c>
      <c r="C19" s="10"/>
      <c r="G19" s="12" t="s">
        <v>728</v>
      </c>
      <c r="H19" s="13" t="s">
        <v>39</v>
      </c>
    </row>
    <row r="20" spans="1:8" ht="11.25" x14ac:dyDescent="0.2">
      <c r="A20" s="576"/>
      <c r="B20" s="16" t="s">
        <v>18</v>
      </c>
      <c r="C20" s="10"/>
      <c r="G20" s="12" t="s">
        <v>13</v>
      </c>
      <c r="H20" s="13" t="s">
        <v>16</v>
      </c>
    </row>
    <row r="21" spans="1:8" ht="11.25" x14ac:dyDescent="0.2">
      <c r="B21" s="10"/>
      <c r="C21" s="10"/>
      <c r="G21" s="12" t="s">
        <v>721</v>
      </c>
      <c r="H21" s="13" t="s">
        <v>40</v>
      </c>
    </row>
    <row r="22" spans="1:8" ht="11.25" x14ac:dyDescent="0.2">
      <c r="A22" s="577" t="s">
        <v>112</v>
      </c>
      <c r="B22" s="17" t="s">
        <v>75</v>
      </c>
      <c r="C22" s="17" t="s">
        <v>731</v>
      </c>
      <c r="G22" s="12" t="s">
        <v>712</v>
      </c>
      <c r="H22" s="13" t="s">
        <v>40</v>
      </c>
    </row>
    <row r="23" spans="1:8" ht="11.25" x14ac:dyDescent="0.2">
      <c r="A23" s="578"/>
      <c r="B23" s="17" t="s">
        <v>74</v>
      </c>
      <c r="C23" s="17" t="s">
        <v>730</v>
      </c>
      <c r="G23" s="12" t="s">
        <v>718</v>
      </c>
      <c r="H23" s="13" t="s">
        <v>16</v>
      </c>
    </row>
    <row r="24" spans="1:8" ht="11.25" x14ac:dyDescent="0.2">
      <c r="A24" s="578"/>
      <c r="B24" s="17" t="s">
        <v>76</v>
      </c>
      <c r="C24" s="17" t="s">
        <v>714</v>
      </c>
      <c r="D24" s="10"/>
      <c r="G24" s="12" t="s">
        <v>761</v>
      </c>
      <c r="H24" s="13" t="s">
        <v>16</v>
      </c>
    </row>
    <row r="25" spans="1:8" ht="11.25" x14ac:dyDescent="0.2">
      <c r="A25" s="578"/>
      <c r="B25" s="17" t="s">
        <v>73</v>
      </c>
      <c r="C25" s="20"/>
      <c r="D25" s="10"/>
      <c r="G25" s="12" t="s">
        <v>717</v>
      </c>
      <c r="H25" s="13" t="s">
        <v>16</v>
      </c>
    </row>
    <row r="26" spans="1:8" ht="11.25" x14ac:dyDescent="0.2">
      <c r="A26" s="578"/>
      <c r="B26" s="17" t="s">
        <v>72</v>
      </c>
      <c r="C26" s="20"/>
      <c r="D26" s="10"/>
      <c r="G26" s="12" t="s">
        <v>86</v>
      </c>
      <c r="H26" s="13" t="s">
        <v>40</v>
      </c>
    </row>
    <row r="27" spans="1:8" ht="11.25" x14ac:dyDescent="0.2">
      <c r="A27" s="579"/>
      <c r="B27" s="17" t="s">
        <v>18</v>
      </c>
      <c r="C27" s="20"/>
      <c r="D27" s="10"/>
      <c r="G27" s="12" t="s">
        <v>731</v>
      </c>
      <c r="H27" s="13" t="s">
        <v>40</v>
      </c>
    </row>
    <row r="28" spans="1:8" ht="11.25" x14ac:dyDescent="0.2">
      <c r="A28" s="7"/>
      <c r="B28" s="20"/>
      <c r="C28" s="20"/>
      <c r="D28" s="10"/>
      <c r="G28" s="12" t="s">
        <v>725</v>
      </c>
      <c r="H28" s="13" t="s">
        <v>39</v>
      </c>
    </row>
    <row r="29" spans="1:8" ht="11.25" x14ac:dyDescent="0.2">
      <c r="B29" s="10"/>
      <c r="C29" s="20"/>
      <c r="D29" s="10"/>
      <c r="G29" s="12" t="s">
        <v>724</v>
      </c>
      <c r="H29" s="13" t="s">
        <v>16</v>
      </c>
    </row>
    <row r="30" spans="1:8" ht="11.25" x14ac:dyDescent="0.2">
      <c r="A30" s="580" t="s">
        <v>113</v>
      </c>
      <c r="B30" s="18" t="s">
        <v>66</v>
      </c>
      <c r="C30" s="18" t="s">
        <v>33</v>
      </c>
      <c r="D30" s="10"/>
      <c r="G30" s="12" t="s">
        <v>733</v>
      </c>
      <c r="H30" s="13" t="s">
        <v>39</v>
      </c>
    </row>
    <row r="31" spans="1:8" ht="11.25" x14ac:dyDescent="0.2">
      <c r="A31" s="581"/>
      <c r="B31" s="18" t="s">
        <v>26</v>
      </c>
      <c r="C31" s="18" t="s">
        <v>728</v>
      </c>
      <c r="D31" s="10"/>
      <c r="G31" s="12" t="s">
        <v>729</v>
      </c>
      <c r="H31" s="13" t="s">
        <v>16</v>
      </c>
    </row>
    <row r="32" spans="1:8" ht="11.25" x14ac:dyDescent="0.2">
      <c r="A32" s="581"/>
      <c r="B32" s="18" t="s">
        <v>64</v>
      </c>
      <c r="C32" s="18" t="s">
        <v>729</v>
      </c>
      <c r="D32" s="10"/>
      <c r="G32" s="12" t="s">
        <v>715</v>
      </c>
      <c r="H32" s="13" t="s">
        <v>16</v>
      </c>
    </row>
    <row r="33" spans="1:8" ht="11.25" x14ac:dyDescent="0.2">
      <c r="A33" s="581"/>
      <c r="B33" s="18" t="s">
        <v>65</v>
      </c>
      <c r="C33" s="18" t="s">
        <v>32</v>
      </c>
      <c r="D33" s="10"/>
      <c r="G33" s="12" t="s">
        <v>723</v>
      </c>
      <c r="H33" s="13" t="s">
        <v>16</v>
      </c>
    </row>
    <row r="34" spans="1:8" ht="11.25" x14ac:dyDescent="0.2">
      <c r="A34" s="581"/>
      <c r="B34" s="18" t="s">
        <v>22</v>
      </c>
      <c r="C34" s="10"/>
      <c r="D34" s="10"/>
      <c r="G34" s="12" t="s">
        <v>730</v>
      </c>
      <c r="H34" s="13" t="s">
        <v>16</v>
      </c>
    </row>
    <row r="35" spans="1:8" ht="11.25" x14ac:dyDescent="0.2">
      <c r="A35" s="581"/>
      <c r="B35" s="18" t="s">
        <v>67</v>
      </c>
      <c r="C35" s="10"/>
      <c r="D35" s="10"/>
      <c r="G35" s="12" t="s">
        <v>132</v>
      </c>
      <c r="H35" s="13" t="s">
        <v>39</v>
      </c>
    </row>
    <row r="36" spans="1:8" ht="11.25" x14ac:dyDescent="0.2">
      <c r="A36" s="582"/>
      <c r="B36" s="18" t="s">
        <v>18</v>
      </c>
      <c r="C36" s="10"/>
      <c r="D36" s="10"/>
      <c r="G36" s="12" t="s">
        <v>732</v>
      </c>
      <c r="H36" s="13" t="s">
        <v>40</v>
      </c>
    </row>
    <row r="37" spans="1:8" x14ac:dyDescent="0.2">
      <c r="C37" s="10"/>
      <c r="G37" s="12" t="s">
        <v>716</v>
      </c>
      <c r="H37" s="13" t="s">
        <v>39</v>
      </c>
    </row>
    <row r="38" spans="1:8" ht="11.25" x14ac:dyDescent="0.2">
      <c r="A38" s="568" t="s">
        <v>109</v>
      </c>
      <c r="B38" s="19" t="s">
        <v>146</v>
      </c>
      <c r="C38" s="19" t="s">
        <v>48</v>
      </c>
      <c r="G38" s="12" t="s">
        <v>719</v>
      </c>
      <c r="H38" s="13" t="s">
        <v>39</v>
      </c>
    </row>
    <row r="39" spans="1:8" ht="11.25" x14ac:dyDescent="0.2">
      <c r="A39" s="569"/>
      <c r="B39" s="19" t="s">
        <v>57</v>
      </c>
      <c r="C39" s="19" t="s">
        <v>13</v>
      </c>
      <c r="G39" s="12" t="s">
        <v>714</v>
      </c>
      <c r="H39" s="13" t="s">
        <v>39</v>
      </c>
    </row>
    <row r="40" spans="1:8" ht="11.25" x14ac:dyDescent="0.2">
      <c r="A40" s="569"/>
      <c r="B40" s="19" t="s">
        <v>126</v>
      </c>
      <c r="C40" s="19" t="s">
        <v>717</v>
      </c>
      <c r="D40" s="22"/>
      <c r="E40" s="22"/>
      <c r="F40" s="22"/>
      <c r="G40" s="12" t="s">
        <v>762</v>
      </c>
      <c r="H40" s="13" t="s">
        <v>16</v>
      </c>
    </row>
    <row r="41" spans="1:8" ht="11.25" x14ac:dyDescent="0.2">
      <c r="A41" s="569"/>
      <c r="B41" s="19" t="s">
        <v>80</v>
      </c>
      <c r="C41" s="20"/>
      <c r="D41" s="22"/>
      <c r="E41" s="22"/>
      <c r="F41" s="22"/>
      <c r="G41" s="12" t="s">
        <v>722</v>
      </c>
      <c r="H41" s="13" t="s">
        <v>40</v>
      </c>
    </row>
    <row r="42" spans="1:8" ht="11.25" x14ac:dyDescent="0.2">
      <c r="A42" s="569"/>
      <c r="B42" s="19" t="s">
        <v>56</v>
      </c>
      <c r="C42" s="20"/>
      <c r="D42" s="22"/>
      <c r="E42" s="22"/>
      <c r="F42" s="22"/>
      <c r="G42" s="12" t="s">
        <v>32</v>
      </c>
      <c r="H42" s="13" t="s">
        <v>39</v>
      </c>
    </row>
    <row r="43" spans="1:8" x14ac:dyDescent="0.2">
      <c r="A43" s="570"/>
      <c r="B43" s="19" t="s">
        <v>18</v>
      </c>
      <c r="C43" s="10"/>
      <c r="D43" s="22"/>
      <c r="E43" s="22"/>
      <c r="F43" s="22"/>
      <c r="G43"/>
    </row>
    <row r="44" spans="1:8" s="21" customFormat="1" x14ac:dyDescent="0.2">
      <c r="A44" s="7"/>
      <c r="B44" s="20"/>
      <c r="C44" s="10"/>
      <c r="D44" s="22"/>
      <c r="E44" s="22"/>
      <c r="F44" s="22"/>
      <c r="G44"/>
      <c r="H44" s="10"/>
    </row>
    <row r="45" spans="1:8" s="21" customFormat="1" x14ac:dyDescent="0.2">
      <c r="A45" s="7"/>
      <c r="B45" s="20"/>
      <c r="D45" s="1"/>
      <c r="E45" s="1"/>
      <c r="F45" s="1"/>
      <c r="G45"/>
      <c r="H45" s="10"/>
    </row>
    <row r="46" spans="1:8" s="21" customFormat="1" x14ac:dyDescent="0.2">
      <c r="A46" s="7"/>
      <c r="B46" s="20"/>
      <c r="D46" s="22"/>
      <c r="E46" s="22"/>
      <c r="F46" s="22"/>
      <c r="G46"/>
      <c r="H46" s="10"/>
    </row>
    <row r="47" spans="1:8" s="21" customFormat="1" x14ac:dyDescent="0.2">
      <c r="A47" s="7"/>
      <c r="B47" s="20"/>
      <c r="D47" s="1"/>
      <c r="E47" s="1"/>
      <c r="F47" s="1"/>
      <c r="G47"/>
    </row>
    <row r="48" spans="1:8" x14ac:dyDescent="0.2">
      <c r="A48" s="8" t="s">
        <v>124</v>
      </c>
      <c r="B48" s="8" t="s">
        <v>128</v>
      </c>
      <c r="C48" s="8" t="s">
        <v>130</v>
      </c>
      <c r="G48"/>
      <c r="H48" s="21"/>
    </row>
    <row r="49" spans="1:8" s="21" customFormat="1" x14ac:dyDescent="0.2">
      <c r="A49" s="26"/>
      <c r="B49" s="26"/>
      <c r="C49" s="26"/>
      <c r="D49" s="1"/>
      <c r="E49" s="1"/>
      <c r="F49" s="1"/>
      <c r="G49"/>
    </row>
    <row r="50" spans="1:8" x14ac:dyDescent="0.2">
      <c r="A50" s="583" t="s">
        <v>114</v>
      </c>
      <c r="B50" s="23" t="s">
        <v>58</v>
      </c>
      <c r="C50" s="23" t="s">
        <v>48</v>
      </c>
      <c r="G50"/>
      <c r="H50" s="21"/>
    </row>
    <row r="51" spans="1:8" x14ac:dyDescent="0.2">
      <c r="A51" s="584"/>
      <c r="B51" s="23" t="s">
        <v>60</v>
      </c>
      <c r="C51" s="23" t="s">
        <v>718</v>
      </c>
      <c r="G51"/>
    </row>
    <row r="52" spans="1:8" x14ac:dyDescent="0.2">
      <c r="A52" s="584"/>
      <c r="B52" s="23" t="s">
        <v>20</v>
      </c>
      <c r="C52" s="1"/>
      <c r="F52"/>
      <c r="G52" s="21"/>
    </row>
    <row r="53" spans="1:8" x14ac:dyDescent="0.2">
      <c r="A53" s="584"/>
      <c r="B53" s="23" t="s">
        <v>19</v>
      </c>
      <c r="C53" s="10"/>
      <c r="G53"/>
    </row>
    <row r="54" spans="1:8" x14ac:dyDescent="0.2">
      <c r="A54" s="585"/>
      <c r="B54" s="23" t="s">
        <v>18</v>
      </c>
      <c r="C54" s="10"/>
      <c r="G54"/>
    </row>
    <row r="55" spans="1:8" x14ac:dyDescent="0.2">
      <c r="B55" s="10"/>
      <c r="C55" s="10"/>
      <c r="G55"/>
    </row>
    <row r="56" spans="1:8" x14ac:dyDescent="0.2">
      <c r="A56" s="586" t="s">
        <v>115</v>
      </c>
      <c r="B56" s="24" t="s">
        <v>151</v>
      </c>
      <c r="C56" s="24" t="s">
        <v>48</v>
      </c>
      <c r="G56"/>
    </row>
    <row r="57" spans="1:8" x14ac:dyDescent="0.2">
      <c r="A57" s="587"/>
      <c r="B57" s="24" t="s">
        <v>150</v>
      </c>
      <c r="C57" s="24" t="s">
        <v>718</v>
      </c>
      <c r="G57"/>
    </row>
    <row r="58" spans="1:8" x14ac:dyDescent="0.2">
      <c r="A58" s="587"/>
      <c r="B58" s="24" t="s">
        <v>153</v>
      </c>
      <c r="C58" s="24" t="s">
        <v>717</v>
      </c>
      <c r="G58"/>
    </row>
    <row r="59" spans="1:8" x14ac:dyDescent="0.2">
      <c r="A59" s="587"/>
      <c r="B59" s="24" t="s">
        <v>152</v>
      </c>
      <c r="C59" s="24" t="s">
        <v>716</v>
      </c>
      <c r="G59"/>
    </row>
    <row r="60" spans="1:8" x14ac:dyDescent="0.2">
      <c r="A60" s="587"/>
      <c r="B60" s="24" t="s">
        <v>149</v>
      </c>
      <c r="C60" s="1"/>
      <c r="F60"/>
      <c r="G60" s="10"/>
    </row>
    <row r="61" spans="1:8" x14ac:dyDescent="0.2">
      <c r="A61" s="587"/>
      <c r="B61" s="24" t="s">
        <v>148</v>
      </c>
      <c r="C61" s="20"/>
      <c r="G61"/>
    </row>
    <row r="62" spans="1:8" x14ac:dyDescent="0.2">
      <c r="A62" s="587"/>
      <c r="B62" s="24" t="s">
        <v>18</v>
      </c>
      <c r="C62" s="20"/>
      <c r="G62"/>
    </row>
    <row r="63" spans="1:8" x14ac:dyDescent="0.2">
      <c r="A63" s="588"/>
      <c r="B63" s="20"/>
      <c r="C63" s="10"/>
      <c r="G63"/>
    </row>
    <row r="64" spans="1:8" x14ac:dyDescent="0.2">
      <c r="B64" s="10"/>
      <c r="C64" s="10"/>
      <c r="G64"/>
    </row>
    <row r="65" spans="1:7" x14ac:dyDescent="0.2">
      <c r="A65" s="589" t="s">
        <v>89</v>
      </c>
      <c r="B65" s="25" t="s">
        <v>87</v>
      </c>
      <c r="C65" s="25" t="s">
        <v>726</v>
      </c>
      <c r="G65"/>
    </row>
    <row r="66" spans="1:7" x14ac:dyDescent="0.2">
      <c r="A66" s="590"/>
      <c r="B66" s="25" t="s">
        <v>156</v>
      </c>
      <c r="C66" s="25" t="s">
        <v>727</v>
      </c>
      <c r="G66"/>
    </row>
    <row r="67" spans="1:7" x14ac:dyDescent="0.2">
      <c r="A67" s="590"/>
      <c r="B67" s="25" t="s">
        <v>154</v>
      </c>
      <c r="C67" s="1"/>
      <c r="F67"/>
      <c r="G67" s="10"/>
    </row>
    <row r="68" spans="1:7" x14ac:dyDescent="0.2">
      <c r="A68" s="590"/>
      <c r="B68" s="25" t="s">
        <v>158</v>
      </c>
      <c r="C68" s="20"/>
      <c r="G68"/>
    </row>
    <row r="69" spans="1:7" x14ac:dyDescent="0.2">
      <c r="A69" s="590"/>
      <c r="B69" s="25" t="s">
        <v>324</v>
      </c>
      <c r="C69" s="20"/>
      <c r="G69"/>
    </row>
    <row r="70" spans="1:7" ht="11.25" x14ac:dyDescent="0.2">
      <c r="A70" s="590"/>
      <c r="B70" s="25" t="s">
        <v>77</v>
      </c>
      <c r="C70" s="20"/>
      <c r="G70" s="146"/>
    </row>
    <row r="71" spans="1:7" ht="11.25" x14ac:dyDescent="0.2">
      <c r="A71" s="590"/>
      <c r="B71" s="25" t="s">
        <v>155</v>
      </c>
      <c r="C71" s="20"/>
      <c r="G71" s="10"/>
    </row>
    <row r="72" spans="1:7" ht="11.25" x14ac:dyDescent="0.2">
      <c r="A72" s="590"/>
      <c r="B72" s="25" t="s">
        <v>157</v>
      </c>
      <c r="C72" s="10"/>
      <c r="G72" s="10"/>
    </row>
    <row r="73" spans="1:7" ht="11.25" x14ac:dyDescent="0.2">
      <c r="A73" s="591"/>
      <c r="B73" s="25" t="s">
        <v>18</v>
      </c>
      <c r="C73" s="10"/>
      <c r="G73" s="10"/>
    </row>
    <row r="74" spans="1:7" ht="11.25" x14ac:dyDescent="0.2">
      <c r="B74" s="10"/>
      <c r="C74" s="10"/>
      <c r="G74" s="10"/>
    </row>
    <row r="75" spans="1:7" ht="11.25" x14ac:dyDescent="0.2">
      <c r="A75" s="571" t="s">
        <v>116</v>
      </c>
      <c r="B75" s="14" t="s">
        <v>325</v>
      </c>
      <c r="C75" s="14" t="s">
        <v>736</v>
      </c>
      <c r="G75" s="10"/>
    </row>
    <row r="76" spans="1:7" ht="11.25" x14ac:dyDescent="0.2">
      <c r="A76" s="572"/>
      <c r="B76" s="14" t="s">
        <v>159</v>
      </c>
      <c r="C76" s="14" t="s">
        <v>761</v>
      </c>
      <c r="G76" s="10"/>
    </row>
    <row r="77" spans="1:7" ht="11.25" x14ac:dyDescent="0.2">
      <c r="A77" s="572"/>
      <c r="B77" s="14" t="s">
        <v>160</v>
      </c>
      <c r="C77" s="14" t="s">
        <v>719</v>
      </c>
      <c r="G77" s="10"/>
    </row>
    <row r="78" spans="1:7" ht="11.25" x14ac:dyDescent="0.2">
      <c r="A78" s="572"/>
      <c r="B78" s="14" t="s">
        <v>70</v>
      </c>
      <c r="C78" s="14" t="s">
        <v>762</v>
      </c>
      <c r="G78" s="10"/>
    </row>
    <row r="79" spans="1:7" ht="11.25" x14ac:dyDescent="0.2">
      <c r="A79" s="572"/>
      <c r="B79" s="14" t="s">
        <v>69</v>
      </c>
      <c r="C79" s="1"/>
      <c r="F79" s="10"/>
      <c r="G79" s="10"/>
    </row>
    <row r="80" spans="1:7" ht="11.25" x14ac:dyDescent="0.2">
      <c r="A80" s="572"/>
      <c r="B80" s="14" t="s">
        <v>21</v>
      </c>
      <c r="C80" s="20"/>
      <c r="G80" s="10"/>
    </row>
    <row r="81" spans="1:7" ht="11.25" x14ac:dyDescent="0.2">
      <c r="A81" s="573"/>
      <c r="B81" s="14" t="s">
        <v>18</v>
      </c>
      <c r="C81" s="20"/>
      <c r="G81" s="10"/>
    </row>
    <row r="82" spans="1:7" ht="11.25" x14ac:dyDescent="0.2">
      <c r="B82" s="10"/>
      <c r="C82" s="20"/>
      <c r="G82" s="10"/>
    </row>
    <row r="83" spans="1:7" ht="11.25" x14ac:dyDescent="0.2">
      <c r="B83" s="10"/>
      <c r="C83" s="10"/>
      <c r="G83" s="10"/>
    </row>
    <row r="84" spans="1:7" ht="11.25" x14ac:dyDescent="0.2">
      <c r="A84" s="574" t="s">
        <v>117</v>
      </c>
      <c r="B84" s="16" t="s">
        <v>161</v>
      </c>
      <c r="C84" s="16" t="s">
        <v>763</v>
      </c>
      <c r="G84" s="10"/>
    </row>
    <row r="85" spans="1:7" ht="11.25" x14ac:dyDescent="0.2">
      <c r="A85" s="575"/>
      <c r="B85" s="16" t="s">
        <v>162</v>
      </c>
      <c r="C85" s="16" t="s">
        <v>765</v>
      </c>
      <c r="G85" s="10"/>
    </row>
    <row r="86" spans="1:7" ht="11.25" x14ac:dyDescent="0.2">
      <c r="A86" s="575"/>
      <c r="B86" s="16" t="s">
        <v>147</v>
      </c>
      <c r="C86" s="16" t="s">
        <v>764</v>
      </c>
      <c r="G86" s="10"/>
    </row>
    <row r="87" spans="1:7" ht="11.25" x14ac:dyDescent="0.2">
      <c r="A87" s="575"/>
      <c r="B87" s="16" t="s">
        <v>163</v>
      </c>
      <c r="C87" s="16" t="s">
        <v>48</v>
      </c>
      <c r="G87" s="10"/>
    </row>
    <row r="88" spans="1:7" ht="11.25" x14ac:dyDescent="0.2">
      <c r="A88" s="575"/>
      <c r="B88" s="16" t="s">
        <v>164</v>
      </c>
      <c r="C88" s="1"/>
      <c r="F88" s="10"/>
      <c r="G88" s="10"/>
    </row>
    <row r="89" spans="1:7" ht="11.25" x14ac:dyDescent="0.2">
      <c r="A89" s="575"/>
      <c r="B89" s="16" t="s">
        <v>165</v>
      </c>
      <c r="C89" s="20"/>
      <c r="G89" s="10"/>
    </row>
    <row r="90" spans="1:7" ht="11.25" x14ac:dyDescent="0.2">
      <c r="A90" s="575"/>
      <c r="B90" s="16" t="s">
        <v>166</v>
      </c>
      <c r="C90" s="20"/>
      <c r="G90" s="10"/>
    </row>
    <row r="91" spans="1:7" ht="11.25" x14ac:dyDescent="0.2">
      <c r="A91" s="575"/>
      <c r="B91" s="16" t="s">
        <v>225</v>
      </c>
      <c r="C91" s="20"/>
      <c r="G91" s="10"/>
    </row>
    <row r="92" spans="1:7" ht="11.25" x14ac:dyDescent="0.2">
      <c r="A92" s="575"/>
      <c r="B92" s="16" t="s">
        <v>167</v>
      </c>
      <c r="C92" s="20"/>
      <c r="G92" s="10"/>
    </row>
    <row r="93" spans="1:7" ht="11.25" x14ac:dyDescent="0.2">
      <c r="A93" s="575"/>
      <c r="B93" s="16" t="s">
        <v>168</v>
      </c>
      <c r="C93" s="20"/>
      <c r="G93" s="10"/>
    </row>
    <row r="94" spans="1:7" ht="11.25" x14ac:dyDescent="0.2">
      <c r="A94" s="575"/>
      <c r="B94" s="16" t="s">
        <v>169</v>
      </c>
      <c r="C94" s="20"/>
      <c r="G94" s="10"/>
    </row>
    <row r="95" spans="1:7" ht="11.25" x14ac:dyDescent="0.2">
      <c r="A95" s="575"/>
      <c r="B95" s="16" t="s">
        <v>170</v>
      </c>
      <c r="C95" s="10"/>
      <c r="G95" s="10"/>
    </row>
    <row r="96" spans="1:7" ht="11.25" x14ac:dyDescent="0.2">
      <c r="A96" s="576"/>
      <c r="B96" s="16" t="s">
        <v>18</v>
      </c>
      <c r="C96" s="10"/>
      <c r="G96" s="10"/>
    </row>
    <row r="97" spans="1:8" ht="11.25" x14ac:dyDescent="0.2">
      <c r="B97" s="10"/>
      <c r="C97" s="10"/>
      <c r="G97" s="10"/>
    </row>
    <row r="98" spans="1:8" ht="11.25" x14ac:dyDescent="0.2">
      <c r="A98" s="577" t="s">
        <v>118</v>
      </c>
      <c r="B98" s="17" t="s">
        <v>68</v>
      </c>
      <c r="C98" s="17" t="s">
        <v>13</v>
      </c>
      <c r="G98" s="10"/>
    </row>
    <row r="99" spans="1:8" ht="11.25" x14ac:dyDescent="0.2">
      <c r="A99" s="578"/>
      <c r="B99" s="17" t="s">
        <v>171</v>
      </c>
      <c r="C99" s="17" t="s">
        <v>716</v>
      </c>
      <c r="G99" s="10"/>
    </row>
    <row r="100" spans="1:8" ht="11.25" x14ac:dyDescent="0.2">
      <c r="A100" s="579"/>
      <c r="B100" s="17" t="s">
        <v>18</v>
      </c>
      <c r="C100" s="17" t="s">
        <v>762</v>
      </c>
      <c r="G100" s="10"/>
    </row>
    <row r="101" spans="1:8" ht="11.25" x14ac:dyDescent="0.2">
      <c r="B101" s="10"/>
      <c r="C101" s="1"/>
      <c r="F101" s="10"/>
      <c r="G101" s="10"/>
    </row>
    <row r="102" spans="1:8" ht="11.25" x14ac:dyDescent="0.2">
      <c r="B102" s="10"/>
      <c r="C102" s="20"/>
      <c r="G102" s="10"/>
    </row>
    <row r="103" spans="1:8" ht="11.25" x14ac:dyDescent="0.2">
      <c r="A103" s="15"/>
      <c r="B103" s="10"/>
      <c r="C103" s="10"/>
      <c r="G103" s="10"/>
    </row>
    <row r="104" spans="1:8" ht="11.25" x14ac:dyDescent="0.2">
      <c r="A104" s="580" t="s">
        <v>119</v>
      </c>
      <c r="B104" s="18" t="s">
        <v>131</v>
      </c>
      <c r="C104" s="18" t="s">
        <v>720</v>
      </c>
      <c r="G104" s="10"/>
    </row>
    <row r="105" spans="1:8" ht="11.25" x14ac:dyDescent="0.2">
      <c r="A105" s="581"/>
      <c r="B105" s="18" t="s">
        <v>71</v>
      </c>
      <c r="C105" s="18" t="s">
        <v>721</v>
      </c>
      <c r="D105" s="22"/>
      <c r="E105" s="22"/>
      <c r="F105" s="22"/>
      <c r="G105" s="10"/>
    </row>
    <row r="106" spans="1:8" ht="11.25" x14ac:dyDescent="0.2">
      <c r="A106" s="582"/>
      <c r="B106" s="18" t="s">
        <v>18</v>
      </c>
      <c r="C106" s="18" t="s">
        <v>722</v>
      </c>
      <c r="D106" s="22"/>
      <c r="E106" s="22"/>
      <c r="F106" s="22"/>
      <c r="G106" s="10"/>
    </row>
    <row r="107" spans="1:8" s="21" customFormat="1" ht="11.25" x14ac:dyDescent="0.2">
      <c r="A107" s="7"/>
      <c r="B107" s="20"/>
      <c r="C107" s="22"/>
      <c r="D107" s="22"/>
      <c r="E107" s="22"/>
      <c r="F107" s="10"/>
      <c r="G107" s="10"/>
    </row>
    <row r="108" spans="1:8" s="21" customFormat="1" ht="11.25" x14ac:dyDescent="0.2">
      <c r="A108" s="7"/>
      <c r="B108" s="20"/>
      <c r="C108" s="10"/>
      <c r="D108" s="1"/>
      <c r="E108" s="1"/>
      <c r="F108" s="1"/>
      <c r="G108" s="10"/>
      <c r="H108" s="10"/>
    </row>
    <row r="109" spans="1:8" s="21" customFormat="1" ht="11.25" x14ac:dyDescent="0.2">
      <c r="A109" s="7"/>
      <c r="B109" s="20"/>
      <c r="D109" s="1"/>
      <c r="E109" s="1"/>
      <c r="F109" s="1"/>
      <c r="G109" s="10"/>
      <c r="H109" s="10"/>
    </row>
    <row r="110" spans="1:8" s="21" customFormat="1" ht="11.25" x14ac:dyDescent="0.2">
      <c r="A110" s="7"/>
      <c r="B110" s="20"/>
      <c r="D110" s="1"/>
      <c r="E110" s="1"/>
      <c r="F110" s="1"/>
      <c r="G110" s="10"/>
    </row>
    <row r="111" spans="1:8" x14ac:dyDescent="0.2">
      <c r="A111" s="8" t="s">
        <v>124</v>
      </c>
      <c r="B111" s="8" t="s">
        <v>128</v>
      </c>
      <c r="C111" s="8" t="s">
        <v>130</v>
      </c>
      <c r="G111" s="10"/>
      <c r="H111" s="21"/>
    </row>
    <row r="112" spans="1:8" ht="8.25" customHeight="1" x14ac:dyDescent="0.2">
      <c r="B112" s="10"/>
      <c r="C112" s="10"/>
      <c r="G112" s="10"/>
      <c r="H112" s="21"/>
    </row>
    <row r="113" spans="1:8" ht="11.25" x14ac:dyDescent="0.2">
      <c r="A113" s="592" t="s">
        <v>120</v>
      </c>
      <c r="B113" s="19" t="s">
        <v>172</v>
      </c>
      <c r="C113" s="19" t="s">
        <v>34</v>
      </c>
      <c r="G113" s="10"/>
      <c r="H113" s="21"/>
    </row>
    <row r="114" spans="1:8" ht="11.25" x14ac:dyDescent="0.2">
      <c r="A114" s="593"/>
      <c r="B114" s="19" t="s">
        <v>173</v>
      </c>
      <c r="C114" s="19" t="s">
        <v>737</v>
      </c>
      <c r="G114" s="10"/>
    </row>
    <row r="115" spans="1:8" x14ac:dyDescent="0.2">
      <c r="A115" s="593"/>
      <c r="B115" s="19" t="s">
        <v>174</v>
      </c>
      <c r="C115" s="19" t="s">
        <v>738</v>
      </c>
    </row>
    <row r="116" spans="1:8" x14ac:dyDescent="0.2">
      <c r="A116" s="593"/>
      <c r="B116" s="19" t="s">
        <v>326</v>
      </c>
      <c r="C116" s="19" t="s">
        <v>711</v>
      </c>
    </row>
    <row r="117" spans="1:8" x14ac:dyDescent="0.2">
      <c r="A117" s="593"/>
      <c r="B117" s="19" t="s">
        <v>176</v>
      </c>
      <c r="C117" s="19" t="s">
        <v>725</v>
      </c>
    </row>
    <row r="118" spans="1:8" x14ac:dyDescent="0.2">
      <c r="A118" s="593"/>
      <c r="B118" s="19" t="s">
        <v>177</v>
      </c>
      <c r="C118" s="19" t="s">
        <v>724</v>
      </c>
    </row>
    <row r="119" spans="1:8" x14ac:dyDescent="0.2">
      <c r="A119" s="593"/>
      <c r="B119" s="19" t="s">
        <v>178</v>
      </c>
      <c r="C119" s="19" t="s">
        <v>733</v>
      </c>
    </row>
    <row r="120" spans="1:8" x14ac:dyDescent="0.2">
      <c r="A120" s="593"/>
      <c r="B120" s="19" t="s">
        <v>179</v>
      </c>
      <c r="C120" s="19" t="s">
        <v>723</v>
      </c>
    </row>
    <row r="121" spans="1:8" x14ac:dyDescent="0.2">
      <c r="A121" s="593"/>
      <c r="B121" s="19" t="s">
        <v>180</v>
      </c>
      <c r="C121" s="1"/>
      <c r="F121" s="11"/>
      <c r="G121" s="10"/>
    </row>
    <row r="122" spans="1:8" x14ac:dyDescent="0.2">
      <c r="A122" s="593"/>
      <c r="B122" s="19" t="s">
        <v>181</v>
      </c>
      <c r="C122" s="20"/>
    </row>
    <row r="123" spans="1:8" x14ac:dyDescent="0.2">
      <c r="A123" s="593"/>
      <c r="B123" s="19" t="s">
        <v>182</v>
      </c>
      <c r="C123" s="20"/>
    </row>
    <row r="124" spans="1:8" x14ac:dyDescent="0.2">
      <c r="A124" s="593"/>
      <c r="B124" s="19" t="s">
        <v>183</v>
      </c>
      <c r="C124" s="20"/>
    </row>
    <row r="125" spans="1:8" x14ac:dyDescent="0.2">
      <c r="A125" s="593"/>
      <c r="B125" s="19" t="s">
        <v>184</v>
      </c>
      <c r="C125" s="20"/>
    </row>
    <row r="126" spans="1:8" x14ac:dyDescent="0.2">
      <c r="A126" s="593"/>
      <c r="B126" s="19" t="s">
        <v>185</v>
      </c>
      <c r="C126" s="20"/>
    </row>
    <row r="127" spans="1:8" x14ac:dyDescent="0.2">
      <c r="A127" s="593"/>
      <c r="B127" s="19" t="s">
        <v>186</v>
      </c>
      <c r="C127" s="20"/>
    </row>
    <row r="128" spans="1:8" x14ac:dyDescent="0.2">
      <c r="A128" s="593"/>
      <c r="B128" s="19" t="s">
        <v>187</v>
      </c>
      <c r="C128" s="20"/>
    </row>
    <row r="129" spans="1:3" x14ac:dyDescent="0.2">
      <c r="A129" s="593"/>
      <c r="B129" s="19" t="s">
        <v>188</v>
      </c>
      <c r="C129" s="20"/>
    </row>
    <row r="130" spans="1:3" x14ac:dyDescent="0.2">
      <c r="A130" s="593"/>
      <c r="B130" s="19" t="s">
        <v>327</v>
      </c>
      <c r="C130" s="20"/>
    </row>
    <row r="131" spans="1:3" x14ac:dyDescent="0.2">
      <c r="A131" s="593"/>
      <c r="B131" s="19" t="s">
        <v>189</v>
      </c>
      <c r="C131" s="20"/>
    </row>
    <row r="132" spans="1:3" x14ac:dyDescent="0.2">
      <c r="A132" s="593"/>
      <c r="B132" s="19" t="s">
        <v>190</v>
      </c>
      <c r="C132" s="20"/>
    </row>
    <row r="133" spans="1:3" x14ac:dyDescent="0.2">
      <c r="A133" s="593"/>
      <c r="B133" s="19" t="s">
        <v>191</v>
      </c>
      <c r="C133" s="20"/>
    </row>
    <row r="134" spans="1:3" x14ac:dyDescent="0.2">
      <c r="A134" s="593"/>
      <c r="B134" s="19" t="s">
        <v>192</v>
      </c>
      <c r="C134" s="20"/>
    </row>
    <row r="135" spans="1:3" x14ac:dyDescent="0.2">
      <c r="A135" s="593"/>
      <c r="B135" s="19" t="s">
        <v>193</v>
      </c>
      <c r="C135" s="10"/>
    </row>
    <row r="136" spans="1:3" x14ac:dyDescent="0.2">
      <c r="A136" s="593"/>
      <c r="B136" s="19" t="s">
        <v>338</v>
      </c>
      <c r="C136" s="10"/>
    </row>
    <row r="137" spans="1:3" x14ac:dyDescent="0.2">
      <c r="A137" s="593"/>
      <c r="B137" s="19" t="s">
        <v>194</v>
      </c>
      <c r="C137" s="10"/>
    </row>
    <row r="138" spans="1:3" x14ac:dyDescent="0.2">
      <c r="A138" s="593"/>
      <c r="B138" s="19" t="s">
        <v>195</v>
      </c>
      <c r="C138" s="10"/>
    </row>
    <row r="139" spans="1:3" x14ac:dyDescent="0.2">
      <c r="A139" s="594"/>
      <c r="B139" s="19" t="s">
        <v>18</v>
      </c>
      <c r="C139" s="10"/>
    </row>
    <row r="140" spans="1:3" ht="8.25" customHeight="1" x14ac:dyDescent="0.2">
      <c r="B140" s="10"/>
      <c r="C140" s="10"/>
    </row>
    <row r="141" spans="1:3" x14ac:dyDescent="0.2">
      <c r="A141" s="595" t="s">
        <v>90</v>
      </c>
      <c r="B141" s="23" t="s">
        <v>78</v>
      </c>
      <c r="C141" s="23" t="s">
        <v>734</v>
      </c>
    </row>
    <row r="142" spans="1:3" x14ac:dyDescent="0.2">
      <c r="A142" s="596"/>
      <c r="B142" s="23" t="s">
        <v>18</v>
      </c>
      <c r="C142" s="23" t="s">
        <v>715</v>
      </c>
    </row>
    <row r="143" spans="1:3" x14ac:dyDescent="0.2">
      <c r="B143" s="10"/>
      <c r="C143" s="23" t="s">
        <v>132</v>
      </c>
    </row>
    <row r="144" spans="1:3" x14ac:dyDescent="0.2">
      <c r="A144" s="15"/>
      <c r="B144" s="10"/>
      <c r="C144" s="23" t="s">
        <v>722</v>
      </c>
    </row>
    <row r="145" spans="1:7" x14ac:dyDescent="0.2">
      <c r="A145" s="15"/>
      <c r="B145" s="10"/>
      <c r="C145" s="1"/>
      <c r="F145" s="11"/>
      <c r="G145" s="10"/>
    </row>
    <row r="146" spans="1:7" ht="8.25" customHeight="1" x14ac:dyDescent="0.2">
      <c r="B146" s="10"/>
      <c r="C146" s="10"/>
    </row>
    <row r="147" spans="1:7" x14ac:dyDescent="0.2">
      <c r="A147" s="597" t="s">
        <v>123</v>
      </c>
      <c r="B147" s="24" t="s">
        <v>196</v>
      </c>
      <c r="C147" s="24" t="s">
        <v>133</v>
      </c>
    </row>
    <row r="148" spans="1:7" x14ac:dyDescent="0.2">
      <c r="A148" s="598"/>
      <c r="B148" s="24" t="s">
        <v>197</v>
      </c>
      <c r="C148" s="24" t="s">
        <v>722</v>
      </c>
    </row>
    <row r="149" spans="1:7" x14ac:dyDescent="0.2">
      <c r="A149" s="598"/>
      <c r="B149" s="24" t="s">
        <v>198</v>
      </c>
      <c r="C149" s="1"/>
      <c r="F149" s="11"/>
      <c r="G149" s="10"/>
    </row>
    <row r="150" spans="1:7" x14ac:dyDescent="0.2">
      <c r="A150" s="598"/>
      <c r="B150" s="24" t="s">
        <v>199</v>
      </c>
      <c r="C150" s="20"/>
    </row>
    <row r="151" spans="1:7" x14ac:dyDescent="0.2">
      <c r="A151" s="598"/>
      <c r="B151" s="24" t="s">
        <v>23</v>
      </c>
      <c r="C151" s="20"/>
    </row>
    <row r="152" spans="1:7" x14ac:dyDescent="0.2">
      <c r="A152" s="598"/>
      <c r="B152" s="24" t="s">
        <v>200</v>
      </c>
      <c r="C152" s="20"/>
    </row>
    <row r="153" spans="1:7" x14ac:dyDescent="0.2">
      <c r="A153" s="598"/>
      <c r="B153" s="24" t="s">
        <v>201</v>
      </c>
      <c r="C153" s="10"/>
    </row>
    <row r="154" spans="1:7" x14ac:dyDescent="0.2">
      <c r="A154" s="599"/>
      <c r="B154" s="24" t="s">
        <v>18</v>
      </c>
      <c r="C154" s="10"/>
    </row>
    <row r="155" spans="1:7" ht="8.25" customHeight="1" x14ac:dyDescent="0.2">
      <c r="B155" s="10"/>
      <c r="C155" s="10"/>
    </row>
    <row r="156" spans="1:7" x14ac:dyDescent="0.2">
      <c r="A156" s="600" t="s">
        <v>121</v>
      </c>
      <c r="B156" s="25" t="s">
        <v>63</v>
      </c>
      <c r="C156" s="25" t="s">
        <v>48</v>
      </c>
    </row>
    <row r="157" spans="1:7" x14ac:dyDescent="0.2">
      <c r="A157" s="601"/>
      <c r="B157" s="25" t="s">
        <v>30</v>
      </c>
      <c r="C157" s="25" t="s">
        <v>718</v>
      </c>
    </row>
    <row r="158" spans="1:7" x14ac:dyDescent="0.2">
      <c r="A158" s="601"/>
      <c r="B158" s="25" t="s">
        <v>79</v>
      </c>
      <c r="C158" s="1"/>
      <c r="F158" s="11"/>
      <c r="G158" s="10"/>
    </row>
    <row r="159" spans="1:7" x14ac:dyDescent="0.2">
      <c r="A159" s="601"/>
      <c r="B159" s="25" t="s">
        <v>59</v>
      </c>
      <c r="C159" s="10"/>
    </row>
    <row r="160" spans="1:7" x14ac:dyDescent="0.2">
      <c r="A160" s="601"/>
      <c r="B160" s="25" t="s">
        <v>62</v>
      </c>
      <c r="C160" s="10"/>
      <c r="D160" s="22"/>
      <c r="E160" s="22"/>
      <c r="F160" s="22"/>
    </row>
    <row r="161" spans="1:8" x14ac:dyDescent="0.2">
      <c r="A161" s="601"/>
      <c r="B161" s="25" t="s">
        <v>61</v>
      </c>
      <c r="C161" s="10"/>
    </row>
    <row r="162" spans="1:8" x14ac:dyDescent="0.2">
      <c r="A162" s="602"/>
      <c r="B162" s="25" t="s">
        <v>18</v>
      </c>
      <c r="C162" s="10"/>
    </row>
    <row r="163" spans="1:8" s="21" customFormat="1" ht="8.25" customHeight="1" x14ac:dyDescent="0.2">
      <c r="A163" s="7"/>
      <c r="B163" s="20"/>
      <c r="D163" s="1"/>
      <c r="E163" s="1"/>
      <c r="F163" s="1"/>
      <c r="G163" s="11"/>
      <c r="H163" s="10"/>
    </row>
    <row r="164" spans="1:8" x14ac:dyDescent="0.2">
      <c r="A164" s="571" t="s">
        <v>108</v>
      </c>
      <c r="B164" s="14" t="s">
        <v>81</v>
      </c>
      <c r="C164" s="14" t="s">
        <v>13</v>
      </c>
    </row>
    <row r="165" spans="1:8" x14ac:dyDescent="0.2">
      <c r="A165" s="572"/>
      <c r="B165" s="14" t="s">
        <v>54</v>
      </c>
      <c r="C165" s="14" t="s">
        <v>86</v>
      </c>
    </row>
    <row r="166" spans="1:8" x14ac:dyDescent="0.2">
      <c r="A166" s="572"/>
      <c r="B166" s="14" t="s">
        <v>52</v>
      </c>
      <c r="C166" s="14" t="s">
        <v>719</v>
      </c>
      <c r="H166" s="21"/>
    </row>
    <row r="167" spans="1:8" x14ac:dyDescent="0.2">
      <c r="A167" s="572"/>
      <c r="B167" s="14" t="s">
        <v>25</v>
      </c>
      <c r="C167" s="14" t="s">
        <v>762</v>
      </c>
    </row>
    <row r="168" spans="1:8" x14ac:dyDescent="0.2">
      <c r="A168" s="572"/>
      <c r="B168" s="14" t="s">
        <v>53</v>
      </c>
      <c r="C168" s="1"/>
      <c r="F168" s="11"/>
      <c r="G168" s="10"/>
    </row>
    <row r="169" spans="1:8" x14ac:dyDescent="0.2">
      <c r="A169" s="572"/>
      <c r="B169" s="14" t="s">
        <v>55</v>
      </c>
      <c r="C169" s="10"/>
    </row>
    <row r="170" spans="1:8" x14ac:dyDescent="0.2">
      <c r="A170" s="572"/>
      <c r="B170" s="14" t="s">
        <v>24</v>
      </c>
      <c r="C170" s="10"/>
    </row>
    <row r="171" spans="1:8" x14ac:dyDescent="0.2">
      <c r="A171" s="572"/>
      <c r="B171" s="14" t="s">
        <v>51</v>
      </c>
      <c r="C171" s="10"/>
    </row>
    <row r="172" spans="1:8" x14ac:dyDescent="0.2">
      <c r="A172" s="572"/>
      <c r="B172" s="14" t="s">
        <v>12</v>
      </c>
      <c r="C172" s="10"/>
    </row>
    <row r="173" spans="1:8" x14ac:dyDescent="0.2">
      <c r="A173" s="573"/>
      <c r="B173" s="14" t="s">
        <v>18</v>
      </c>
      <c r="C173" s="10"/>
    </row>
    <row r="174" spans="1:8" x14ac:dyDescent="0.2">
      <c r="B174" s="10"/>
      <c r="C174" s="10"/>
    </row>
    <row r="175" spans="1:8" x14ac:dyDescent="0.2">
      <c r="B175" s="10"/>
      <c r="C175" s="10"/>
    </row>
    <row r="176" spans="1:8" x14ac:dyDescent="0.2">
      <c r="A176" s="15"/>
      <c r="B176" s="10"/>
      <c r="C176" s="10"/>
    </row>
    <row r="177" spans="2:3" x14ac:dyDescent="0.2">
      <c r="B177" s="10"/>
      <c r="C177" s="10"/>
    </row>
    <row r="178" spans="2:3" x14ac:dyDescent="0.2">
      <c r="B178" s="10"/>
      <c r="C178" s="10"/>
    </row>
    <row r="179" spans="2:3" x14ac:dyDescent="0.2">
      <c r="B179" s="10"/>
      <c r="C179" s="10"/>
    </row>
    <row r="180" spans="2:3" x14ac:dyDescent="0.2">
      <c r="B180" s="10"/>
      <c r="C180" s="10"/>
    </row>
    <row r="181" spans="2:3" x14ac:dyDescent="0.2">
      <c r="B181" s="10"/>
      <c r="C181" s="10"/>
    </row>
    <row r="182" spans="2:3" x14ac:dyDescent="0.2">
      <c r="B182" s="10"/>
      <c r="C182" s="10"/>
    </row>
    <row r="183" spans="2:3" x14ac:dyDescent="0.2">
      <c r="B183" s="10"/>
      <c r="C183" s="10"/>
    </row>
    <row r="184" spans="2:3" x14ac:dyDescent="0.2">
      <c r="B184" s="10"/>
      <c r="C184" s="10"/>
    </row>
    <row r="185" spans="2:3" x14ac:dyDescent="0.2">
      <c r="B185" s="10"/>
      <c r="C185" s="10"/>
    </row>
    <row r="186" spans="2:3" x14ac:dyDescent="0.2">
      <c r="B186" s="10"/>
      <c r="C186" s="10"/>
    </row>
    <row r="187" spans="2:3" x14ac:dyDescent="0.2">
      <c r="B187" s="10"/>
      <c r="C187" s="10"/>
    </row>
    <row r="188" spans="2:3" x14ac:dyDescent="0.2">
      <c r="B188" s="10"/>
      <c r="C188" s="10"/>
    </row>
    <row r="189" spans="2:3" x14ac:dyDescent="0.2">
      <c r="B189" s="10"/>
      <c r="C189" s="10"/>
    </row>
    <row r="190" spans="2:3" x14ac:dyDescent="0.2">
      <c r="B190" s="10"/>
      <c r="C190" s="10"/>
    </row>
    <row r="191" spans="2:3" x14ac:dyDescent="0.2">
      <c r="B191" s="10"/>
      <c r="C191" s="10"/>
    </row>
    <row r="192" spans="2:3" x14ac:dyDescent="0.2">
      <c r="B192" s="10"/>
      <c r="C192" s="10"/>
    </row>
    <row r="193" spans="2:3" x14ac:dyDescent="0.2">
      <c r="B193" s="10"/>
      <c r="C193" s="10"/>
    </row>
    <row r="194" spans="2:3" x14ac:dyDescent="0.2">
      <c r="B194" s="10"/>
      <c r="C194" s="10"/>
    </row>
    <row r="195" spans="2:3" x14ac:dyDescent="0.2">
      <c r="B195" s="10"/>
      <c r="C195" s="10"/>
    </row>
    <row r="196" spans="2:3" x14ac:dyDescent="0.2">
      <c r="B196" s="10"/>
      <c r="C196" s="10"/>
    </row>
    <row r="197" spans="2:3" x14ac:dyDescent="0.2">
      <c r="B197" s="10"/>
      <c r="C197" s="10"/>
    </row>
    <row r="198" spans="2:3" x14ac:dyDescent="0.2">
      <c r="B198" s="10"/>
      <c r="C198" s="10"/>
    </row>
    <row r="199" spans="2:3" x14ac:dyDescent="0.2">
      <c r="B199" s="10"/>
      <c r="C199" s="10"/>
    </row>
    <row r="200" spans="2:3" x14ac:dyDescent="0.2">
      <c r="B200" s="10"/>
      <c r="C200" s="10"/>
    </row>
    <row r="201" spans="2:3" x14ac:dyDescent="0.2">
      <c r="B201" s="10"/>
      <c r="C201" s="10"/>
    </row>
    <row r="202" spans="2:3" x14ac:dyDescent="0.2">
      <c r="B202" s="10"/>
      <c r="C202" s="10"/>
    </row>
    <row r="203" spans="2:3" x14ac:dyDescent="0.2">
      <c r="B203" s="10"/>
      <c r="C203" s="10"/>
    </row>
    <row r="204" spans="2:3" x14ac:dyDescent="0.2">
      <c r="B204" s="10"/>
      <c r="C204" s="10"/>
    </row>
    <row r="205" spans="2:3" x14ac:dyDescent="0.2">
      <c r="B205" s="10"/>
      <c r="C205" s="10"/>
    </row>
    <row r="206" spans="2:3" x14ac:dyDescent="0.2">
      <c r="B206" s="10"/>
      <c r="C206" s="10"/>
    </row>
    <row r="207" spans="2:3" x14ac:dyDescent="0.2">
      <c r="B207" s="10"/>
      <c r="C207" s="10"/>
    </row>
    <row r="208" spans="2:3" x14ac:dyDescent="0.2">
      <c r="B208" s="10"/>
      <c r="C208" s="10"/>
    </row>
    <row r="209" spans="2:3" x14ac:dyDescent="0.2">
      <c r="B209" s="10"/>
      <c r="C209" s="10"/>
    </row>
    <row r="210" spans="2:3" x14ac:dyDescent="0.2">
      <c r="B210" s="10"/>
      <c r="C210" s="10"/>
    </row>
    <row r="211" spans="2:3" x14ac:dyDescent="0.2">
      <c r="B211" s="10"/>
      <c r="C211" s="10"/>
    </row>
    <row r="212" spans="2:3" x14ac:dyDescent="0.2">
      <c r="B212" s="10"/>
      <c r="C212" s="10"/>
    </row>
    <row r="213" spans="2:3" x14ac:dyDescent="0.2">
      <c r="C213" s="10"/>
    </row>
  </sheetData>
  <sheetProtection selectLockedCells="1" selectUnlockedCells="1"/>
  <mergeCells count="17">
    <mergeCell ref="A164:A173"/>
    <mergeCell ref="A50:A54"/>
    <mergeCell ref="A56:A63"/>
    <mergeCell ref="A65:A73"/>
    <mergeCell ref="A113:A139"/>
    <mergeCell ref="A141:A142"/>
    <mergeCell ref="A147:A154"/>
    <mergeCell ref="A156:A162"/>
    <mergeCell ref="A75:A81"/>
    <mergeCell ref="A84:A96"/>
    <mergeCell ref="A98:A100"/>
    <mergeCell ref="A104:A106"/>
    <mergeCell ref="A38:A43"/>
    <mergeCell ref="A3:A13"/>
    <mergeCell ref="A15:A20"/>
    <mergeCell ref="A22:A27"/>
    <mergeCell ref="A30:A36"/>
  </mergeCells>
  <phoneticPr fontId="1" type="noConversion"/>
  <pageMargins left="0.59055118110236227" right="0.59055118110236227" top="0.59055118110236227" bottom="0.59055118110236227" header="0.51181102362204722" footer="0.51181102362204722"/>
  <pageSetup paperSize="9" firstPageNumber="0"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D41"/>
  <sheetViews>
    <sheetView zoomScale="85" zoomScaleNormal="220" workbookViewId="0">
      <selection activeCell="B12" sqref="B12:B15"/>
    </sheetView>
  </sheetViews>
  <sheetFormatPr baseColWidth="10" defaultRowHeight="12.75" x14ac:dyDescent="0.2"/>
  <cols>
    <col min="1" max="4" width="23" style="4" customWidth="1"/>
    <col min="5" max="5" width="14.140625" style="4" bestFit="1" customWidth="1"/>
    <col min="6" max="6" width="2.28515625" style="4" customWidth="1"/>
    <col min="7" max="7" width="18.28515625" style="4" bestFit="1" customWidth="1"/>
    <col min="8" max="8" width="2.28515625" style="4" customWidth="1"/>
    <col min="9" max="9" width="11.42578125" style="4"/>
    <col min="10" max="10" width="2.28515625" style="4" customWidth="1"/>
    <col min="11" max="16384" width="11.42578125" style="4"/>
  </cols>
  <sheetData>
    <row r="1" spans="1:4" x14ac:dyDescent="0.2">
      <c r="A1" s="603" t="s">
        <v>46</v>
      </c>
      <c r="B1" s="603"/>
      <c r="C1" s="603"/>
      <c r="D1" s="603"/>
    </row>
    <row r="2" spans="1:4" x14ac:dyDescent="0.2">
      <c r="A2" s="40"/>
      <c r="B2" s="41"/>
      <c r="C2" s="41"/>
      <c r="D2" s="42"/>
    </row>
    <row r="3" spans="1:4" x14ac:dyDescent="0.2">
      <c r="A3" s="39" t="s">
        <v>45</v>
      </c>
      <c r="B3" s="39" t="s">
        <v>44</v>
      </c>
      <c r="C3" s="39" t="s">
        <v>43</v>
      </c>
      <c r="D3" s="39" t="s">
        <v>42</v>
      </c>
    </row>
    <row r="4" spans="1:4" x14ac:dyDescent="0.2">
      <c r="A4" s="39" t="s">
        <v>15</v>
      </c>
      <c r="B4" s="38">
        <v>1</v>
      </c>
      <c r="C4" s="38">
        <v>1</v>
      </c>
      <c r="D4" s="38">
        <v>2</v>
      </c>
    </row>
    <row r="5" spans="1:4" x14ac:dyDescent="0.2">
      <c r="A5" s="39" t="s">
        <v>36</v>
      </c>
      <c r="B5" s="38">
        <v>2</v>
      </c>
      <c r="C5" s="37">
        <v>3</v>
      </c>
      <c r="D5" s="37">
        <v>3</v>
      </c>
    </row>
    <row r="6" spans="1:4" x14ac:dyDescent="0.2">
      <c r="A6" s="39" t="s">
        <v>17</v>
      </c>
      <c r="B6" s="37">
        <v>4</v>
      </c>
      <c r="C6" s="37">
        <v>4</v>
      </c>
      <c r="D6" s="36">
        <v>5</v>
      </c>
    </row>
    <row r="7" spans="1:4" x14ac:dyDescent="0.2">
      <c r="A7" s="39" t="s">
        <v>37</v>
      </c>
      <c r="B7" s="36">
        <v>5</v>
      </c>
      <c r="C7" s="36">
        <v>6</v>
      </c>
      <c r="D7" s="36">
        <v>6</v>
      </c>
    </row>
    <row r="9" spans="1:4" x14ac:dyDescent="0.2">
      <c r="A9" s="603" t="s">
        <v>134</v>
      </c>
      <c r="B9" s="603"/>
      <c r="C9" s="603"/>
      <c r="D9" s="603"/>
    </row>
    <row r="10" spans="1:4" x14ac:dyDescent="0.2">
      <c r="A10" s="27"/>
      <c r="B10" s="27"/>
      <c r="C10" s="27"/>
      <c r="D10" s="27"/>
    </row>
    <row r="11" spans="1:4" x14ac:dyDescent="0.2">
      <c r="A11" s="35" t="s">
        <v>5</v>
      </c>
      <c r="B11" s="30" t="s">
        <v>41</v>
      </c>
      <c r="C11" s="31" t="s">
        <v>7</v>
      </c>
    </row>
    <row r="12" spans="1:4" x14ac:dyDescent="0.2">
      <c r="A12" s="33" t="s">
        <v>35</v>
      </c>
      <c r="B12" s="28" t="s">
        <v>37</v>
      </c>
      <c r="C12" s="32" t="s">
        <v>40</v>
      </c>
    </row>
    <row r="13" spans="1:4" x14ac:dyDescent="0.2">
      <c r="A13" s="33" t="s">
        <v>14</v>
      </c>
      <c r="B13" s="28" t="s">
        <v>17</v>
      </c>
      <c r="C13" s="32" t="s">
        <v>39</v>
      </c>
    </row>
    <row r="14" spans="1:4" x14ac:dyDescent="0.2">
      <c r="A14" s="34" t="s">
        <v>47</v>
      </c>
      <c r="B14" s="29" t="s">
        <v>36</v>
      </c>
      <c r="C14" s="32" t="s">
        <v>16</v>
      </c>
    </row>
    <row r="15" spans="1:4" x14ac:dyDescent="0.2">
      <c r="B15" s="28" t="s">
        <v>15</v>
      </c>
      <c r="C15" s="32" t="s">
        <v>38</v>
      </c>
    </row>
    <row r="17" spans="1:4" x14ac:dyDescent="0.2">
      <c r="A17" s="603" t="s">
        <v>135</v>
      </c>
      <c r="B17" s="603"/>
      <c r="C17" s="603"/>
      <c r="D17" s="603"/>
    </row>
    <row r="18" spans="1:4" x14ac:dyDescent="0.2">
      <c r="A18" s="4">
        <v>46</v>
      </c>
    </row>
    <row r="19" spans="1:4" x14ac:dyDescent="0.2">
      <c r="A19" s="4">
        <v>45</v>
      </c>
    </row>
    <row r="20" spans="1:4" x14ac:dyDescent="0.2">
      <c r="A20" s="4">
        <v>44</v>
      </c>
    </row>
    <row r="21" spans="1:4" x14ac:dyDescent="0.2">
      <c r="A21" s="4">
        <v>43</v>
      </c>
    </row>
    <row r="22" spans="1:4" x14ac:dyDescent="0.2">
      <c r="A22" s="4">
        <v>42</v>
      </c>
    </row>
    <row r="23" spans="1:4" x14ac:dyDescent="0.2">
      <c r="A23" s="4">
        <v>41</v>
      </c>
    </row>
    <row r="24" spans="1:4" x14ac:dyDescent="0.2">
      <c r="A24" s="4">
        <v>36</v>
      </c>
    </row>
    <row r="25" spans="1:4" x14ac:dyDescent="0.2">
      <c r="A25" s="4">
        <v>35</v>
      </c>
    </row>
    <row r="26" spans="1:4" x14ac:dyDescent="0.2">
      <c r="A26" s="4">
        <v>34</v>
      </c>
    </row>
    <row r="27" spans="1:4" x14ac:dyDescent="0.2">
      <c r="A27" s="4">
        <v>33</v>
      </c>
    </row>
    <row r="28" spans="1:4" x14ac:dyDescent="0.2">
      <c r="A28" s="4">
        <v>32</v>
      </c>
    </row>
    <row r="29" spans="1:4" x14ac:dyDescent="0.2">
      <c r="A29" s="4">
        <v>31</v>
      </c>
    </row>
    <row r="30" spans="1:4" x14ac:dyDescent="0.2">
      <c r="A30" s="4">
        <v>26</v>
      </c>
    </row>
    <row r="31" spans="1:4" x14ac:dyDescent="0.2">
      <c r="A31" s="4">
        <v>25</v>
      </c>
    </row>
    <row r="32" spans="1:4" x14ac:dyDescent="0.2">
      <c r="A32" s="4">
        <v>24</v>
      </c>
    </row>
    <row r="33" spans="1:1" x14ac:dyDescent="0.2">
      <c r="A33" s="4">
        <v>23</v>
      </c>
    </row>
    <row r="34" spans="1:1" x14ac:dyDescent="0.2">
      <c r="A34" s="4">
        <v>22</v>
      </c>
    </row>
    <row r="35" spans="1:1" x14ac:dyDescent="0.2">
      <c r="A35" s="4">
        <v>21</v>
      </c>
    </row>
    <row r="36" spans="1:1" x14ac:dyDescent="0.2">
      <c r="A36" s="4">
        <v>16</v>
      </c>
    </row>
    <row r="37" spans="1:1" x14ac:dyDescent="0.2">
      <c r="A37" s="4">
        <v>15</v>
      </c>
    </row>
    <row r="38" spans="1:1" x14ac:dyDescent="0.2">
      <c r="A38" s="4">
        <v>14</v>
      </c>
    </row>
    <row r="39" spans="1:1" x14ac:dyDescent="0.2">
      <c r="A39" s="4">
        <v>13</v>
      </c>
    </row>
    <row r="40" spans="1:1" x14ac:dyDescent="0.2">
      <c r="A40" s="4">
        <v>12</v>
      </c>
    </row>
    <row r="41" spans="1:1" x14ac:dyDescent="0.2">
      <c r="A41" s="4">
        <v>11</v>
      </c>
    </row>
  </sheetData>
  <sheetProtection selectLockedCells="1" selectUnlockedCells="1"/>
  <mergeCells count="3">
    <mergeCell ref="A1:D1"/>
    <mergeCell ref="A9:D9"/>
    <mergeCell ref="A17:D17"/>
  </mergeCells>
  <phoneticPr fontId="1" type="noConversion"/>
  <pageMargins left="0.59055118110236227" right="0.59055118110236227" top="0.59055118110236227" bottom="0.59055118110236227" header="0.51181102362204722" footer="0.51181102362204722"/>
  <pageSetup paperSize="9" firstPageNumber="0"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I39"/>
  <sheetViews>
    <sheetView showGridLines="0" zoomScaleNormal="100" workbookViewId="0">
      <pane xSplit="3" ySplit="4" topLeftCell="D5" activePane="bottomRight" state="frozen"/>
      <selection pane="topRight" activeCell="D1" sqref="D1"/>
      <selection pane="bottomLeft" activeCell="A5" sqref="A5"/>
      <selection pane="bottomRight" activeCell="AK4" sqref="AK4"/>
    </sheetView>
  </sheetViews>
  <sheetFormatPr baseColWidth="10" defaultRowHeight="12.75" x14ac:dyDescent="0.2"/>
  <cols>
    <col min="1" max="1" width="26.140625" bestFit="1" customWidth="1"/>
    <col min="2" max="2" width="10" customWidth="1"/>
    <col min="3" max="3" width="38.5703125" customWidth="1"/>
    <col min="4" max="27" width="4.7109375" customWidth="1"/>
    <col min="28" max="32" width="4.7109375" style="204" customWidth="1"/>
    <col min="33" max="33" width="7.7109375" customWidth="1"/>
    <col min="34" max="34" width="7.42578125" customWidth="1"/>
    <col min="35" max="35" width="0" style="219" hidden="1" customWidth="1"/>
  </cols>
  <sheetData>
    <row r="1" spans="1:35" s="55" customFormat="1" ht="22.5" customHeight="1" thickBot="1" x14ac:dyDescent="0.25">
      <c r="A1" s="623" t="s">
        <v>127</v>
      </c>
      <c r="B1" s="624"/>
      <c r="C1" s="143"/>
      <c r="D1" s="225"/>
      <c r="E1" s="604" t="s">
        <v>258</v>
      </c>
      <c r="F1" s="604"/>
      <c r="G1" s="604"/>
      <c r="H1" s="604"/>
      <c r="I1" s="604"/>
      <c r="J1" s="604"/>
      <c r="K1" s="604"/>
      <c r="L1" s="604"/>
      <c r="M1" s="604"/>
      <c r="N1" s="604"/>
      <c r="O1" s="604"/>
      <c r="P1" s="604"/>
      <c r="Q1" s="604"/>
      <c r="R1" s="604"/>
      <c r="S1" s="604"/>
      <c r="T1" s="604"/>
      <c r="U1" s="604"/>
      <c r="V1" s="604"/>
      <c r="W1" s="604"/>
      <c r="X1" s="604"/>
      <c r="Y1" s="604"/>
      <c r="Z1" s="604"/>
      <c r="AA1" s="604"/>
      <c r="AB1" s="604"/>
      <c r="AC1" s="604"/>
      <c r="AD1" s="604"/>
      <c r="AE1" s="604"/>
      <c r="AF1" s="604"/>
      <c r="AG1" s="604"/>
      <c r="AH1" s="604"/>
      <c r="AI1" s="217"/>
    </row>
    <row r="2" spans="1:35" s="60" customFormat="1" ht="12.75" customHeight="1" x14ac:dyDescent="0.2">
      <c r="A2" s="56"/>
      <c r="B2" s="57"/>
      <c r="C2" s="58"/>
      <c r="D2" s="59"/>
      <c r="E2" s="59"/>
      <c r="F2" s="59"/>
      <c r="G2" s="59"/>
      <c r="H2" s="59"/>
      <c r="I2" s="59"/>
      <c r="J2" s="59"/>
      <c r="K2" s="59"/>
      <c r="L2" s="59"/>
      <c r="M2" s="59"/>
      <c r="AI2" s="218"/>
    </row>
    <row r="3" spans="1:35" s="60" customFormat="1" ht="33" customHeight="1" x14ac:dyDescent="0.2">
      <c r="A3" s="605" t="s">
        <v>136</v>
      </c>
      <c r="B3" s="605"/>
      <c r="C3" s="605"/>
      <c r="D3" s="605"/>
      <c r="E3" s="605"/>
      <c r="F3" s="605"/>
      <c r="G3" s="605"/>
      <c r="H3" s="605"/>
      <c r="I3" s="605"/>
      <c r="J3" s="605"/>
      <c r="K3" s="605"/>
      <c r="L3" s="605"/>
      <c r="M3" s="605"/>
      <c r="N3" s="605"/>
      <c r="O3" s="605"/>
      <c r="P3" s="605"/>
      <c r="Q3" s="605"/>
      <c r="R3" s="605"/>
      <c r="S3" s="605"/>
      <c r="T3" s="605"/>
      <c r="U3" s="605"/>
      <c r="V3" s="605"/>
      <c r="W3" s="605"/>
      <c r="X3" s="605"/>
      <c r="Y3" s="605"/>
      <c r="Z3" s="605"/>
      <c r="AA3" s="605"/>
      <c r="AB3" s="605"/>
      <c r="AC3" s="605"/>
      <c r="AD3" s="605"/>
      <c r="AE3" s="605"/>
      <c r="AF3" s="605"/>
      <c r="AG3" s="605"/>
      <c r="AH3" s="605"/>
      <c r="AI3" s="218"/>
    </row>
    <row r="4" spans="1:35" ht="38.25" customHeight="1" x14ac:dyDescent="0.2">
      <c r="D4" s="61" t="s">
        <v>230</v>
      </c>
      <c r="E4" s="61" t="s">
        <v>231</v>
      </c>
      <c r="F4" s="61" t="s">
        <v>232</v>
      </c>
      <c r="G4" s="61" t="s">
        <v>233</v>
      </c>
      <c r="H4" s="61" t="s">
        <v>234</v>
      </c>
      <c r="I4" s="61" t="s">
        <v>235</v>
      </c>
      <c r="J4" s="61" t="s">
        <v>236</v>
      </c>
      <c r="K4" s="61" t="s">
        <v>237</v>
      </c>
      <c r="L4" s="61" t="s">
        <v>238</v>
      </c>
      <c r="M4" s="61" t="s">
        <v>239</v>
      </c>
      <c r="N4" s="61" t="s">
        <v>240</v>
      </c>
      <c r="O4" s="61" t="s">
        <v>241</v>
      </c>
      <c r="P4" s="61" t="s">
        <v>242</v>
      </c>
      <c r="Q4" s="61" t="s">
        <v>243</v>
      </c>
      <c r="R4" s="61" t="s">
        <v>244</v>
      </c>
      <c r="S4" s="61" t="s">
        <v>245</v>
      </c>
      <c r="T4" s="61" t="s">
        <v>246</v>
      </c>
      <c r="U4" s="61" t="s">
        <v>247</v>
      </c>
      <c r="V4" s="61" t="s">
        <v>248</v>
      </c>
      <c r="W4" s="61" t="s">
        <v>249</v>
      </c>
      <c r="X4" s="61" t="s">
        <v>250</v>
      </c>
      <c r="Y4" s="61" t="s">
        <v>251</v>
      </c>
      <c r="Z4" s="61" t="s">
        <v>252</v>
      </c>
      <c r="AA4" s="61" t="s">
        <v>253</v>
      </c>
      <c r="AB4" s="61" t="s">
        <v>863</v>
      </c>
      <c r="AC4" s="61" t="s">
        <v>864</v>
      </c>
      <c r="AD4" s="61" t="s">
        <v>865</v>
      </c>
      <c r="AE4" s="61" t="s">
        <v>866</v>
      </c>
      <c r="AF4" s="61" t="s">
        <v>867</v>
      </c>
      <c r="AG4" s="625" t="s">
        <v>255</v>
      </c>
      <c r="AH4" s="625"/>
    </row>
    <row r="5" spans="1:35" x14ac:dyDescent="0.2">
      <c r="A5" s="611" t="s">
        <v>108</v>
      </c>
      <c r="B5" s="612" t="s">
        <v>204</v>
      </c>
      <c r="C5" s="613"/>
      <c r="D5" s="151">
        <f ca="1">(COUNTIF(INDIRECT(D$4&amp;"!$Q$4:$Q$203"),'Risques-Dangers-Dommages'!$B$164)+COUNTIF(INDIRECT(D$4&amp;"!$Q$4:$Q$203"),'Risques-Dangers-Dommages'!$B$165)+COUNTIF(INDIRECT(D$4&amp;"!$Q$4:$Q$203"),'Risques-Dangers-Dommages'!$B$169))</f>
        <v>0</v>
      </c>
      <c r="E5" s="151">
        <f ca="1">(COUNTIF(INDIRECT(E$4&amp;"!$Q$4:$Q$203"),'Risques-Dangers-Dommages'!$B$164)+COUNTIF(INDIRECT(E$4&amp;"!$Q$4:$Q$203"),'Risques-Dangers-Dommages'!$B$165)+COUNTIF(INDIRECT(E$4&amp;"!$Q$4:$Q$203"),'Risques-Dangers-Dommages'!$B$169))</f>
        <v>0</v>
      </c>
      <c r="F5" s="151">
        <f ca="1">(COUNTIF(INDIRECT(F$4&amp;"!$Q$4:$Q$203"),'Risques-Dangers-Dommages'!$B$164)+COUNTIF(INDIRECT(F$4&amp;"!$Q$4:$Q$203"),'Risques-Dangers-Dommages'!$B$165)+COUNTIF(INDIRECT(F$4&amp;"!$Q$4:$Q$203"),'Risques-Dangers-Dommages'!$B$169))</f>
        <v>0</v>
      </c>
      <c r="G5" s="151">
        <f ca="1">(COUNTIF(INDIRECT(G$4&amp;"!$Q$4:$Q$203"),'Risques-Dangers-Dommages'!$B$164)+COUNTIF(INDIRECT(G$4&amp;"!$Q$4:$Q$203"),'Risques-Dangers-Dommages'!$B$165)+COUNTIF(INDIRECT(G$4&amp;"!$Q$4:$Q$203"),'Risques-Dangers-Dommages'!$B$169))</f>
        <v>0</v>
      </c>
      <c r="H5" s="151">
        <f ca="1">(COUNTIF(INDIRECT(H$4&amp;"!$Q$4:$Q$203"),'Risques-Dangers-Dommages'!$B$164)+COUNTIF(INDIRECT(H$4&amp;"!$Q$4:$Q$203"),'Risques-Dangers-Dommages'!$B$165)+COUNTIF(INDIRECT(H$4&amp;"!$Q$4:$Q$203"),'Risques-Dangers-Dommages'!$B$169))</f>
        <v>0</v>
      </c>
      <c r="I5" s="151">
        <f ca="1">(COUNTIF(INDIRECT(I$4&amp;"!$Q$4:$Q$203"),'Risques-Dangers-Dommages'!$B$164)+COUNTIF(INDIRECT(I$4&amp;"!$Q$4:$Q$203"),'Risques-Dangers-Dommages'!$B$165)+COUNTIF(INDIRECT(I$4&amp;"!$Q$4:$Q$203"),'Risques-Dangers-Dommages'!$B$169))</f>
        <v>0</v>
      </c>
      <c r="J5" s="151">
        <f ca="1">(COUNTIF(INDIRECT(J$4&amp;"!$Q$4:$Q$203"),'Risques-Dangers-Dommages'!$B$164)+COUNTIF(INDIRECT(J$4&amp;"!$Q$4:$Q$203"),'Risques-Dangers-Dommages'!$B$165)+COUNTIF(INDIRECT(J$4&amp;"!$Q$4:$Q$203"),'Risques-Dangers-Dommages'!$B$169))</f>
        <v>0</v>
      </c>
      <c r="K5" s="151">
        <f ca="1">(COUNTIF(INDIRECT(K$4&amp;"!$Q$4:$Q$203"),'Risques-Dangers-Dommages'!$B$164)+COUNTIF(INDIRECT(K$4&amp;"!$Q$4:$Q$203"),'Risques-Dangers-Dommages'!$B$165)+COUNTIF(INDIRECT(K$4&amp;"!$Q$4:$Q$203"),'Risques-Dangers-Dommages'!$B$169))</f>
        <v>0</v>
      </c>
      <c r="L5" s="151">
        <f ca="1">(COUNTIF(INDIRECT(L$4&amp;"!$Q$4:$Q$203"),'Risques-Dangers-Dommages'!$B$164)+COUNTIF(INDIRECT(L$4&amp;"!$Q$4:$Q$203"),'Risques-Dangers-Dommages'!$B$165)+COUNTIF(INDIRECT(L$4&amp;"!$Q$4:$Q$203"),'Risques-Dangers-Dommages'!$B$169))</f>
        <v>0</v>
      </c>
      <c r="M5" s="151">
        <f ca="1">(COUNTIF(INDIRECT(M$4&amp;"!$Q$4:$Q$203"),'Risques-Dangers-Dommages'!$B$164)+COUNTIF(INDIRECT(M$4&amp;"!$Q$4:$Q$203"),'Risques-Dangers-Dommages'!$B$165)+COUNTIF(INDIRECT(M$4&amp;"!$Q$4:$Q$203"),'Risques-Dangers-Dommages'!$B$169))</f>
        <v>0</v>
      </c>
      <c r="N5" s="151">
        <f ca="1">(COUNTIF(INDIRECT(N$4&amp;"!$Q$4:$Q$203"),'Risques-Dangers-Dommages'!$B$164)+COUNTIF(INDIRECT(N$4&amp;"!$Q$4:$Q$203"),'Risques-Dangers-Dommages'!$B$165)+COUNTIF(INDIRECT(N$4&amp;"!$Q$4:$Q$203"),'Risques-Dangers-Dommages'!$B$169))</f>
        <v>0</v>
      </c>
      <c r="O5" s="151">
        <f ca="1">(COUNTIF(INDIRECT(O$4&amp;"!$Q$4:$Q$203"),'Risques-Dangers-Dommages'!$B$164)+COUNTIF(INDIRECT(O$4&amp;"!$Q$4:$Q$203"),'Risques-Dangers-Dommages'!$B$165)+COUNTIF(INDIRECT(O$4&amp;"!$Q$4:$Q$203"),'Risques-Dangers-Dommages'!$B$169))</f>
        <v>0</v>
      </c>
      <c r="P5" s="151">
        <f ca="1">(COUNTIF(INDIRECT(P$4&amp;"!$Q$4:$Q$203"),'Risques-Dangers-Dommages'!$B$164)+COUNTIF(INDIRECT(P$4&amp;"!$Q$4:$Q$203"),'Risques-Dangers-Dommages'!$B$165)+COUNTIF(INDIRECT(P$4&amp;"!$Q$4:$Q$203"),'Risques-Dangers-Dommages'!$B$169))</f>
        <v>0</v>
      </c>
      <c r="Q5" s="151">
        <f ca="1">(COUNTIF(INDIRECT(Q$4&amp;"!$Q$4:$Q$203"),'Risques-Dangers-Dommages'!$B$164)+COUNTIF(INDIRECT(Q$4&amp;"!$Q$4:$Q$203"),'Risques-Dangers-Dommages'!$B$165)+COUNTIF(INDIRECT(Q$4&amp;"!$Q$4:$Q$203"),'Risques-Dangers-Dommages'!$B$169))</f>
        <v>0</v>
      </c>
      <c r="R5" s="151">
        <f ca="1">(COUNTIF(INDIRECT(R$4&amp;"!$Q$4:$Q$203"),'Risques-Dangers-Dommages'!$B$164)+COUNTIF(INDIRECT(R$4&amp;"!$Q$4:$Q$203"),'Risques-Dangers-Dommages'!$B$165)+COUNTIF(INDIRECT(R$4&amp;"!$Q$4:$Q$203"),'Risques-Dangers-Dommages'!$B$169))</f>
        <v>0</v>
      </c>
      <c r="S5" s="151">
        <f ca="1">(COUNTIF(INDIRECT(S$4&amp;"!$Q$4:$Q$203"),'Risques-Dangers-Dommages'!$B$164)+COUNTIF(INDIRECT(S$4&amp;"!$Q$4:$Q$203"),'Risques-Dangers-Dommages'!$B$165)+COUNTIF(INDIRECT(S$4&amp;"!$Q$4:$Q$203"),'Risques-Dangers-Dommages'!$B$169))</f>
        <v>0</v>
      </c>
      <c r="T5" s="151">
        <f ca="1">(COUNTIF(INDIRECT(T$4&amp;"!$Q$4:$Q$203"),'Risques-Dangers-Dommages'!$B$164)+COUNTIF(INDIRECT(T$4&amp;"!$Q$4:$Q$203"),'Risques-Dangers-Dommages'!$B$165)+COUNTIF(INDIRECT(T$4&amp;"!$Q$4:$Q$203"),'Risques-Dangers-Dommages'!$B$169))</f>
        <v>0</v>
      </c>
      <c r="U5" s="151">
        <f ca="1">(COUNTIF(INDIRECT(U$4&amp;"!$Q$4:$Q$203"),'Risques-Dangers-Dommages'!$B$164)+COUNTIF(INDIRECT(U$4&amp;"!$Q$4:$Q$203"),'Risques-Dangers-Dommages'!$B$165)+COUNTIF(INDIRECT(U$4&amp;"!$Q$4:$Q$203"),'Risques-Dangers-Dommages'!$B$169))</f>
        <v>0</v>
      </c>
      <c r="V5" s="151">
        <f ca="1">(COUNTIF(INDIRECT(V$4&amp;"!$Q$4:$Q$203"),'Risques-Dangers-Dommages'!$B$164)+COUNTIF(INDIRECT(V$4&amp;"!$Q$4:$Q$203"),'Risques-Dangers-Dommages'!$B$165)+COUNTIF(INDIRECT(V$4&amp;"!$Q$4:$Q$203"),'Risques-Dangers-Dommages'!$B$169))</f>
        <v>0</v>
      </c>
      <c r="W5" s="151">
        <f ca="1">(COUNTIF(INDIRECT(W$4&amp;"!$Q$4:$Q$203"),'Risques-Dangers-Dommages'!$B$164)+COUNTIF(INDIRECT(W$4&amp;"!$Q$4:$Q$203"),'Risques-Dangers-Dommages'!$B$165)+COUNTIF(INDIRECT(W$4&amp;"!$Q$4:$Q$203"),'Risques-Dangers-Dommages'!$B$169))</f>
        <v>0</v>
      </c>
      <c r="X5" s="151">
        <f ca="1">(COUNTIF(INDIRECT(X$4&amp;"!$Q$4:$Q$203"),'Risques-Dangers-Dommages'!$B$164)+COUNTIF(INDIRECT(X$4&amp;"!$Q$4:$Q$203"),'Risques-Dangers-Dommages'!$B$165)+COUNTIF(INDIRECT(X$4&amp;"!$Q$4:$Q$203"),'Risques-Dangers-Dommages'!$B$169))</f>
        <v>0</v>
      </c>
      <c r="Y5" s="151">
        <f ca="1">(COUNTIF(INDIRECT(Y$4&amp;"!$Q$4:$Q$203"),'Risques-Dangers-Dommages'!$B$164)+COUNTIF(INDIRECT(Y$4&amp;"!$Q$4:$Q$203"),'Risques-Dangers-Dommages'!$B$165)+COUNTIF(INDIRECT(Y$4&amp;"!$Q$4:$Q$203"),'Risques-Dangers-Dommages'!$B$169))</f>
        <v>0</v>
      </c>
      <c r="Z5" s="151">
        <f ca="1">(COUNTIF(INDIRECT(Z$4&amp;"!$Q$4:$Q$203"),'Risques-Dangers-Dommages'!$B$164)+COUNTIF(INDIRECT(Z$4&amp;"!$Q$4:$Q$203"),'Risques-Dangers-Dommages'!$B$165)+COUNTIF(INDIRECT(Z$4&amp;"!$Q$4:$Q$203"),'Risques-Dangers-Dommages'!$B$169))</f>
        <v>0</v>
      </c>
      <c r="AA5" s="151">
        <f ca="1">(COUNTIF(INDIRECT(AA$4&amp;"!$Q$4:$Q$203"),'Risques-Dangers-Dommages'!$B$164)+COUNTIF(INDIRECT(AA$4&amp;"!$Q$4:$Q$203"),'Risques-Dangers-Dommages'!$B$165)+COUNTIF(INDIRECT(AA$4&amp;"!$Q$4:$Q$203"),'Risques-Dangers-Dommages'!$B$169))</f>
        <v>0</v>
      </c>
      <c r="AB5" s="151">
        <f ca="1">(COUNTIF(INDIRECT(AB$4&amp;"!$Q$4:$Q$203"),'Risques-Dangers-Dommages'!$B$164)+COUNTIF(INDIRECT(AB$4&amp;"!$Q$4:$Q$203"),'Risques-Dangers-Dommages'!$B$165)+COUNTIF(INDIRECT(AB$4&amp;"!$Q$4:$Q$203"),'Risques-Dangers-Dommages'!$B$169))</f>
        <v>0</v>
      </c>
      <c r="AC5" s="151">
        <f ca="1">(COUNTIF(INDIRECT(AC$4&amp;"!$Q$4:$Q$203"),'Risques-Dangers-Dommages'!$B$164)+COUNTIF(INDIRECT(AC$4&amp;"!$Q$4:$Q$203"),'Risques-Dangers-Dommages'!$B$165)+COUNTIF(INDIRECT(AC$4&amp;"!$Q$4:$Q$203"),'Risques-Dangers-Dommages'!$B$169))</f>
        <v>0</v>
      </c>
      <c r="AD5" s="151">
        <f ca="1">(COUNTIF(INDIRECT(AD$4&amp;"!$Q$4:$Q$203"),'Risques-Dangers-Dommages'!$B$164)+COUNTIF(INDIRECT(AD$4&amp;"!$Q$4:$Q$203"),'Risques-Dangers-Dommages'!$B$165)+COUNTIF(INDIRECT(AD$4&amp;"!$Q$4:$Q$203"),'Risques-Dangers-Dommages'!$B$169))</f>
        <v>0</v>
      </c>
      <c r="AE5" s="151">
        <f ca="1">(COUNTIF(INDIRECT(AE$4&amp;"!$Q$4:$Q$203"),'Risques-Dangers-Dommages'!$B$164)+COUNTIF(INDIRECT(AE$4&amp;"!$Q$4:$Q$203"),'Risques-Dangers-Dommages'!$B$165)+COUNTIF(INDIRECT(AE$4&amp;"!$Q$4:$Q$203"),'Risques-Dangers-Dommages'!$B$169))</f>
        <v>0</v>
      </c>
      <c r="AF5" s="151">
        <f ca="1">(COUNTIF(INDIRECT(AF$4&amp;"!$Q$4:$Q$203"),'Risques-Dangers-Dommages'!$B$164)+COUNTIF(INDIRECT(AF$4&amp;"!$Q$4:$Q$203"),'Risques-Dangers-Dommages'!$B$165)+COUNTIF(INDIRECT(AF$4&amp;"!$Q$4:$Q$203"),'Risques-Dangers-Dommages'!$B$169))</f>
        <v>0</v>
      </c>
      <c r="AG5" s="151">
        <f t="shared" ref="AG5:AG37" ca="1" si="0">SUM(D5:AF5)</f>
        <v>0</v>
      </c>
      <c r="AH5" s="606">
        <f ca="1">SUM(AG5:AG37)</f>
        <v>3</v>
      </c>
      <c r="AI5" s="220"/>
    </row>
    <row r="6" spans="1:35" x14ac:dyDescent="0.2">
      <c r="A6" s="611"/>
      <c r="B6" s="614" t="s">
        <v>205</v>
      </c>
      <c r="C6" s="615"/>
      <c r="D6" s="153">
        <f ca="1">(COUNTIF(INDIRECT(D$4&amp;"!$Q$4:$Q$203"),'Risques-Dangers-Dommages'!$B$166)+COUNTIF(INDIRECT(D$4&amp;"!$Q$4:$Q$203"),'Risques-Dangers-Dommages'!$B$167))</f>
        <v>0</v>
      </c>
      <c r="E6" s="153">
        <f ca="1">(COUNTIF(INDIRECT(E$4&amp;"!$Q$4:$Q$203"),'Risques-Dangers-Dommages'!$B$166)+COUNTIF(INDIRECT(E$4&amp;"!$Q$4:$Q$203"),'Risques-Dangers-Dommages'!$B$167))</f>
        <v>0</v>
      </c>
      <c r="F6" s="153">
        <f ca="1">(COUNTIF(INDIRECT(F$4&amp;"!$Q$4:$Q$203"),'Risques-Dangers-Dommages'!$B$166)+COUNTIF(INDIRECT(F$4&amp;"!$Q$4:$Q$203"),'Risques-Dangers-Dommages'!$B$167))</f>
        <v>0</v>
      </c>
      <c r="G6" s="153">
        <f ca="1">(COUNTIF(INDIRECT(G$4&amp;"!$Q$4:$Q$203"),'Risques-Dangers-Dommages'!$B$166)+COUNTIF(INDIRECT(G$4&amp;"!$Q$4:$Q$203"),'Risques-Dangers-Dommages'!$B$167))</f>
        <v>0</v>
      </c>
      <c r="H6" s="153">
        <f ca="1">(COUNTIF(INDIRECT(H$4&amp;"!$Q$4:$Q$203"),'Risques-Dangers-Dommages'!$B$166)+COUNTIF(INDIRECT(H$4&amp;"!$Q$4:$Q$203"),'Risques-Dangers-Dommages'!$B$167))</f>
        <v>0</v>
      </c>
      <c r="I6" s="153">
        <f ca="1">(COUNTIF(INDIRECT(I$4&amp;"!$Q$4:$Q$203"),'Risques-Dangers-Dommages'!$B$166)+COUNTIF(INDIRECT(I$4&amp;"!$Q$4:$Q$203"),'Risques-Dangers-Dommages'!$B$167))</f>
        <v>0</v>
      </c>
      <c r="J6" s="153">
        <f ca="1">(COUNTIF(INDIRECT(J$4&amp;"!$Q$4:$Q$203"),'Risques-Dangers-Dommages'!$B$166)+COUNTIF(INDIRECT(J$4&amp;"!$Q$4:$Q$203"),'Risques-Dangers-Dommages'!$B$167))</f>
        <v>0</v>
      </c>
      <c r="K6" s="153">
        <f ca="1">(COUNTIF(INDIRECT(K$4&amp;"!$Q$4:$Q$203"),'Risques-Dangers-Dommages'!$B$166)+COUNTIF(INDIRECT(K$4&amp;"!$Q$4:$Q$203"),'Risques-Dangers-Dommages'!$B$167))</f>
        <v>0</v>
      </c>
      <c r="L6" s="153">
        <f ca="1">(COUNTIF(INDIRECT(L$4&amp;"!$Q$4:$Q$203"),'Risques-Dangers-Dommages'!$B$166)+COUNTIF(INDIRECT(L$4&amp;"!$Q$4:$Q$203"),'Risques-Dangers-Dommages'!$B$167))</f>
        <v>0</v>
      </c>
      <c r="M6" s="153">
        <f ca="1">(COUNTIF(INDIRECT(M$4&amp;"!$Q$4:$Q$203"),'Risques-Dangers-Dommages'!$B$166)+COUNTIF(INDIRECT(M$4&amp;"!$Q$4:$Q$203"),'Risques-Dangers-Dommages'!$B$167))</f>
        <v>0</v>
      </c>
      <c r="N6" s="153">
        <f ca="1">(COUNTIF(INDIRECT(N$4&amp;"!$Q$4:$Q$203"),'Risques-Dangers-Dommages'!$B$166)+COUNTIF(INDIRECT(N$4&amp;"!$Q$4:$Q$203"),'Risques-Dangers-Dommages'!$B$167))</f>
        <v>0</v>
      </c>
      <c r="O6" s="153">
        <f ca="1">(COUNTIF(INDIRECT(O$4&amp;"!$Q$4:$Q$203"),'Risques-Dangers-Dommages'!$B$166)+COUNTIF(INDIRECT(O$4&amp;"!$Q$4:$Q$203"),'Risques-Dangers-Dommages'!$B$167))</f>
        <v>0</v>
      </c>
      <c r="P6" s="153">
        <f ca="1">(COUNTIF(INDIRECT(P$4&amp;"!$Q$4:$Q$203"),'Risques-Dangers-Dommages'!$B$166)+COUNTIF(INDIRECT(P$4&amp;"!$Q$4:$Q$203"),'Risques-Dangers-Dommages'!$B$167))</f>
        <v>0</v>
      </c>
      <c r="Q6" s="153">
        <f ca="1">(COUNTIF(INDIRECT(Q$4&amp;"!$Q$4:$Q$203"),'Risques-Dangers-Dommages'!$B$166)+COUNTIF(INDIRECT(Q$4&amp;"!$Q$4:$Q$203"),'Risques-Dangers-Dommages'!$B$167))</f>
        <v>0</v>
      </c>
      <c r="R6" s="153">
        <f ca="1">(COUNTIF(INDIRECT(R$4&amp;"!$Q$4:$Q$203"),'Risques-Dangers-Dommages'!$B$166)+COUNTIF(INDIRECT(R$4&amp;"!$Q$4:$Q$203"),'Risques-Dangers-Dommages'!$B$167))</f>
        <v>0</v>
      </c>
      <c r="S6" s="153">
        <f ca="1">(COUNTIF(INDIRECT(S$4&amp;"!$Q$4:$Q$203"),'Risques-Dangers-Dommages'!$B$166)+COUNTIF(INDIRECT(S$4&amp;"!$Q$4:$Q$203"),'Risques-Dangers-Dommages'!$B$167))</f>
        <v>0</v>
      </c>
      <c r="T6" s="153">
        <f ca="1">(COUNTIF(INDIRECT(T$4&amp;"!$Q$4:$Q$203"),'Risques-Dangers-Dommages'!$B$166)+COUNTIF(INDIRECT(T$4&amp;"!$Q$4:$Q$203"),'Risques-Dangers-Dommages'!$B$167))</f>
        <v>0</v>
      </c>
      <c r="U6" s="153">
        <f ca="1">(COUNTIF(INDIRECT(U$4&amp;"!$Q$4:$Q$203"),'Risques-Dangers-Dommages'!$B$166)+COUNTIF(INDIRECT(U$4&amp;"!$Q$4:$Q$203"),'Risques-Dangers-Dommages'!$B$167))</f>
        <v>0</v>
      </c>
      <c r="V6" s="153">
        <f ca="1">(COUNTIF(INDIRECT(V$4&amp;"!$Q$4:$Q$203"),'Risques-Dangers-Dommages'!$B$166)+COUNTIF(INDIRECT(V$4&amp;"!$Q$4:$Q$203"),'Risques-Dangers-Dommages'!$B$167))</f>
        <v>0</v>
      </c>
      <c r="W6" s="153">
        <f ca="1">(COUNTIF(INDIRECT(W$4&amp;"!$Q$4:$Q$203"),'Risques-Dangers-Dommages'!$B$166)+COUNTIF(INDIRECT(W$4&amp;"!$Q$4:$Q$203"),'Risques-Dangers-Dommages'!$B$167))</f>
        <v>0</v>
      </c>
      <c r="X6" s="153">
        <f ca="1">(COUNTIF(INDIRECT(X$4&amp;"!$Q$4:$Q$203"),'Risques-Dangers-Dommages'!$B$166)+COUNTIF(INDIRECT(X$4&amp;"!$Q$4:$Q$203"),'Risques-Dangers-Dommages'!$B$167))</f>
        <v>0</v>
      </c>
      <c r="Y6" s="153">
        <f ca="1">(COUNTIF(INDIRECT(Y$4&amp;"!$Q$4:$Q$203"),'Risques-Dangers-Dommages'!$B$166)+COUNTIF(INDIRECT(Y$4&amp;"!$Q$4:$Q$203"),'Risques-Dangers-Dommages'!$B$167))</f>
        <v>0</v>
      </c>
      <c r="Z6" s="153">
        <f ca="1">(COUNTIF(INDIRECT(Z$4&amp;"!$Q$4:$Q$203"),'Risques-Dangers-Dommages'!$B$166)+COUNTIF(INDIRECT(Z$4&amp;"!$Q$4:$Q$203"),'Risques-Dangers-Dommages'!$B$167))</f>
        <v>0</v>
      </c>
      <c r="AA6" s="153">
        <f ca="1">(COUNTIF(INDIRECT(AA$4&amp;"!$Q$4:$Q$203"),'Risques-Dangers-Dommages'!$B$166)+COUNTIF(INDIRECT(AA$4&amp;"!$Q$4:$Q$203"),'Risques-Dangers-Dommages'!$B$167))</f>
        <v>0</v>
      </c>
      <c r="AB6" s="153">
        <f ca="1">(COUNTIF(INDIRECT(AB$4&amp;"!$Q$4:$Q$203"),'Risques-Dangers-Dommages'!$B$166)+COUNTIF(INDIRECT(AB$4&amp;"!$Q$4:$Q$203"),'Risques-Dangers-Dommages'!$B$167))</f>
        <v>0</v>
      </c>
      <c r="AC6" s="153">
        <f ca="1">(COUNTIF(INDIRECT(AC$4&amp;"!$Q$4:$Q$203"),'Risques-Dangers-Dommages'!$B$166)+COUNTIF(INDIRECT(AC$4&amp;"!$Q$4:$Q$203"),'Risques-Dangers-Dommages'!$B$167))</f>
        <v>0</v>
      </c>
      <c r="AD6" s="153">
        <f ca="1">(COUNTIF(INDIRECT(AD$4&amp;"!$Q$4:$Q$203"),'Risques-Dangers-Dommages'!$B$166)+COUNTIF(INDIRECT(AD$4&amp;"!$Q$4:$Q$203"),'Risques-Dangers-Dommages'!$B$167))</f>
        <v>0</v>
      </c>
      <c r="AE6" s="153">
        <f ca="1">(COUNTIF(INDIRECT(AE$4&amp;"!$Q$4:$Q$203"),'Risques-Dangers-Dommages'!$B$166)+COUNTIF(INDIRECT(AE$4&amp;"!$Q$4:$Q$203"),'Risques-Dangers-Dommages'!$B$167))</f>
        <v>0</v>
      </c>
      <c r="AF6" s="153">
        <f ca="1">(COUNTIF(INDIRECT(AF$4&amp;"!$Q$4:$Q$203"),'Risques-Dangers-Dommages'!$B$166)+COUNTIF(INDIRECT(AF$4&amp;"!$Q$4:$Q$203"),'Risques-Dangers-Dommages'!$B$167))</f>
        <v>0</v>
      </c>
      <c r="AG6" s="153">
        <f t="shared" ca="1" si="0"/>
        <v>0</v>
      </c>
      <c r="AH6" s="606"/>
      <c r="AI6" s="221">
        <f ca="1">SUM(AG5:AG7)</f>
        <v>0</v>
      </c>
    </row>
    <row r="7" spans="1:35" x14ac:dyDescent="0.2">
      <c r="A7" s="611"/>
      <c r="B7" s="616" t="s">
        <v>206</v>
      </c>
      <c r="C7" s="617"/>
      <c r="D7" s="154">
        <f ca="1">(COUNTIF(INDIRECT(D$4&amp;"!$Q$4:$Q$203"),'Risques-Dangers-Dommages'!$B$168)+COUNTIF(INDIRECT(D$4&amp;"!$Q$4:$Q$203"),'Risques-Dangers-Dommages'!$B$170)+COUNTIF(INDIRECT(D$4&amp;"!$Q$4:$Q$203"),'Risques-Dangers-Dommages'!$B$171)+COUNTIF(INDIRECT(D$4&amp;"!$Q$4:$Q$203"),'Risques-Dangers-Dommages'!$B$172))</f>
        <v>0</v>
      </c>
      <c r="E7" s="154">
        <f ca="1">(COUNTIF(INDIRECT(E$4&amp;"!$Q$4:$Q$203"),'Risques-Dangers-Dommages'!$B$168)+COUNTIF(INDIRECT(E$4&amp;"!$Q$4:$Q$203"),'Risques-Dangers-Dommages'!$B$170)+COUNTIF(INDIRECT(E$4&amp;"!$Q$4:$Q$203"),'Risques-Dangers-Dommages'!$B$171)+COUNTIF(INDIRECT(E$4&amp;"!$Q$4:$Q$203"),'Risques-Dangers-Dommages'!$B$172))</f>
        <v>0</v>
      </c>
      <c r="F7" s="154">
        <f ca="1">(COUNTIF(INDIRECT(F$4&amp;"!$Q$4:$Q$203"),'Risques-Dangers-Dommages'!$B$168)+COUNTIF(INDIRECT(F$4&amp;"!$Q$4:$Q$203"),'Risques-Dangers-Dommages'!$B$170)+COUNTIF(INDIRECT(F$4&amp;"!$Q$4:$Q$203"),'Risques-Dangers-Dommages'!$B$171)+COUNTIF(INDIRECT(F$4&amp;"!$Q$4:$Q$203"),'Risques-Dangers-Dommages'!$B$172))</f>
        <v>0</v>
      </c>
      <c r="G7" s="154">
        <f ca="1">(COUNTIF(INDIRECT(G$4&amp;"!$Q$4:$Q$203"),'Risques-Dangers-Dommages'!$B$168)+COUNTIF(INDIRECT(G$4&amp;"!$Q$4:$Q$203"),'Risques-Dangers-Dommages'!$B$170)+COUNTIF(INDIRECT(G$4&amp;"!$Q$4:$Q$203"),'Risques-Dangers-Dommages'!$B$171)+COUNTIF(INDIRECT(G$4&amp;"!$Q$4:$Q$203"),'Risques-Dangers-Dommages'!$B$172))</f>
        <v>0</v>
      </c>
      <c r="H7" s="154">
        <f ca="1">(COUNTIF(INDIRECT(H$4&amp;"!$Q$4:$Q$203"),'Risques-Dangers-Dommages'!$B$168)+COUNTIF(INDIRECT(H$4&amp;"!$Q$4:$Q$203"),'Risques-Dangers-Dommages'!$B$170)+COUNTIF(INDIRECT(H$4&amp;"!$Q$4:$Q$203"),'Risques-Dangers-Dommages'!$B$171)+COUNTIF(INDIRECT(H$4&amp;"!$Q$4:$Q$203"),'Risques-Dangers-Dommages'!$B$172))</f>
        <v>0</v>
      </c>
      <c r="I7" s="154">
        <f ca="1">(COUNTIF(INDIRECT(I$4&amp;"!$Q$4:$Q$203"),'Risques-Dangers-Dommages'!$B$168)+COUNTIF(INDIRECT(I$4&amp;"!$Q$4:$Q$203"),'Risques-Dangers-Dommages'!$B$170)+COUNTIF(INDIRECT(I$4&amp;"!$Q$4:$Q$203"),'Risques-Dangers-Dommages'!$B$171)+COUNTIF(INDIRECT(I$4&amp;"!$Q$4:$Q$203"),'Risques-Dangers-Dommages'!$B$172))</f>
        <v>0</v>
      </c>
      <c r="J7" s="154">
        <f ca="1">(COUNTIF(INDIRECT(J$4&amp;"!$Q$4:$Q$203"),'Risques-Dangers-Dommages'!$B$168)+COUNTIF(INDIRECT(J$4&amp;"!$Q$4:$Q$203"),'Risques-Dangers-Dommages'!$B$170)+COUNTIF(INDIRECT(J$4&amp;"!$Q$4:$Q$203"),'Risques-Dangers-Dommages'!$B$171)+COUNTIF(INDIRECT(J$4&amp;"!$Q$4:$Q$203"),'Risques-Dangers-Dommages'!$B$172))</f>
        <v>0</v>
      </c>
      <c r="K7" s="154">
        <f ca="1">(COUNTIF(INDIRECT(K$4&amp;"!$Q$4:$Q$203"),'Risques-Dangers-Dommages'!$B$168)+COUNTIF(INDIRECT(K$4&amp;"!$Q$4:$Q$203"),'Risques-Dangers-Dommages'!$B$170)+COUNTIF(INDIRECT(K$4&amp;"!$Q$4:$Q$203"),'Risques-Dangers-Dommages'!$B$171)+COUNTIF(INDIRECT(K$4&amp;"!$Q$4:$Q$203"),'Risques-Dangers-Dommages'!$B$172))</f>
        <v>0</v>
      </c>
      <c r="L7" s="154">
        <f ca="1">(COUNTIF(INDIRECT(L$4&amp;"!$Q$4:$Q$203"),'Risques-Dangers-Dommages'!$B$168)+COUNTIF(INDIRECT(L$4&amp;"!$Q$4:$Q$203"),'Risques-Dangers-Dommages'!$B$170)+COUNTIF(INDIRECT(L$4&amp;"!$Q$4:$Q$203"),'Risques-Dangers-Dommages'!$B$171)+COUNTIF(INDIRECT(L$4&amp;"!$Q$4:$Q$203"),'Risques-Dangers-Dommages'!$B$172))</f>
        <v>0</v>
      </c>
      <c r="M7" s="154">
        <f ca="1">(COUNTIF(INDIRECT(M$4&amp;"!$Q$4:$Q$203"),'Risques-Dangers-Dommages'!$B$168)+COUNTIF(INDIRECT(M$4&amp;"!$Q$4:$Q$203"),'Risques-Dangers-Dommages'!$B$170)+COUNTIF(INDIRECT(M$4&amp;"!$Q$4:$Q$203"),'Risques-Dangers-Dommages'!$B$171)+COUNTIF(INDIRECT(M$4&amp;"!$Q$4:$Q$203"),'Risques-Dangers-Dommages'!$B$172))</f>
        <v>0</v>
      </c>
      <c r="N7" s="154">
        <f ca="1">(COUNTIF(INDIRECT(N$4&amp;"!$Q$4:$Q$203"),'Risques-Dangers-Dommages'!$B$168)+COUNTIF(INDIRECT(N$4&amp;"!$Q$4:$Q$203"),'Risques-Dangers-Dommages'!$B$170)+COUNTIF(INDIRECT(N$4&amp;"!$Q$4:$Q$203"),'Risques-Dangers-Dommages'!$B$171)+COUNTIF(INDIRECT(N$4&amp;"!$Q$4:$Q$203"),'Risques-Dangers-Dommages'!$B$172))</f>
        <v>0</v>
      </c>
      <c r="O7" s="154">
        <f ca="1">(COUNTIF(INDIRECT(O$4&amp;"!$Q$4:$Q$203"),'Risques-Dangers-Dommages'!$B$168)+COUNTIF(INDIRECT(O$4&amp;"!$Q$4:$Q$203"),'Risques-Dangers-Dommages'!$B$170)+COUNTIF(INDIRECT(O$4&amp;"!$Q$4:$Q$203"),'Risques-Dangers-Dommages'!$B$171)+COUNTIF(INDIRECT(O$4&amp;"!$Q$4:$Q$203"),'Risques-Dangers-Dommages'!$B$172))</f>
        <v>0</v>
      </c>
      <c r="P7" s="154">
        <f ca="1">(COUNTIF(INDIRECT(P$4&amp;"!$Q$4:$Q$203"),'Risques-Dangers-Dommages'!$B$168)+COUNTIF(INDIRECT(P$4&amp;"!$Q$4:$Q$203"),'Risques-Dangers-Dommages'!$B$170)+COUNTIF(INDIRECT(P$4&amp;"!$Q$4:$Q$203"),'Risques-Dangers-Dommages'!$B$171)+COUNTIF(INDIRECT(P$4&amp;"!$Q$4:$Q$203"),'Risques-Dangers-Dommages'!$B$172))</f>
        <v>0</v>
      </c>
      <c r="Q7" s="154">
        <f ca="1">(COUNTIF(INDIRECT(Q$4&amp;"!$Q$4:$Q$203"),'Risques-Dangers-Dommages'!$B$168)+COUNTIF(INDIRECT(Q$4&amp;"!$Q$4:$Q$203"),'Risques-Dangers-Dommages'!$B$170)+COUNTIF(INDIRECT(Q$4&amp;"!$Q$4:$Q$203"),'Risques-Dangers-Dommages'!$B$171)+COUNTIF(INDIRECT(Q$4&amp;"!$Q$4:$Q$203"),'Risques-Dangers-Dommages'!$B$172))</f>
        <v>0</v>
      </c>
      <c r="R7" s="154">
        <f ca="1">(COUNTIF(INDIRECT(R$4&amp;"!$Q$4:$Q$203"),'Risques-Dangers-Dommages'!$B$168)+COUNTIF(INDIRECT(R$4&amp;"!$Q$4:$Q$203"),'Risques-Dangers-Dommages'!$B$170)+COUNTIF(INDIRECT(R$4&amp;"!$Q$4:$Q$203"),'Risques-Dangers-Dommages'!$B$171)+COUNTIF(INDIRECT(R$4&amp;"!$Q$4:$Q$203"),'Risques-Dangers-Dommages'!$B$172))</f>
        <v>0</v>
      </c>
      <c r="S7" s="154">
        <f ca="1">(COUNTIF(INDIRECT(S$4&amp;"!$Q$4:$Q$203"),'Risques-Dangers-Dommages'!$B$168)+COUNTIF(INDIRECT(S$4&amp;"!$Q$4:$Q$203"),'Risques-Dangers-Dommages'!$B$170)+COUNTIF(INDIRECT(S$4&amp;"!$Q$4:$Q$203"),'Risques-Dangers-Dommages'!$B$171)+COUNTIF(INDIRECT(S$4&amp;"!$Q$4:$Q$203"),'Risques-Dangers-Dommages'!$B$172))</f>
        <v>0</v>
      </c>
      <c r="T7" s="154">
        <f ca="1">(COUNTIF(INDIRECT(T$4&amp;"!$Q$4:$Q$203"),'Risques-Dangers-Dommages'!$B$168)+COUNTIF(INDIRECT(T$4&amp;"!$Q$4:$Q$203"),'Risques-Dangers-Dommages'!$B$170)+COUNTIF(INDIRECT(T$4&amp;"!$Q$4:$Q$203"),'Risques-Dangers-Dommages'!$B$171)+COUNTIF(INDIRECT(T$4&amp;"!$Q$4:$Q$203"),'Risques-Dangers-Dommages'!$B$172))</f>
        <v>0</v>
      </c>
      <c r="U7" s="154">
        <f ca="1">(COUNTIF(INDIRECT(U$4&amp;"!$Q$4:$Q$203"),'Risques-Dangers-Dommages'!$B$168)+COUNTIF(INDIRECT(U$4&amp;"!$Q$4:$Q$203"),'Risques-Dangers-Dommages'!$B$170)+COUNTIF(INDIRECT(U$4&amp;"!$Q$4:$Q$203"),'Risques-Dangers-Dommages'!$B$171)+COUNTIF(INDIRECT(U$4&amp;"!$Q$4:$Q$203"),'Risques-Dangers-Dommages'!$B$172))</f>
        <v>0</v>
      </c>
      <c r="V7" s="154">
        <f ca="1">(COUNTIF(INDIRECT(V$4&amp;"!$Q$4:$Q$203"),'Risques-Dangers-Dommages'!$B$168)+COUNTIF(INDIRECT(V$4&amp;"!$Q$4:$Q$203"),'Risques-Dangers-Dommages'!$B$170)+COUNTIF(INDIRECT(V$4&amp;"!$Q$4:$Q$203"),'Risques-Dangers-Dommages'!$B$171)+COUNTIF(INDIRECT(V$4&amp;"!$Q$4:$Q$203"),'Risques-Dangers-Dommages'!$B$172))</f>
        <v>0</v>
      </c>
      <c r="W7" s="154">
        <f ca="1">(COUNTIF(INDIRECT(W$4&amp;"!$Q$4:$Q$203"),'Risques-Dangers-Dommages'!$B$168)+COUNTIF(INDIRECT(W$4&amp;"!$Q$4:$Q$203"),'Risques-Dangers-Dommages'!$B$170)+COUNTIF(INDIRECT(W$4&amp;"!$Q$4:$Q$203"),'Risques-Dangers-Dommages'!$B$171)+COUNTIF(INDIRECT(W$4&amp;"!$Q$4:$Q$203"),'Risques-Dangers-Dommages'!$B$172))</f>
        <v>0</v>
      </c>
      <c r="X7" s="154">
        <f ca="1">(COUNTIF(INDIRECT(X$4&amp;"!$Q$4:$Q$203"),'Risques-Dangers-Dommages'!$B$168)+COUNTIF(INDIRECT(X$4&amp;"!$Q$4:$Q$203"),'Risques-Dangers-Dommages'!$B$170)+COUNTIF(INDIRECT(X$4&amp;"!$Q$4:$Q$203"),'Risques-Dangers-Dommages'!$B$171)+COUNTIF(INDIRECT(X$4&amp;"!$Q$4:$Q$203"),'Risques-Dangers-Dommages'!$B$172))</f>
        <v>0</v>
      </c>
      <c r="Y7" s="154">
        <f ca="1">(COUNTIF(INDIRECT(Y$4&amp;"!$Q$4:$Q$203"),'Risques-Dangers-Dommages'!$B$168)+COUNTIF(INDIRECT(Y$4&amp;"!$Q$4:$Q$203"),'Risques-Dangers-Dommages'!$B$170)+COUNTIF(INDIRECT(Y$4&amp;"!$Q$4:$Q$203"),'Risques-Dangers-Dommages'!$B$171)+COUNTIF(INDIRECT(Y$4&amp;"!$Q$4:$Q$203"),'Risques-Dangers-Dommages'!$B$172))</f>
        <v>0</v>
      </c>
      <c r="Z7" s="154">
        <f ca="1">(COUNTIF(INDIRECT(Z$4&amp;"!$Q$4:$Q$203"),'Risques-Dangers-Dommages'!$B$168)+COUNTIF(INDIRECT(Z$4&amp;"!$Q$4:$Q$203"),'Risques-Dangers-Dommages'!$B$170)+COUNTIF(INDIRECT(Z$4&amp;"!$Q$4:$Q$203"),'Risques-Dangers-Dommages'!$B$171)+COUNTIF(INDIRECT(Z$4&amp;"!$Q$4:$Q$203"),'Risques-Dangers-Dommages'!$B$172))</f>
        <v>0</v>
      </c>
      <c r="AA7" s="154">
        <f ca="1">(COUNTIF(INDIRECT(AA$4&amp;"!$Q$4:$Q$203"),'Risques-Dangers-Dommages'!$B$168)+COUNTIF(INDIRECT(AA$4&amp;"!$Q$4:$Q$203"),'Risques-Dangers-Dommages'!$B$170)+COUNTIF(INDIRECT(AA$4&amp;"!$Q$4:$Q$203"),'Risques-Dangers-Dommages'!$B$171)+COUNTIF(INDIRECT(AA$4&amp;"!$Q$4:$Q$203"),'Risques-Dangers-Dommages'!$B$172))</f>
        <v>0</v>
      </c>
      <c r="AB7" s="154">
        <f ca="1">(COUNTIF(INDIRECT(AB$4&amp;"!$Q$4:$Q$203"),'Risques-Dangers-Dommages'!$B$168)+COUNTIF(INDIRECT(AB$4&amp;"!$Q$4:$Q$203"),'Risques-Dangers-Dommages'!$B$170)+COUNTIF(INDIRECT(AB$4&amp;"!$Q$4:$Q$203"),'Risques-Dangers-Dommages'!$B$171)+COUNTIF(INDIRECT(AB$4&amp;"!$Q$4:$Q$203"),'Risques-Dangers-Dommages'!$B$172))</f>
        <v>0</v>
      </c>
      <c r="AC7" s="154">
        <f ca="1">(COUNTIF(INDIRECT(AC$4&amp;"!$Q$4:$Q$203"),'Risques-Dangers-Dommages'!$B$168)+COUNTIF(INDIRECT(AC$4&amp;"!$Q$4:$Q$203"),'Risques-Dangers-Dommages'!$B$170)+COUNTIF(INDIRECT(AC$4&amp;"!$Q$4:$Q$203"),'Risques-Dangers-Dommages'!$B$171)+COUNTIF(INDIRECT(AC$4&amp;"!$Q$4:$Q$203"),'Risques-Dangers-Dommages'!$B$172))</f>
        <v>0</v>
      </c>
      <c r="AD7" s="154">
        <f ca="1">(COUNTIF(INDIRECT(AD$4&amp;"!$Q$4:$Q$203"),'Risques-Dangers-Dommages'!$B$168)+COUNTIF(INDIRECT(AD$4&amp;"!$Q$4:$Q$203"),'Risques-Dangers-Dommages'!$B$170)+COUNTIF(INDIRECT(AD$4&amp;"!$Q$4:$Q$203"),'Risques-Dangers-Dommages'!$B$171)+COUNTIF(INDIRECT(AD$4&amp;"!$Q$4:$Q$203"),'Risques-Dangers-Dommages'!$B$172))</f>
        <v>0</v>
      </c>
      <c r="AE7" s="154">
        <f ca="1">(COUNTIF(INDIRECT(AE$4&amp;"!$Q$4:$Q$203"),'Risques-Dangers-Dommages'!$B$168)+COUNTIF(INDIRECT(AE$4&amp;"!$Q$4:$Q$203"),'Risques-Dangers-Dommages'!$B$170)+COUNTIF(INDIRECT(AE$4&amp;"!$Q$4:$Q$203"),'Risques-Dangers-Dommages'!$B$171)+COUNTIF(INDIRECT(AE$4&amp;"!$Q$4:$Q$203"),'Risques-Dangers-Dommages'!$B$172))</f>
        <v>0</v>
      </c>
      <c r="AF7" s="154">
        <f ca="1">(COUNTIF(INDIRECT(AF$4&amp;"!$Q$4:$Q$203"),'Risques-Dangers-Dommages'!$B$168)+COUNTIF(INDIRECT(AF$4&amp;"!$Q$4:$Q$203"),'Risques-Dangers-Dommages'!$B$170)+COUNTIF(INDIRECT(AF$4&amp;"!$Q$4:$Q$203"),'Risques-Dangers-Dommages'!$B$171)+COUNTIF(INDIRECT(AF$4&amp;"!$Q$4:$Q$203"),'Risques-Dangers-Dommages'!$B$172))</f>
        <v>0</v>
      </c>
      <c r="AG7" s="154">
        <f t="shared" ca="1" si="0"/>
        <v>0</v>
      </c>
      <c r="AH7" s="606"/>
      <c r="AI7" s="222"/>
    </row>
    <row r="8" spans="1:35" x14ac:dyDescent="0.2">
      <c r="A8" s="618" t="s">
        <v>109</v>
      </c>
      <c r="B8" s="619" t="s">
        <v>207</v>
      </c>
      <c r="C8" s="620"/>
      <c r="D8" s="155">
        <f ca="1">(COUNTIF(INDIRECT(D$4&amp;"!$Q$4:$Q$203"),'Risques-Dangers-Dommages'!$B$39))</f>
        <v>0</v>
      </c>
      <c r="E8" s="155">
        <f ca="1">(COUNTIF(INDIRECT(E$4&amp;"!$Q$4:$Q$203"),'Risques-Dangers-Dommages'!$B$39))</f>
        <v>0</v>
      </c>
      <c r="F8" s="155">
        <f ca="1">(COUNTIF(INDIRECT(F$4&amp;"!$Q$4:$Q$203"),'Risques-Dangers-Dommages'!$B$39))</f>
        <v>0</v>
      </c>
      <c r="G8" s="155">
        <f ca="1">(COUNTIF(INDIRECT(G$4&amp;"!$Q$4:$Q$203"),'Risques-Dangers-Dommages'!$B$39))</f>
        <v>0</v>
      </c>
      <c r="H8" s="155">
        <f ca="1">(COUNTIF(INDIRECT(H$4&amp;"!$Q$4:$Q$203"),'Risques-Dangers-Dommages'!$B$39))</f>
        <v>0</v>
      </c>
      <c r="I8" s="155">
        <f ca="1">(COUNTIF(INDIRECT(I$4&amp;"!$Q$4:$Q$203"),'Risques-Dangers-Dommages'!$B$39))</f>
        <v>0</v>
      </c>
      <c r="J8" s="155">
        <f ca="1">(COUNTIF(INDIRECT(J$4&amp;"!$Q$4:$Q$203"),'Risques-Dangers-Dommages'!$B$39))</f>
        <v>0</v>
      </c>
      <c r="K8" s="155">
        <f ca="1">(COUNTIF(INDIRECT(K$4&amp;"!$Q$4:$Q$203"),'Risques-Dangers-Dommages'!$B$39))</f>
        <v>0</v>
      </c>
      <c r="L8" s="155">
        <f ca="1">(COUNTIF(INDIRECT(L$4&amp;"!$Q$4:$Q$203"),'Risques-Dangers-Dommages'!$B$39))</f>
        <v>0</v>
      </c>
      <c r="M8" s="155">
        <f ca="1">(COUNTIF(INDIRECT(M$4&amp;"!$Q$4:$Q$203"),'Risques-Dangers-Dommages'!$B$39))</f>
        <v>0</v>
      </c>
      <c r="N8" s="155">
        <f ca="1">(COUNTIF(INDIRECT(N$4&amp;"!$Q$4:$Q$203"),'Risques-Dangers-Dommages'!$B$39))</f>
        <v>0</v>
      </c>
      <c r="O8" s="155">
        <f ca="1">(COUNTIF(INDIRECT(O$4&amp;"!$Q$4:$Q$203"),'Risques-Dangers-Dommages'!$B$39))</f>
        <v>0</v>
      </c>
      <c r="P8" s="155">
        <f ca="1">(COUNTIF(INDIRECT(P$4&amp;"!$Q$4:$Q$203"),'Risques-Dangers-Dommages'!$B$39))</f>
        <v>0</v>
      </c>
      <c r="Q8" s="155">
        <f ca="1">(COUNTIF(INDIRECT(Q$4&amp;"!$Q$4:$Q$203"),'Risques-Dangers-Dommages'!$B$39))</f>
        <v>0</v>
      </c>
      <c r="R8" s="155">
        <f ca="1">(COUNTIF(INDIRECT(R$4&amp;"!$Q$4:$Q$203"),'Risques-Dangers-Dommages'!$B$39))</f>
        <v>0</v>
      </c>
      <c r="S8" s="155">
        <f ca="1">(COUNTIF(INDIRECT(S$4&amp;"!$Q$4:$Q$203"),'Risques-Dangers-Dommages'!$B$39))</f>
        <v>0</v>
      </c>
      <c r="T8" s="155">
        <f ca="1">(COUNTIF(INDIRECT(T$4&amp;"!$Q$4:$Q$203"),'Risques-Dangers-Dommages'!$B$39))</f>
        <v>0</v>
      </c>
      <c r="U8" s="155">
        <f ca="1">(COUNTIF(INDIRECT(U$4&amp;"!$Q$4:$Q$203"),'Risques-Dangers-Dommages'!$B$39))</f>
        <v>0</v>
      </c>
      <c r="V8" s="155">
        <f ca="1">(COUNTIF(INDIRECT(V$4&amp;"!$Q$4:$Q$203"),'Risques-Dangers-Dommages'!$B$39))</f>
        <v>0</v>
      </c>
      <c r="W8" s="155">
        <f ca="1">(COUNTIF(INDIRECT(W$4&amp;"!$Q$4:$Q$203"),'Risques-Dangers-Dommages'!$B$39))</f>
        <v>0</v>
      </c>
      <c r="X8" s="155">
        <f ca="1">(COUNTIF(INDIRECT(X$4&amp;"!$Q$4:$Q$203"),'Risques-Dangers-Dommages'!$B$39))</f>
        <v>0</v>
      </c>
      <c r="Y8" s="155">
        <f ca="1">(COUNTIF(INDIRECT(Y$4&amp;"!$Q$4:$Q$203"),'Risques-Dangers-Dommages'!$B$39))</f>
        <v>0</v>
      </c>
      <c r="Z8" s="155">
        <f ca="1">(COUNTIF(INDIRECT(Z$4&amp;"!$Q$4:$Q$203"),'Risques-Dangers-Dommages'!$B$39))</f>
        <v>0</v>
      </c>
      <c r="AA8" s="155">
        <f ca="1">(COUNTIF(INDIRECT(AA$4&amp;"!$Q$4:$Q$203"),'Risques-Dangers-Dommages'!$B$39))</f>
        <v>0</v>
      </c>
      <c r="AB8" s="155">
        <f ca="1">(COUNTIF(INDIRECT(AB$4&amp;"!$Q$4:$Q$203"),'Risques-Dangers-Dommages'!$B$39))</f>
        <v>0</v>
      </c>
      <c r="AC8" s="155">
        <f ca="1">(COUNTIF(INDIRECT(AC$4&amp;"!$Q$4:$Q$203"),'Risques-Dangers-Dommages'!$B$39))</f>
        <v>0</v>
      </c>
      <c r="AD8" s="155">
        <f ca="1">(COUNTIF(INDIRECT(AD$4&amp;"!$Q$4:$Q$203"),'Risques-Dangers-Dommages'!$B$39))</f>
        <v>0</v>
      </c>
      <c r="AE8" s="155">
        <f ca="1">(COUNTIF(INDIRECT(AE$4&amp;"!$Q$4:$Q$203"),'Risques-Dangers-Dommages'!$B$39))</f>
        <v>0</v>
      </c>
      <c r="AF8" s="155">
        <f ca="1">(COUNTIF(INDIRECT(AF$4&amp;"!$Q$4:$Q$203"),'Risques-Dangers-Dommages'!$B$39))</f>
        <v>0</v>
      </c>
      <c r="AG8" s="208">
        <f t="shared" ca="1" si="0"/>
        <v>0</v>
      </c>
      <c r="AH8" s="606"/>
      <c r="AI8" s="220"/>
    </row>
    <row r="9" spans="1:35" x14ac:dyDescent="0.2">
      <c r="A9" s="618"/>
      <c r="B9" s="632" t="s">
        <v>208</v>
      </c>
      <c r="C9" s="633"/>
      <c r="D9" s="156">
        <f ca="1">(COUNTIF(INDIRECT(D$4&amp;"!$Q$4:$Q$203"),'Risques-Dangers-Dommages'!$B$38)+COUNTIF(INDIRECT(D$4&amp;"!$Q$4:$Q$203"),'Risques-Dangers-Dommages'!$B$40))</f>
        <v>0</v>
      </c>
      <c r="E9" s="156">
        <f ca="1">(COUNTIF(INDIRECT(E$4&amp;"!$Q$4:$Q$203"),'Risques-Dangers-Dommages'!$B$38)+COUNTIF(INDIRECT(E$4&amp;"!$Q$4:$Q$203"),'Risques-Dangers-Dommages'!$B$40))</f>
        <v>0</v>
      </c>
      <c r="F9" s="156">
        <f ca="1">(COUNTIF(INDIRECT(F$4&amp;"!$Q$4:$Q$203"),'Risques-Dangers-Dommages'!$B$38)+COUNTIF(INDIRECT(F$4&amp;"!$Q$4:$Q$203"),'Risques-Dangers-Dommages'!$B$40))</f>
        <v>0</v>
      </c>
      <c r="G9" s="156">
        <f ca="1">(COUNTIF(INDIRECT(G$4&amp;"!$Q$4:$Q$203"),'Risques-Dangers-Dommages'!$B$38)+COUNTIF(INDIRECT(G$4&amp;"!$Q$4:$Q$203"),'Risques-Dangers-Dommages'!$B$40))</f>
        <v>0</v>
      </c>
      <c r="H9" s="156">
        <f ca="1">(COUNTIF(INDIRECT(H$4&amp;"!$Q$4:$Q$203"),'Risques-Dangers-Dommages'!$B$38)+COUNTIF(INDIRECT(H$4&amp;"!$Q$4:$Q$203"),'Risques-Dangers-Dommages'!$B$40))</f>
        <v>0</v>
      </c>
      <c r="I9" s="156">
        <f ca="1">(COUNTIF(INDIRECT(I$4&amp;"!$Q$4:$Q$203"),'Risques-Dangers-Dommages'!$B$38)+COUNTIF(INDIRECT(I$4&amp;"!$Q$4:$Q$203"),'Risques-Dangers-Dommages'!$B$40))</f>
        <v>0</v>
      </c>
      <c r="J9" s="156">
        <f ca="1">(COUNTIF(INDIRECT(J$4&amp;"!$Q$4:$Q$203"),'Risques-Dangers-Dommages'!$B$38)+COUNTIF(INDIRECT(J$4&amp;"!$Q$4:$Q$203"),'Risques-Dangers-Dommages'!$B$40))</f>
        <v>0</v>
      </c>
      <c r="K9" s="156">
        <f ca="1">(COUNTIF(INDIRECT(K$4&amp;"!$Q$4:$Q$203"),'Risques-Dangers-Dommages'!$B$38)+COUNTIF(INDIRECT(K$4&amp;"!$Q$4:$Q$203"),'Risques-Dangers-Dommages'!$B$40))</f>
        <v>0</v>
      </c>
      <c r="L9" s="156">
        <f ca="1">(COUNTIF(INDIRECT(L$4&amp;"!$Q$4:$Q$203"),'Risques-Dangers-Dommages'!$B$38)+COUNTIF(INDIRECT(L$4&amp;"!$Q$4:$Q$203"),'Risques-Dangers-Dommages'!$B$40))</f>
        <v>0</v>
      </c>
      <c r="M9" s="156">
        <f ca="1">(COUNTIF(INDIRECT(M$4&amp;"!$Q$4:$Q$203"),'Risques-Dangers-Dommages'!$B$38)+COUNTIF(INDIRECT(M$4&amp;"!$Q$4:$Q$203"),'Risques-Dangers-Dommages'!$B$40))</f>
        <v>0</v>
      </c>
      <c r="N9" s="156">
        <f ca="1">(COUNTIF(INDIRECT(N$4&amp;"!$Q$4:$Q$203"),'Risques-Dangers-Dommages'!$B$38)+COUNTIF(INDIRECT(N$4&amp;"!$Q$4:$Q$203"),'Risques-Dangers-Dommages'!$B$40))</f>
        <v>0</v>
      </c>
      <c r="O9" s="156">
        <f ca="1">(COUNTIF(INDIRECT(O$4&amp;"!$Q$4:$Q$203"),'Risques-Dangers-Dommages'!$B$38)+COUNTIF(INDIRECT(O$4&amp;"!$Q$4:$Q$203"),'Risques-Dangers-Dommages'!$B$40))</f>
        <v>0</v>
      </c>
      <c r="P9" s="156">
        <f ca="1">(COUNTIF(INDIRECT(P$4&amp;"!$Q$4:$Q$203"),'Risques-Dangers-Dommages'!$B$38)+COUNTIF(INDIRECT(P$4&amp;"!$Q$4:$Q$203"),'Risques-Dangers-Dommages'!$B$40))</f>
        <v>0</v>
      </c>
      <c r="Q9" s="156">
        <f ca="1">(COUNTIF(INDIRECT(Q$4&amp;"!$Q$4:$Q$203"),'Risques-Dangers-Dommages'!$B$38)+COUNTIF(INDIRECT(Q$4&amp;"!$Q$4:$Q$203"),'Risques-Dangers-Dommages'!$B$40))</f>
        <v>0</v>
      </c>
      <c r="R9" s="156">
        <f ca="1">(COUNTIF(INDIRECT(R$4&amp;"!$Q$4:$Q$203"),'Risques-Dangers-Dommages'!$B$38)+COUNTIF(INDIRECT(R$4&amp;"!$Q$4:$Q$203"),'Risques-Dangers-Dommages'!$B$40))</f>
        <v>0</v>
      </c>
      <c r="S9" s="156">
        <f ca="1">(COUNTIF(INDIRECT(S$4&amp;"!$Q$4:$Q$203"),'Risques-Dangers-Dommages'!$B$38)+COUNTIF(INDIRECT(S$4&amp;"!$Q$4:$Q$203"),'Risques-Dangers-Dommages'!$B$40))</f>
        <v>0</v>
      </c>
      <c r="T9" s="156">
        <f ca="1">(COUNTIF(INDIRECT(T$4&amp;"!$Q$4:$Q$203"),'Risques-Dangers-Dommages'!$B$38)+COUNTIF(INDIRECT(T$4&amp;"!$Q$4:$Q$203"),'Risques-Dangers-Dommages'!$B$40))</f>
        <v>0</v>
      </c>
      <c r="U9" s="156">
        <f ca="1">(COUNTIF(INDIRECT(U$4&amp;"!$Q$4:$Q$203"),'Risques-Dangers-Dommages'!$B$38)+COUNTIF(INDIRECT(U$4&amp;"!$Q$4:$Q$203"),'Risques-Dangers-Dommages'!$B$40))</f>
        <v>0</v>
      </c>
      <c r="V9" s="156">
        <f ca="1">(COUNTIF(INDIRECT(V$4&amp;"!$Q$4:$Q$203"),'Risques-Dangers-Dommages'!$B$38)+COUNTIF(INDIRECT(V$4&amp;"!$Q$4:$Q$203"),'Risques-Dangers-Dommages'!$B$40))</f>
        <v>0</v>
      </c>
      <c r="W9" s="156">
        <f ca="1">(COUNTIF(INDIRECT(W$4&amp;"!$Q$4:$Q$203"),'Risques-Dangers-Dommages'!$B$38)+COUNTIF(INDIRECT(W$4&amp;"!$Q$4:$Q$203"),'Risques-Dangers-Dommages'!$B$40))</f>
        <v>0</v>
      </c>
      <c r="X9" s="156">
        <f ca="1">(COUNTIF(INDIRECT(X$4&amp;"!$Q$4:$Q$203"),'Risques-Dangers-Dommages'!$B$38)+COUNTIF(INDIRECT(X$4&amp;"!$Q$4:$Q$203"),'Risques-Dangers-Dommages'!$B$40))</f>
        <v>0</v>
      </c>
      <c r="Y9" s="156">
        <f ca="1">(COUNTIF(INDIRECT(Y$4&amp;"!$Q$4:$Q$203"),'Risques-Dangers-Dommages'!$B$38)+COUNTIF(INDIRECT(Y$4&amp;"!$Q$4:$Q$203"),'Risques-Dangers-Dommages'!$B$40))</f>
        <v>0</v>
      </c>
      <c r="Z9" s="156">
        <f ca="1">(COUNTIF(INDIRECT(Z$4&amp;"!$Q$4:$Q$203"),'Risques-Dangers-Dommages'!$B$38)+COUNTIF(INDIRECT(Z$4&amp;"!$Q$4:$Q$203"),'Risques-Dangers-Dommages'!$B$40))</f>
        <v>0</v>
      </c>
      <c r="AA9" s="156">
        <f ca="1">(COUNTIF(INDIRECT(AA$4&amp;"!$Q$4:$Q$203"),'Risques-Dangers-Dommages'!$B$38)+COUNTIF(INDIRECT(AA$4&amp;"!$Q$4:$Q$203"),'Risques-Dangers-Dommages'!$B$40))</f>
        <v>0</v>
      </c>
      <c r="AB9" s="156">
        <f ca="1">(COUNTIF(INDIRECT(AB$4&amp;"!$Q$4:$Q$203"),'Risques-Dangers-Dommages'!$B$38)+COUNTIF(INDIRECT(AB$4&amp;"!$Q$4:$Q$203"),'Risques-Dangers-Dommages'!$B$40))</f>
        <v>0</v>
      </c>
      <c r="AC9" s="156">
        <f ca="1">(COUNTIF(INDIRECT(AC$4&amp;"!$Q$4:$Q$203"),'Risques-Dangers-Dommages'!$B$38)+COUNTIF(INDIRECT(AC$4&amp;"!$Q$4:$Q$203"),'Risques-Dangers-Dommages'!$B$40))</f>
        <v>0</v>
      </c>
      <c r="AD9" s="156">
        <f ca="1">(COUNTIF(INDIRECT(AD$4&amp;"!$Q$4:$Q$203"),'Risques-Dangers-Dommages'!$B$38)+COUNTIF(INDIRECT(AD$4&amp;"!$Q$4:$Q$203"),'Risques-Dangers-Dommages'!$B$40))</f>
        <v>0</v>
      </c>
      <c r="AE9" s="156">
        <f ca="1">(COUNTIF(INDIRECT(AE$4&amp;"!$Q$4:$Q$203"),'Risques-Dangers-Dommages'!$B$38)+COUNTIF(INDIRECT(AE$4&amp;"!$Q$4:$Q$203"),'Risques-Dangers-Dommages'!$B$40))</f>
        <v>0</v>
      </c>
      <c r="AF9" s="156">
        <f ca="1">(COUNTIF(INDIRECT(AF$4&amp;"!$Q$4:$Q$203"),'Risques-Dangers-Dommages'!$B$38)+COUNTIF(INDIRECT(AF$4&amp;"!$Q$4:$Q$203"),'Risques-Dangers-Dommages'!$B$40))</f>
        <v>0</v>
      </c>
      <c r="AG9" s="212">
        <f t="shared" ca="1" si="0"/>
        <v>0</v>
      </c>
      <c r="AH9" s="606"/>
      <c r="AI9" s="221">
        <f ca="1">SUM(AG8:AG10)</f>
        <v>0</v>
      </c>
    </row>
    <row r="10" spans="1:35" x14ac:dyDescent="0.2">
      <c r="A10" s="618"/>
      <c r="B10" s="621" t="s">
        <v>209</v>
      </c>
      <c r="C10" s="622"/>
      <c r="D10" s="157">
        <f ca="1">(COUNTIF(INDIRECT(D$4&amp;"!$Q$4:$Q$203"),'Risques-Dangers-Dommages'!$B$41)+COUNTIF(INDIRECT(D$4&amp;"!$Q$4:$Q$203"),'Risques-Dangers-Dommages'!$B$42))</f>
        <v>0</v>
      </c>
      <c r="E10" s="157">
        <f ca="1">(COUNTIF(INDIRECT(E$4&amp;"!$Q$4:$Q$203"),'Risques-Dangers-Dommages'!$B$41)+COUNTIF(INDIRECT(E$4&amp;"!$Q$4:$Q$203"),'Risques-Dangers-Dommages'!$B$42))</f>
        <v>0</v>
      </c>
      <c r="F10" s="157">
        <f ca="1">(COUNTIF(INDIRECT(F$4&amp;"!$Q$4:$Q$203"),'Risques-Dangers-Dommages'!$B$41)+COUNTIF(INDIRECT(F$4&amp;"!$Q$4:$Q$203"),'Risques-Dangers-Dommages'!$B$42))</f>
        <v>0</v>
      </c>
      <c r="G10" s="157">
        <f ca="1">(COUNTIF(INDIRECT(G$4&amp;"!$Q$4:$Q$203"),'Risques-Dangers-Dommages'!$B$41)+COUNTIF(INDIRECT(G$4&amp;"!$Q$4:$Q$203"),'Risques-Dangers-Dommages'!$B$42))</f>
        <v>0</v>
      </c>
      <c r="H10" s="157">
        <f ca="1">(COUNTIF(INDIRECT(H$4&amp;"!$Q$4:$Q$203"),'Risques-Dangers-Dommages'!$B$41)+COUNTIF(INDIRECT(H$4&amp;"!$Q$4:$Q$203"),'Risques-Dangers-Dommages'!$B$42))</f>
        <v>0</v>
      </c>
      <c r="I10" s="157">
        <f ca="1">(COUNTIF(INDIRECT(I$4&amp;"!$Q$4:$Q$203"),'Risques-Dangers-Dommages'!$B$41)+COUNTIF(INDIRECT(I$4&amp;"!$Q$4:$Q$203"),'Risques-Dangers-Dommages'!$B$42))</f>
        <v>0</v>
      </c>
      <c r="J10" s="157">
        <f ca="1">(COUNTIF(INDIRECT(J$4&amp;"!$Q$4:$Q$203"),'Risques-Dangers-Dommages'!$B$41)+COUNTIF(INDIRECT(J$4&amp;"!$Q$4:$Q$203"),'Risques-Dangers-Dommages'!$B$42))</f>
        <v>0</v>
      </c>
      <c r="K10" s="157">
        <f ca="1">(COUNTIF(INDIRECT(K$4&amp;"!$Q$4:$Q$203"),'Risques-Dangers-Dommages'!$B$41)+COUNTIF(INDIRECT(K$4&amp;"!$Q$4:$Q$203"),'Risques-Dangers-Dommages'!$B$42))</f>
        <v>0</v>
      </c>
      <c r="L10" s="157">
        <f ca="1">(COUNTIF(INDIRECT(L$4&amp;"!$Q$4:$Q$203"),'Risques-Dangers-Dommages'!$B$41)+COUNTIF(INDIRECT(L$4&amp;"!$Q$4:$Q$203"),'Risques-Dangers-Dommages'!$B$42))</f>
        <v>0</v>
      </c>
      <c r="M10" s="157">
        <f ca="1">(COUNTIF(INDIRECT(M$4&amp;"!$Q$4:$Q$203"),'Risques-Dangers-Dommages'!$B$41)+COUNTIF(INDIRECT(M$4&amp;"!$Q$4:$Q$203"),'Risques-Dangers-Dommages'!$B$42))</f>
        <v>0</v>
      </c>
      <c r="N10" s="157">
        <f ca="1">(COUNTIF(INDIRECT(N$4&amp;"!$Q$4:$Q$203"),'Risques-Dangers-Dommages'!$B$41)+COUNTIF(INDIRECT(N$4&amp;"!$Q$4:$Q$203"),'Risques-Dangers-Dommages'!$B$42))</f>
        <v>0</v>
      </c>
      <c r="O10" s="157">
        <f ca="1">(COUNTIF(INDIRECT(O$4&amp;"!$Q$4:$Q$203"),'Risques-Dangers-Dommages'!$B$41)+COUNTIF(INDIRECT(O$4&amp;"!$Q$4:$Q$203"),'Risques-Dangers-Dommages'!$B$42))</f>
        <v>0</v>
      </c>
      <c r="P10" s="157">
        <f ca="1">(COUNTIF(INDIRECT(P$4&amp;"!$Q$4:$Q$203"),'Risques-Dangers-Dommages'!$B$41)+COUNTIF(INDIRECT(P$4&amp;"!$Q$4:$Q$203"),'Risques-Dangers-Dommages'!$B$42))</f>
        <v>0</v>
      </c>
      <c r="Q10" s="157">
        <f ca="1">(COUNTIF(INDIRECT(Q$4&amp;"!$Q$4:$Q$203"),'Risques-Dangers-Dommages'!$B$41)+COUNTIF(INDIRECT(Q$4&amp;"!$Q$4:$Q$203"),'Risques-Dangers-Dommages'!$B$42))</f>
        <v>0</v>
      </c>
      <c r="R10" s="157">
        <f ca="1">(COUNTIF(INDIRECT(R$4&amp;"!$Q$4:$Q$203"),'Risques-Dangers-Dommages'!$B$41)+COUNTIF(INDIRECT(R$4&amp;"!$Q$4:$Q$203"),'Risques-Dangers-Dommages'!$B$42))</f>
        <v>0</v>
      </c>
      <c r="S10" s="157">
        <f ca="1">(COUNTIF(INDIRECT(S$4&amp;"!$Q$4:$Q$203"),'Risques-Dangers-Dommages'!$B$41)+COUNTIF(INDIRECT(S$4&amp;"!$Q$4:$Q$203"),'Risques-Dangers-Dommages'!$B$42))</f>
        <v>0</v>
      </c>
      <c r="T10" s="157">
        <f ca="1">(COUNTIF(INDIRECT(T$4&amp;"!$Q$4:$Q$203"),'Risques-Dangers-Dommages'!$B$41)+COUNTIF(INDIRECT(T$4&amp;"!$Q$4:$Q$203"),'Risques-Dangers-Dommages'!$B$42))</f>
        <v>0</v>
      </c>
      <c r="U10" s="157">
        <f ca="1">(COUNTIF(INDIRECT(U$4&amp;"!$Q$4:$Q$203"),'Risques-Dangers-Dommages'!$B$41)+COUNTIF(INDIRECT(U$4&amp;"!$Q$4:$Q$203"),'Risques-Dangers-Dommages'!$B$42))</f>
        <v>0</v>
      </c>
      <c r="V10" s="157">
        <f ca="1">(COUNTIF(INDIRECT(V$4&amp;"!$Q$4:$Q$203"),'Risques-Dangers-Dommages'!$B$41)+COUNTIF(INDIRECT(V$4&amp;"!$Q$4:$Q$203"),'Risques-Dangers-Dommages'!$B$42))</f>
        <v>0</v>
      </c>
      <c r="W10" s="157">
        <f ca="1">(COUNTIF(INDIRECT(W$4&amp;"!$Q$4:$Q$203"),'Risques-Dangers-Dommages'!$B$41)+COUNTIF(INDIRECT(W$4&amp;"!$Q$4:$Q$203"),'Risques-Dangers-Dommages'!$B$42))</f>
        <v>0</v>
      </c>
      <c r="X10" s="157">
        <f ca="1">(COUNTIF(INDIRECT(X$4&amp;"!$Q$4:$Q$203"),'Risques-Dangers-Dommages'!$B$41)+COUNTIF(INDIRECT(X$4&amp;"!$Q$4:$Q$203"),'Risques-Dangers-Dommages'!$B$42))</f>
        <v>0</v>
      </c>
      <c r="Y10" s="157">
        <f ca="1">(COUNTIF(INDIRECT(Y$4&amp;"!$Q$4:$Q$203"),'Risques-Dangers-Dommages'!$B$41)+COUNTIF(INDIRECT(Y$4&amp;"!$Q$4:$Q$203"),'Risques-Dangers-Dommages'!$B$42))</f>
        <v>0</v>
      </c>
      <c r="Z10" s="157">
        <f ca="1">(COUNTIF(INDIRECT(Z$4&amp;"!$Q$4:$Q$203"),'Risques-Dangers-Dommages'!$B$41)+COUNTIF(INDIRECT(Z$4&amp;"!$Q$4:$Q$203"),'Risques-Dangers-Dommages'!$B$42))</f>
        <v>0</v>
      </c>
      <c r="AA10" s="157">
        <f ca="1">(COUNTIF(INDIRECT(AA$4&amp;"!$Q$4:$Q$203"),'Risques-Dangers-Dommages'!$B$41)+COUNTIF(INDIRECT(AA$4&amp;"!$Q$4:$Q$203"),'Risques-Dangers-Dommages'!$B$42))</f>
        <v>0</v>
      </c>
      <c r="AB10" s="157">
        <f ca="1">(COUNTIF(INDIRECT(AB$4&amp;"!$Q$4:$Q$203"),'Risques-Dangers-Dommages'!$B$41)+COUNTIF(INDIRECT(AB$4&amp;"!$Q$4:$Q$203"),'Risques-Dangers-Dommages'!$B$42))</f>
        <v>0</v>
      </c>
      <c r="AC10" s="157">
        <f ca="1">(COUNTIF(INDIRECT(AC$4&amp;"!$Q$4:$Q$203"),'Risques-Dangers-Dommages'!$B$41)+COUNTIF(INDIRECT(AC$4&amp;"!$Q$4:$Q$203"),'Risques-Dangers-Dommages'!$B$42))</f>
        <v>0</v>
      </c>
      <c r="AD10" s="157">
        <f ca="1">(COUNTIF(INDIRECT(AD$4&amp;"!$Q$4:$Q$203"),'Risques-Dangers-Dommages'!$B$41)+COUNTIF(INDIRECT(AD$4&amp;"!$Q$4:$Q$203"),'Risques-Dangers-Dommages'!$B$42))</f>
        <v>0</v>
      </c>
      <c r="AE10" s="157">
        <f ca="1">(COUNTIF(INDIRECT(AE$4&amp;"!$Q$4:$Q$203"),'Risques-Dangers-Dommages'!$B$41)+COUNTIF(INDIRECT(AE$4&amp;"!$Q$4:$Q$203"),'Risques-Dangers-Dommages'!$B$42))</f>
        <v>0</v>
      </c>
      <c r="AF10" s="157">
        <f ca="1">(COUNTIF(INDIRECT(AF$4&amp;"!$Q$4:$Q$203"),'Risques-Dangers-Dommages'!$B$41)+COUNTIF(INDIRECT(AF$4&amp;"!$Q$4:$Q$203"),'Risques-Dangers-Dommages'!$B$42))</f>
        <v>0</v>
      </c>
      <c r="AG10" s="213">
        <f t="shared" ca="1" si="0"/>
        <v>0</v>
      </c>
      <c r="AH10" s="606"/>
      <c r="AI10" s="222"/>
    </row>
    <row r="11" spans="1:35" x14ac:dyDescent="0.2">
      <c r="A11" s="607" t="s">
        <v>114</v>
      </c>
      <c r="B11" s="608"/>
      <c r="C11" s="608"/>
      <c r="D11" s="158">
        <f ca="1">COUNTIF(INDIRECT(D$4&amp;"!$P$4:$QP$203"),'Risques-Dangers-Dommages'!$D$7)</f>
        <v>0</v>
      </c>
      <c r="E11" s="158">
        <f ca="1">COUNTIF(INDIRECT(E$4&amp;"!$P$4:$QP$203"),'Risques-Dangers-Dommages'!$D$7)</f>
        <v>0</v>
      </c>
      <c r="F11" s="158">
        <f ca="1">COUNTIF(INDIRECT(F$4&amp;"!$P$4:$QP$203"),'Risques-Dangers-Dommages'!$D$7)</f>
        <v>0</v>
      </c>
      <c r="G11" s="158">
        <f ca="1">COUNTIF(INDIRECT(G$4&amp;"!$P$4:$QP$203"),'Risques-Dangers-Dommages'!$D$7)</f>
        <v>0</v>
      </c>
      <c r="H11" s="158">
        <f ca="1">COUNTIF(INDIRECT(H$4&amp;"!$P$4:$QP$203"),'Risques-Dangers-Dommages'!$D$7)</f>
        <v>0</v>
      </c>
      <c r="I11" s="158">
        <f ca="1">COUNTIF(INDIRECT(I$4&amp;"!$P$4:$QP$203"),'Risques-Dangers-Dommages'!$D$7)</f>
        <v>0</v>
      </c>
      <c r="J11" s="158">
        <f ca="1">COUNTIF(INDIRECT(J$4&amp;"!$P$4:$QP$203"),'Risques-Dangers-Dommages'!$D$7)</f>
        <v>0</v>
      </c>
      <c r="K11" s="158">
        <f ca="1">COUNTIF(INDIRECT(K$4&amp;"!$P$4:$QP$203"),'Risques-Dangers-Dommages'!$D$7)</f>
        <v>0</v>
      </c>
      <c r="L11" s="158">
        <f ca="1">COUNTIF(INDIRECT(L$4&amp;"!$P$4:$QP$203"),'Risques-Dangers-Dommages'!$D$7)</f>
        <v>0</v>
      </c>
      <c r="M11" s="158">
        <f ca="1">COUNTIF(INDIRECT(M$4&amp;"!$P$4:$QP$203"),'Risques-Dangers-Dommages'!$D$7)</f>
        <v>0</v>
      </c>
      <c r="N11" s="158">
        <f ca="1">COUNTIF(INDIRECT(N$4&amp;"!$P$4:$QP$203"),'Risques-Dangers-Dommages'!$D$7)</f>
        <v>0</v>
      </c>
      <c r="O11" s="158">
        <f ca="1">COUNTIF(INDIRECT(O$4&amp;"!$P$4:$QP$203"),'Risques-Dangers-Dommages'!$D$7)</f>
        <v>0</v>
      </c>
      <c r="P11" s="158">
        <f ca="1">COUNTIF(INDIRECT(P$4&amp;"!$P$4:$QP$203"),'Risques-Dangers-Dommages'!$D$7)</f>
        <v>0</v>
      </c>
      <c r="Q11" s="158">
        <f ca="1">COUNTIF(INDIRECT(Q$4&amp;"!$P$4:$QP$203"),'Risques-Dangers-Dommages'!$D$7)</f>
        <v>0</v>
      </c>
      <c r="R11" s="158">
        <f ca="1">COUNTIF(INDIRECT(R$4&amp;"!$P$4:$QP$203"),'Risques-Dangers-Dommages'!$D$7)</f>
        <v>0</v>
      </c>
      <c r="S11" s="158">
        <f ca="1">COUNTIF(INDIRECT(S$4&amp;"!$P$4:$QP$203"),'Risques-Dangers-Dommages'!$D$7)</f>
        <v>0</v>
      </c>
      <c r="T11" s="158">
        <f ca="1">COUNTIF(INDIRECT(T$4&amp;"!$P$4:$QP$203"),'Risques-Dangers-Dommages'!$D$7)</f>
        <v>0</v>
      </c>
      <c r="U11" s="158">
        <f ca="1">COUNTIF(INDIRECT(U$4&amp;"!$P$4:$QP$203"),'Risques-Dangers-Dommages'!$D$7)</f>
        <v>0</v>
      </c>
      <c r="V11" s="158">
        <f ca="1">COUNTIF(INDIRECT(V$4&amp;"!$P$4:$QP$203"),'Risques-Dangers-Dommages'!$D$7)</f>
        <v>0</v>
      </c>
      <c r="W11" s="158">
        <f ca="1">COUNTIF(INDIRECT(W$4&amp;"!$P$4:$QP$203"),'Risques-Dangers-Dommages'!$D$7)</f>
        <v>0</v>
      </c>
      <c r="X11" s="158">
        <f ca="1">COUNTIF(INDIRECT(X$4&amp;"!$P$4:$QP$203"),'Risques-Dangers-Dommages'!$D$7)</f>
        <v>0</v>
      </c>
      <c r="Y11" s="158">
        <f ca="1">COUNTIF(INDIRECT(Y$4&amp;"!$P$4:$QP$203"),'Risques-Dangers-Dommages'!$D$7)</f>
        <v>0</v>
      </c>
      <c r="Z11" s="158">
        <f ca="1">COUNTIF(INDIRECT(Z$4&amp;"!$P$4:$QP$203"),'Risques-Dangers-Dommages'!$D$7)</f>
        <v>0</v>
      </c>
      <c r="AA11" s="158">
        <f ca="1">COUNTIF(INDIRECT(AA$4&amp;"!$P$4:$QP$203"),'Risques-Dangers-Dommages'!$D$7)</f>
        <v>0</v>
      </c>
      <c r="AB11" s="158">
        <f ca="1">COUNTIF(INDIRECT(AB$4&amp;"!$P$4:$QP$203"),'Risques-Dangers-Dommages'!$D$7)</f>
        <v>0</v>
      </c>
      <c r="AC11" s="158">
        <f ca="1">COUNTIF(INDIRECT(AC$4&amp;"!$P$4:$QP$203"),'Risques-Dangers-Dommages'!$D$7)</f>
        <v>0</v>
      </c>
      <c r="AD11" s="158">
        <f ca="1">COUNTIF(INDIRECT(AD$4&amp;"!$P$4:$QP$203"),'Risques-Dangers-Dommages'!$D$7)</f>
        <v>0</v>
      </c>
      <c r="AE11" s="158">
        <f ca="1">COUNTIF(INDIRECT(AE$4&amp;"!$P$4:$QP$203"),'Risques-Dangers-Dommages'!$D$7)</f>
        <v>0</v>
      </c>
      <c r="AF11" s="158">
        <f ca="1">COUNTIF(INDIRECT(AF$4&amp;"!$P$4:$QP$203"),'Risques-Dangers-Dommages'!$D$7)</f>
        <v>0</v>
      </c>
      <c r="AG11" s="151">
        <f t="shared" ca="1" si="0"/>
        <v>0</v>
      </c>
      <c r="AH11" s="606"/>
      <c r="AI11" s="223">
        <f ca="1">AG11</f>
        <v>0</v>
      </c>
    </row>
    <row r="12" spans="1:35" x14ac:dyDescent="0.2">
      <c r="A12" s="618" t="s">
        <v>121</v>
      </c>
      <c r="B12" s="618"/>
      <c r="C12" s="609"/>
      <c r="D12" s="152">
        <f ca="1">COUNTIF(INDIRECT(D$4&amp;"!$P$4:$QP$203"),'Risques-Dangers-Dommages'!$D$17)</f>
        <v>0</v>
      </c>
      <c r="E12" s="206">
        <f ca="1">COUNTIF(INDIRECT(E$4&amp;"!$P$4:$QP$203"),'Risques-Dangers-Dommages'!$D$17)</f>
        <v>0</v>
      </c>
      <c r="F12" s="206">
        <f ca="1">COUNTIF(INDIRECT(F$4&amp;"!$P$4:$QP$203"),'Risques-Dangers-Dommages'!$D$17)</f>
        <v>0</v>
      </c>
      <c r="G12" s="206">
        <f ca="1">COUNTIF(INDIRECT(G$4&amp;"!$P$4:$QP$203"),'Risques-Dangers-Dommages'!$D$17)</f>
        <v>0</v>
      </c>
      <c r="H12" s="206">
        <f ca="1">COUNTIF(INDIRECT(H$4&amp;"!$P$4:$QP$203"),'Risques-Dangers-Dommages'!$D$17)</f>
        <v>0</v>
      </c>
      <c r="I12" s="206">
        <f ca="1">COUNTIF(INDIRECT(I$4&amp;"!$P$4:$QP$203"),'Risques-Dangers-Dommages'!$D$17)</f>
        <v>0</v>
      </c>
      <c r="J12" s="206">
        <f ca="1">COUNTIF(INDIRECT(J$4&amp;"!$P$4:$QP$203"),'Risques-Dangers-Dommages'!$D$17)</f>
        <v>0</v>
      </c>
      <c r="K12" s="206">
        <f ca="1">COUNTIF(INDIRECT(K$4&amp;"!$P$4:$QP$203"),'Risques-Dangers-Dommages'!$D$17)</f>
        <v>0</v>
      </c>
      <c r="L12" s="206">
        <f ca="1">COUNTIF(INDIRECT(L$4&amp;"!$P$4:$QP$203"),'Risques-Dangers-Dommages'!$D$17)</f>
        <v>0</v>
      </c>
      <c r="M12" s="206">
        <f ca="1">COUNTIF(INDIRECT(M$4&amp;"!$P$4:$QP$203"),'Risques-Dangers-Dommages'!$D$17)</f>
        <v>0</v>
      </c>
      <c r="N12" s="206">
        <f ca="1">COUNTIF(INDIRECT(N$4&amp;"!$P$4:$QP$203"),'Risques-Dangers-Dommages'!$D$17)</f>
        <v>0</v>
      </c>
      <c r="O12" s="206">
        <f ca="1">COUNTIF(INDIRECT(O$4&amp;"!$P$4:$QP$203"),'Risques-Dangers-Dommages'!$D$17)</f>
        <v>0</v>
      </c>
      <c r="P12" s="206">
        <f ca="1">COUNTIF(INDIRECT(P$4&amp;"!$P$4:$QP$203"),'Risques-Dangers-Dommages'!$D$17)</f>
        <v>0</v>
      </c>
      <c r="Q12" s="206">
        <f ca="1">COUNTIF(INDIRECT(Q$4&amp;"!$P$4:$QP$203"),'Risques-Dangers-Dommages'!$D$17)</f>
        <v>0</v>
      </c>
      <c r="R12" s="206">
        <f ca="1">COUNTIF(INDIRECT(R$4&amp;"!$P$4:$QP$203"),'Risques-Dangers-Dommages'!$D$17)</f>
        <v>0</v>
      </c>
      <c r="S12" s="206">
        <f ca="1">COUNTIF(INDIRECT(S$4&amp;"!$P$4:$QP$203"),'Risques-Dangers-Dommages'!$D$17)</f>
        <v>0</v>
      </c>
      <c r="T12" s="206">
        <f ca="1">COUNTIF(INDIRECT(T$4&amp;"!$P$4:$QP$203"),'Risques-Dangers-Dommages'!$D$17)</f>
        <v>0</v>
      </c>
      <c r="U12" s="206">
        <f ca="1">COUNTIF(INDIRECT(U$4&amp;"!$P$4:$QP$203"),'Risques-Dangers-Dommages'!$D$17)</f>
        <v>0</v>
      </c>
      <c r="V12" s="206">
        <f ca="1">COUNTIF(INDIRECT(V$4&amp;"!$P$4:$QP$203"),'Risques-Dangers-Dommages'!$D$17)</f>
        <v>0</v>
      </c>
      <c r="W12" s="206">
        <f ca="1">COUNTIF(INDIRECT(W$4&amp;"!$P$4:$QP$203"),'Risques-Dangers-Dommages'!$D$17)</f>
        <v>0</v>
      </c>
      <c r="X12" s="206">
        <f ca="1">COUNTIF(INDIRECT(X$4&amp;"!$P$4:$QP$203"),'Risques-Dangers-Dommages'!$D$17)</f>
        <v>0</v>
      </c>
      <c r="Y12" s="206">
        <f ca="1">COUNTIF(INDIRECT(Y$4&amp;"!$P$4:$QP$203"),'Risques-Dangers-Dommages'!$D$17)</f>
        <v>0</v>
      </c>
      <c r="Z12" s="206">
        <f ca="1">COUNTIF(INDIRECT(Z$4&amp;"!$P$4:$QP$203"),'Risques-Dangers-Dommages'!$D$17)</f>
        <v>0</v>
      </c>
      <c r="AA12" s="206">
        <f ca="1">COUNTIF(INDIRECT(AA$4&amp;"!$P$4:$QP$203"),'Risques-Dangers-Dommages'!$D$17)</f>
        <v>0</v>
      </c>
      <c r="AB12" s="206">
        <f ca="1">COUNTIF(INDIRECT(AB$4&amp;"!$P$4:$QP$203"),'Risques-Dangers-Dommages'!$D$17)</f>
        <v>0</v>
      </c>
      <c r="AC12" s="206">
        <f ca="1">COUNTIF(INDIRECT(AC$4&amp;"!$P$4:$QP$203"),'Risques-Dangers-Dommages'!$D$17)</f>
        <v>0</v>
      </c>
      <c r="AD12" s="206">
        <f ca="1">COUNTIF(INDIRECT(AD$4&amp;"!$P$4:$QP$203"),'Risques-Dangers-Dommages'!$D$17)</f>
        <v>0</v>
      </c>
      <c r="AE12" s="206">
        <f ca="1">COUNTIF(INDIRECT(AE$4&amp;"!$P$4:$QP$203"),'Risques-Dangers-Dommages'!$D$17)</f>
        <v>0</v>
      </c>
      <c r="AF12" s="206">
        <f ca="1">COUNTIF(INDIRECT(AF$4&amp;"!$P$4:$QP$203"),'Risques-Dangers-Dommages'!$D$17)</f>
        <v>0</v>
      </c>
      <c r="AG12" s="208">
        <f t="shared" ca="1" si="0"/>
        <v>0</v>
      </c>
      <c r="AH12" s="606"/>
      <c r="AI12" s="223">
        <f t="shared" ref="AI12:AI14" ca="1" si="1">AG12</f>
        <v>0</v>
      </c>
    </row>
    <row r="13" spans="1:35" x14ac:dyDescent="0.2">
      <c r="A13" s="611" t="s">
        <v>113</v>
      </c>
      <c r="B13" s="611"/>
      <c r="C13" s="607"/>
      <c r="D13" s="158">
        <f ca="1">COUNTIF(INDIRECT(D$4&amp;"!$P$4:$QP$203"),'Risques-Dangers-Dommages'!$D$5)</f>
        <v>0</v>
      </c>
      <c r="E13" s="158">
        <f ca="1">COUNTIF(INDIRECT(E$4&amp;"!$P$4:$QP$203"),'Risques-Dangers-Dommages'!$D$5)</f>
        <v>0</v>
      </c>
      <c r="F13" s="158">
        <f ca="1">COUNTIF(INDIRECT(F$4&amp;"!$P$4:$QP$203"),'Risques-Dangers-Dommages'!$D$5)</f>
        <v>2</v>
      </c>
      <c r="G13" s="158">
        <f ca="1">COUNTIF(INDIRECT(G$4&amp;"!$P$4:$QP$203"),'Risques-Dangers-Dommages'!$D$5)</f>
        <v>0</v>
      </c>
      <c r="H13" s="158">
        <f ca="1">COUNTIF(INDIRECT(H$4&amp;"!$P$4:$QP$203"),'Risques-Dangers-Dommages'!$D$5)</f>
        <v>0</v>
      </c>
      <c r="I13" s="158">
        <f ca="1">COUNTIF(INDIRECT(I$4&amp;"!$P$4:$QP$203"),'Risques-Dangers-Dommages'!$D$5)</f>
        <v>0</v>
      </c>
      <c r="J13" s="158">
        <f ca="1">COUNTIF(INDIRECT(J$4&amp;"!$P$4:$QP$203"),'Risques-Dangers-Dommages'!$D$5)</f>
        <v>0</v>
      </c>
      <c r="K13" s="158">
        <f ca="1">COUNTIF(INDIRECT(K$4&amp;"!$P$4:$QP$203"),'Risques-Dangers-Dommages'!$D$5)</f>
        <v>0</v>
      </c>
      <c r="L13" s="158">
        <f ca="1">COUNTIF(INDIRECT(L$4&amp;"!$P$4:$QP$203"),'Risques-Dangers-Dommages'!$D$5)</f>
        <v>0</v>
      </c>
      <c r="M13" s="158">
        <f ca="1">COUNTIF(INDIRECT(M$4&amp;"!$P$4:$QP$203"),'Risques-Dangers-Dommages'!$D$5)</f>
        <v>0</v>
      </c>
      <c r="N13" s="158">
        <f ca="1">COUNTIF(INDIRECT(N$4&amp;"!$P$4:$QP$203"),'Risques-Dangers-Dommages'!$D$5)</f>
        <v>0</v>
      </c>
      <c r="O13" s="158">
        <f ca="1">COUNTIF(INDIRECT(O$4&amp;"!$P$4:$QP$203"),'Risques-Dangers-Dommages'!$D$5)</f>
        <v>0</v>
      </c>
      <c r="P13" s="158">
        <f ca="1">COUNTIF(INDIRECT(P$4&amp;"!$P$4:$QP$203"),'Risques-Dangers-Dommages'!$D$5)</f>
        <v>1</v>
      </c>
      <c r="Q13" s="158">
        <f ca="1">COUNTIF(INDIRECT(Q$4&amp;"!$P$4:$QP$203"),'Risques-Dangers-Dommages'!$D$5)</f>
        <v>0</v>
      </c>
      <c r="R13" s="158">
        <f ca="1">COUNTIF(INDIRECT(R$4&amp;"!$P$4:$QP$203"),'Risques-Dangers-Dommages'!$D$5)</f>
        <v>0</v>
      </c>
      <c r="S13" s="158">
        <f ca="1">COUNTIF(INDIRECT(S$4&amp;"!$P$4:$QP$203"),'Risques-Dangers-Dommages'!$D$5)</f>
        <v>0</v>
      </c>
      <c r="T13" s="158">
        <f ca="1">COUNTIF(INDIRECT(T$4&amp;"!$P$4:$QP$203"),'Risques-Dangers-Dommages'!$D$5)</f>
        <v>0</v>
      </c>
      <c r="U13" s="158">
        <f ca="1">COUNTIF(INDIRECT(U$4&amp;"!$P$4:$QP$203"),'Risques-Dangers-Dommages'!$D$5)</f>
        <v>0</v>
      </c>
      <c r="V13" s="158">
        <f ca="1">COUNTIF(INDIRECT(V$4&amp;"!$P$4:$QP$203"),'Risques-Dangers-Dommages'!$D$5)</f>
        <v>0</v>
      </c>
      <c r="W13" s="158">
        <f ca="1">COUNTIF(INDIRECT(W$4&amp;"!$P$4:$QP$203"),'Risques-Dangers-Dommages'!$D$5)</f>
        <v>0</v>
      </c>
      <c r="X13" s="158">
        <f ca="1">COUNTIF(INDIRECT(X$4&amp;"!$P$4:$QP$203"),'Risques-Dangers-Dommages'!$D$5)</f>
        <v>0</v>
      </c>
      <c r="Y13" s="158">
        <f ca="1">COUNTIF(INDIRECT(Y$4&amp;"!$P$4:$QP$203"),'Risques-Dangers-Dommages'!$D$5)</f>
        <v>0</v>
      </c>
      <c r="Z13" s="158">
        <f ca="1">COUNTIF(INDIRECT(Z$4&amp;"!$P$4:$QP$203"),'Risques-Dangers-Dommages'!$D$5)</f>
        <v>0</v>
      </c>
      <c r="AA13" s="158">
        <f ca="1">COUNTIF(INDIRECT(AA$4&amp;"!$P$4:$QP$203"),'Risques-Dangers-Dommages'!$D$5)</f>
        <v>0</v>
      </c>
      <c r="AB13" s="158">
        <f ca="1">COUNTIF(INDIRECT(AB$4&amp;"!$P$4:$QP$203"),'Risques-Dangers-Dommages'!$D$5)</f>
        <v>0</v>
      </c>
      <c r="AC13" s="158">
        <f ca="1">COUNTIF(INDIRECT(AC$4&amp;"!$P$4:$QP$203"),'Risques-Dangers-Dommages'!$D$5)</f>
        <v>0</v>
      </c>
      <c r="AD13" s="158">
        <f ca="1">COUNTIF(INDIRECT(AD$4&amp;"!$P$4:$QP$203"),'Risques-Dangers-Dommages'!$D$5)</f>
        <v>0</v>
      </c>
      <c r="AE13" s="158">
        <f ca="1">COUNTIF(INDIRECT(AE$4&amp;"!$P$4:$QP$203"),'Risques-Dangers-Dommages'!$D$5)</f>
        <v>0</v>
      </c>
      <c r="AF13" s="158">
        <f ca="1">COUNTIF(INDIRECT(AF$4&amp;"!$P$4:$QP$203"),'Risques-Dangers-Dommages'!$D$5)</f>
        <v>0</v>
      </c>
      <c r="AG13" s="151">
        <f t="shared" ca="1" si="0"/>
        <v>3</v>
      </c>
      <c r="AH13" s="606"/>
      <c r="AI13" s="223">
        <f t="shared" ca="1" si="1"/>
        <v>3</v>
      </c>
    </row>
    <row r="14" spans="1:35" x14ac:dyDescent="0.2">
      <c r="A14" s="618" t="s">
        <v>118</v>
      </c>
      <c r="B14" s="618"/>
      <c r="C14" s="609"/>
      <c r="D14" s="152">
        <f ca="1">COUNTIF(INDIRECT(D$4&amp;"!$P$4:$QP$203"),'Risques-Dangers-Dommages'!$D$12)</f>
        <v>0</v>
      </c>
      <c r="E14" s="206">
        <f ca="1">COUNTIF(INDIRECT(E$4&amp;"!$P$4:$QP$203"),'Risques-Dangers-Dommages'!$D$12)</f>
        <v>0</v>
      </c>
      <c r="F14" s="206">
        <f ca="1">COUNTIF(INDIRECT(F$4&amp;"!$P$4:$QP$203"),'Risques-Dangers-Dommages'!$D$12)</f>
        <v>0</v>
      </c>
      <c r="G14" s="206">
        <f ca="1">COUNTIF(INDIRECT(G$4&amp;"!$P$4:$QP$203"),'Risques-Dangers-Dommages'!$D$12)</f>
        <v>0</v>
      </c>
      <c r="H14" s="206">
        <f ca="1">COUNTIF(INDIRECT(H$4&amp;"!$P$4:$QP$203"),'Risques-Dangers-Dommages'!$D$12)</f>
        <v>0</v>
      </c>
      <c r="I14" s="206">
        <f ca="1">COUNTIF(INDIRECT(I$4&amp;"!$P$4:$QP$203"),'Risques-Dangers-Dommages'!$D$12)</f>
        <v>0</v>
      </c>
      <c r="J14" s="206">
        <f ca="1">COUNTIF(INDIRECT(J$4&amp;"!$P$4:$QP$203"),'Risques-Dangers-Dommages'!$D$12)</f>
        <v>0</v>
      </c>
      <c r="K14" s="206">
        <f ca="1">COUNTIF(INDIRECT(K$4&amp;"!$P$4:$QP$203"),'Risques-Dangers-Dommages'!$D$12)</f>
        <v>0</v>
      </c>
      <c r="L14" s="206">
        <f ca="1">COUNTIF(INDIRECT(L$4&amp;"!$P$4:$QP$203"),'Risques-Dangers-Dommages'!$D$12)</f>
        <v>0</v>
      </c>
      <c r="M14" s="206">
        <f ca="1">COUNTIF(INDIRECT(M$4&amp;"!$P$4:$QP$203"),'Risques-Dangers-Dommages'!$D$12)</f>
        <v>0</v>
      </c>
      <c r="N14" s="206">
        <f ca="1">COUNTIF(INDIRECT(N$4&amp;"!$P$4:$QP$203"),'Risques-Dangers-Dommages'!$D$12)</f>
        <v>0</v>
      </c>
      <c r="O14" s="206">
        <f ca="1">COUNTIF(INDIRECT(O$4&amp;"!$P$4:$QP$203"),'Risques-Dangers-Dommages'!$D$12)</f>
        <v>0</v>
      </c>
      <c r="P14" s="206">
        <f ca="1">COUNTIF(INDIRECT(P$4&amp;"!$P$4:$QP$203"),'Risques-Dangers-Dommages'!$D$12)</f>
        <v>0</v>
      </c>
      <c r="Q14" s="206">
        <f ca="1">COUNTIF(INDIRECT(Q$4&amp;"!$P$4:$QP$203"),'Risques-Dangers-Dommages'!$D$12)</f>
        <v>0</v>
      </c>
      <c r="R14" s="206">
        <f ca="1">COUNTIF(INDIRECT(R$4&amp;"!$P$4:$QP$203"),'Risques-Dangers-Dommages'!$D$12)</f>
        <v>0</v>
      </c>
      <c r="S14" s="206">
        <f ca="1">COUNTIF(INDIRECT(S$4&amp;"!$P$4:$QP$203"),'Risques-Dangers-Dommages'!$D$12)</f>
        <v>0</v>
      </c>
      <c r="T14" s="206">
        <f ca="1">COUNTIF(INDIRECT(T$4&amp;"!$P$4:$QP$203"),'Risques-Dangers-Dommages'!$D$12)</f>
        <v>0</v>
      </c>
      <c r="U14" s="206">
        <f ca="1">COUNTIF(INDIRECT(U$4&amp;"!$P$4:$QP$203"),'Risques-Dangers-Dommages'!$D$12)</f>
        <v>0</v>
      </c>
      <c r="V14" s="206">
        <f ca="1">COUNTIF(INDIRECT(V$4&amp;"!$P$4:$QP$203"),'Risques-Dangers-Dommages'!$D$12)</f>
        <v>0</v>
      </c>
      <c r="W14" s="206">
        <f ca="1">COUNTIF(INDIRECT(W$4&amp;"!$P$4:$QP$203"),'Risques-Dangers-Dommages'!$D$12)</f>
        <v>0</v>
      </c>
      <c r="X14" s="206">
        <f ca="1">COUNTIF(INDIRECT(X$4&amp;"!$P$4:$QP$203"),'Risques-Dangers-Dommages'!$D$12)</f>
        <v>0</v>
      </c>
      <c r="Y14" s="206">
        <f ca="1">COUNTIF(INDIRECT(Y$4&amp;"!$P$4:$QP$203"),'Risques-Dangers-Dommages'!$D$12)</f>
        <v>0</v>
      </c>
      <c r="Z14" s="206">
        <f ca="1">COUNTIF(INDIRECT(Z$4&amp;"!$P$4:$QP$203"),'Risques-Dangers-Dommages'!$D$12)</f>
        <v>0</v>
      </c>
      <c r="AA14" s="206">
        <f ca="1">COUNTIF(INDIRECT(AA$4&amp;"!$P$4:$QP$203"),'Risques-Dangers-Dommages'!$D$12)</f>
        <v>0</v>
      </c>
      <c r="AB14" s="206">
        <f ca="1">COUNTIF(INDIRECT(AB$4&amp;"!$P$4:$QP$203"),'Risques-Dangers-Dommages'!$D$12)</f>
        <v>0</v>
      </c>
      <c r="AC14" s="206">
        <f ca="1">COUNTIF(INDIRECT(AC$4&amp;"!$P$4:$QP$203"),'Risques-Dangers-Dommages'!$D$12)</f>
        <v>0</v>
      </c>
      <c r="AD14" s="206">
        <f ca="1">COUNTIF(INDIRECT(AD$4&amp;"!$P$4:$QP$203"),'Risques-Dangers-Dommages'!$D$12)</f>
        <v>0</v>
      </c>
      <c r="AE14" s="206">
        <f ca="1">COUNTIF(INDIRECT(AE$4&amp;"!$P$4:$QP$203"),'Risques-Dangers-Dommages'!$D$12)</f>
        <v>0</v>
      </c>
      <c r="AF14" s="206">
        <f ca="1">COUNTIF(INDIRECT(AF$4&amp;"!$P$4:$QP$203"),'Risques-Dangers-Dommages'!$D$12)</f>
        <v>0</v>
      </c>
      <c r="AG14" s="208">
        <f t="shared" ca="1" si="0"/>
        <v>0</v>
      </c>
      <c r="AH14" s="606"/>
      <c r="AI14" s="223">
        <f t="shared" ca="1" si="1"/>
        <v>0</v>
      </c>
    </row>
    <row r="15" spans="1:35" x14ac:dyDescent="0.2">
      <c r="A15" s="611" t="s">
        <v>120</v>
      </c>
      <c r="B15" s="612" t="s">
        <v>210</v>
      </c>
      <c r="C15" s="613"/>
      <c r="D15" s="151">
        <f ca="1">(COUNTIF(INDIRECT(D$4&amp;"!$Q$4:$Q$203"),'Risques-Dangers-Dommages'!$B$114)+COUNTIF(INDIRECT(D$4&amp;"!$Q$4:$Q$203"),'Risques-Dangers-Dommages'!$B$117)+COUNTIF(INDIRECT(D$4&amp;"!$Q$4:$Q$203"),'Risques-Dangers-Dommages'!$B$122)+COUNTIF(INDIRECT(D$4&amp;"!$Q$4:$Q$203"),'Risques-Dangers-Dommages'!$B$123)+COUNTIF(INDIRECT(D$4&amp;"!$Q$4:$Q$203"),'Risques-Dangers-Dommages'!$B$124)+COUNTIF(INDIRECT(D$4&amp;"!$Q$4:$Q$203"),'Risques-Dangers-Dommages'!$B$126)+COUNTIF(INDIRECT(D$4&amp;"!$Q$4:$Q$203"),'Risques-Dangers-Dommages'!$B$128)+COUNTIF(INDIRECT(D$4&amp;"!$Q$4:$Q$203"),'Risques-Dangers-Dommages'!$B$129)+COUNTIF(INDIRECT(D$4&amp;"!$Q$4:$Q$203"),'Risques-Dangers-Dommages'!$B$133)+COUNTIF(INDIRECT(D$4&amp;"!$Q$4:$Q$203"),'Risques-Dangers-Dommages'!$B$134)+COUNTIF(INDIRECT(D$4&amp;"!$Q$4:$Q$203"),'Risques-Dangers-Dommages'!$B$135)+COUNTIF(INDIRECT(D$4&amp;"!$Q$4:$Q$203"),'Risques-Dangers-Dommages'!$B$136))</f>
        <v>0</v>
      </c>
      <c r="E15" s="151">
        <f ca="1">(COUNTIF(INDIRECT(E$4&amp;"!$Q$4:$Q$203"),'Risques-Dangers-Dommages'!$B$114)+COUNTIF(INDIRECT(E$4&amp;"!$Q$4:$Q$203"),'Risques-Dangers-Dommages'!$B$117)+COUNTIF(INDIRECT(E$4&amp;"!$Q$4:$Q$203"),'Risques-Dangers-Dommages'!$B$122)+COUNTIF(INDIRECT(E$4&amp;"!$Q$4:$Q$203"),'Risques-Dangers-Dommages'!$B$123)+COUNTIF(INDIRECT(E$4&amp;"!$Q$4:$Q$203"),'Risques-Dangers-Dommages'!$B$124)+COUNTIF(INDIRECT(E$4&amp;"!$Q$4:$Q$203"),'Risques-Dangers-Dommages'!$B$126)+COUNTIF(INDIRECT(E$4&amp;"!$Q$4:$Q$203"),'Risques-Dangers-Dommages'!$B$128)+COUNTIF(INDIRECT(E$4&amp;"!$Q$4:$Q$203"),'Risques-Dangers-Dommages'!$B$129)+COUNTIF(INDIRECT(E$4&amp;"!$Q$4:$Q$203"),'Risques-Dangers-Dommages'!$B$133)+COUNTIF(INDIRECT(E$4&amp;"!$Q$4:$Q$203"),'Risques-Dangers-Dommages'!$B$134)+COUNTIF(INDIRECT(E$4&amp;"!$Q$4:$Q$203"),'Risques-Dangers-Dommages'!$B$135)+COUNTIF(INDIRECT(E$4&amp;"!$Q$4:$Q$203"),'Risques-Dangers-Dommages'!$B$136))</f>
        <v>0</v>
      </c>
      <c r="F15" s="151">
        <f ca="1">(COUNTIF(INDIRECT(F$4&amp;"!$Q$4:$Q$203"),'Risques-Dangers-Dommages'!$B$114)+COUNTIF(INDIRECT(F$4&amp;"!$Q$4:$Q$203"),'Risques-Dangers-Dommages'!$B$117)+COUNTIF(INDIRECT(F$4&amp;"!$Q$4:$Q$203"),'Risques-Dangers-Dommages'!$B$122)+COUNTIF(INDIRECT(F$4&amp;"!$Q$4:$Q$203"),'Risques-Dangers-Dommages'!$B$123)+COUNTIF(INDIRECT(F$4&amp;"!$Q$4:$Q$203"),'Risques-Dangers-Dommages'!$B$124)+COUNTIF(INDIRECT(F$4&amp;"!$Q$4:$Q$203"),'Risques-Dangers-Dommages'!$B$126)+COUNTIF(INDIRECT(F$4&amp;"!$Q$4:$Q$203"),'Risques-Dangers-Dommages'!$B$128)+COUNTIF(INDIRECT(F$4&amp;"!$Q$4:$Q$203"),'Risques-Dangers-Dommages'!$B$129)+COUNTIF(INDIRECT(F$4&amp;"!$Q$4:$Q$203"),'Risques-Dangers-Dommages'!$B$133)+COUNTIF(INDIRECT(F$4&amp;"!$Q$4:$Q$203"),'Risques-Dangers-Dommages'!$B$134)+COUNTIF(INDIRECT(F$4&amp;"!$Q$4:$Q$203"),'Risques-Dangers-Dommages'!$B$135)+COUNTIF(INDIRECT(F$4&amp;"!$Q$4:$Q$203"),'Risques-Dangers-Dommages'!$B$136))</f>
        <v>0</v>
      </c>
      <c r="G15" s="151">
        <f ca="1">(COUNTIF(INDIRECT(G$4&amp;"!$Q$4:$Q$203"),'Risques-Dangers-Dommages'!$B$114)+COUNTIF(INDIRECT(G$4&amp;"!$Q$4:$Q$203"),'Risques-Dangers-Dommages'!$B$117)+COUNTIF(INDIRECT(G$4&amp;"!$Q$4:$Q$203"),'Risques-Dangers-Dommages'!$B$122)+COUNTIF(INDIRECT(G$4&amp;"!$Q$4:$Q$203"),'Risques-Dangers-Dommages'!$B$123)+COUNTIF(INDIRECT(G$4&amp;"!$Q$4:$Q$203"),'Risques-Dangers-Dommages'!$B$124)+COUNTIF(INDIRECT(G$4&amp;"!$Q$4:$Q$203"),'Risques-Dangers-Dommages'!$B$126)+COUNTIF(INDIRECT(G$4&amp;"!$Q$4:$Q$203"),'Risques-Dangers-Dommages'!$B$128)+COUNTIF(INDIRECT(G$4&amp;"!$Q$4:$Q$203"),'Risques-Dangers-Dommages'!$B$129)+COUNTIF(INDIRECT(G$4&amp;"!$Q$4:$Q$203"),'Risques-Dangers-Dommages'!$B$133)+COUNTIF(INDIRECT(G$4&amp;"!$Q$4:$Q$203"),'Risques-Dangers-Dommages'!$B$134)+COUNTIF(INDIRECT(G$4&amp;"!$Q$4:$Q$203"),'Risques-Dangers-Dommages'!$B$135)+COUNTIF(INDIRECT(G$4&amp;"!$Q$4:$Q$203"),'Risques-Dangers-Dommages'!$B$136))</f>
        <v>0</v>
      </c>
      <c r="H15" s="151">
        <f ca="1">(COUNTIF(INDIRECT(H$4&amp;"!$Q$4:$Q$203"),'Risques-Dangers-Dommages'!$B$114)+COUNTIF(INDIRECT(H$4&amp;"!$Q$4:$Q$203"),'Risques-Dangers-Dommages'!$B$117)+COUNTIF(INDIRECT(H$4&amp;"!$Q$4:$Q$203"),'Risques-Dangers-Dommages'!$B$122)+COUNTIF(INDIRECT(H$4&amp;"!$Q$4:$Q$203"),'Risques-Dangers-Dommages'!$B$123)+COUNTIF(INDIRECT(H$4&amp;"!$Q$4:$Q$203"),'Risques-Dangers-Dommages'!$B$124)+COUNTIF(INDIRECT(H$4&amp;"!$Q$4:$Q$203"),'Risques-Dangers-Dommages'!$B$126)+COUNTIF(INDIRECT(H$4&amp;"!$Q$4:$Q$203"),'Risques-Dangers-Dommages'!$B$128)+COUNTIF(INDIRECT(H$4&amp;"!$Q$4:$Q$203"),'Risques-Dangers-Dommages'!$B$129)+COUNTIF(INDIRECT(H$4&amp;"!$Q$4:$Q$203"),'Risques-Dangers-Dommages'!$B$133)+COUNTIF(INDIRECT(H$4&amp;"!$Q$4:$Q$203"),'Risques-Dangers-Dommages'!$B$134)+COUNTIF(INDIRECT(H$4&amp;"!$Q$4:$Q$203"),'Risques-Dangers-Dommages'!$B$135)+COUNTIF(INDIRECT(H$4&amp;"!$Q$4:$Q$203"),'Risques-Dangers-Dommages'!$B$136))</f>
        <v>0</v>
      </c>
      <c r="I15" s="151">
        <f ca="1">(COUNTIF(INDIRECT(I$4&amp;"!$Q$4:$Q$203"),'Risques-Dangers-Dommages'!$B$114)+COUNTIF(INDIRECT(I$4&amp;"!$Q$4:$Q$203"),'Risques-Dangers-Dommages'!$B$117)+COUNTIF(INDIRECT(I$4&amp;"!$Q$4:$Q$203"),'Risques-Dangers-Dommages'!$B$122)+COUNTIF(INDIRECT(I$4&amp;"!$Q$4:$Q$203"),'Risques-Dangers-Dommages'!$B$123)+COUNTIF(INDIRECT(I$4&amp;"!$Q$4:$Q$203"),'Risques-Dangers-Dommages'!$B$124)+COUNTIF(INDIRECT(I$4&amp;"!$Q$4:$Q$203"),'Risques-Dangers-Dommages'!$B$126)+COUNTIF(INDIRECT(I$4&amp;"!$Q$4:$Q$203"),'Risques-Dangers-Dommages'!$B$128)+COUNTIF(INDIRECT(I$4&amp;"!$Q$4:$Q$203"),'Risques-Dangers-Dommages'!$B$129)+COUNTIF(INDIRECT(I$4&amp;"!$Q$4:$Q$203"),'Risques-Dangers-Dommages'!$B$133)+COUNTIF(INDIRECT(I$4&amp;"!$Q$4:$Q$203"),'Risques-Dangers-Dommages'!$B$134)+COUNTIF(INDIRECT(I$4&amp;"!$Q$4:$Q$203"),'Risques-Dangers-Dommages'!$B$135)+COUNTIF(INDIRECT(I$4&amp;"!$Q$4:$Q$203"),'Risques-Dangers-Dommages'!$B$136))</f>
        <v>0</v>
      </c>
      <c r="J15" s="151">
        <f ca="1">(COUNTIF(INDIRECT(J$4&amp;"!$Q$4:$Q$203"),'Risques-Dangers-Dommages'!$B$114)+COUNTIF(INDIRECT(J$4&amp;"!$Q$4:$Q$203"),'Risques-Dangers-Dommages'!$B$117)+COUNTIF(INDIRECT(J$4&amp;"!$Q$4:$Q$203"),'Risques-Dangers-Dommages'!$B$122)+COUNTIF(INDIRECT(J$4&amp;"!$Q$4:$Q$203"),'Risques-Dangers-Dommages'!$B$123)+COUNTIF(INDIRECT(J$4&amp;"!$Q$4:$Q$203"),'Risques-Dangers-Dommages'!$B$124)+COUNTIF(INDIRECT(J$4&amp;"!$Q$4:$Q$203"),'Risques-Dangers-Dommages'!$B$126)+COUNTIF(INDIRECT(J$4&amp;"!$Q$4:$Q$203"),'Risques-Dangers-Dommages'!$B$128)+COUNTIF(INDIRECT(J$4&amp;"!$Q$4:$Q$203"),'Risques-Dangers-Dommages'!$B$129)+COUNTIF(INDIRECT(J$4&amp;"!$Q$4:$Q$203"),'Risques-Dangers-Dommages'!$B$133)+COUNTIF(INDIRECT(J$4&amp;"!$Q$4:$Q$203"),'Risques-Dangers-Dommages'!$B$134)+COUNTIF(INDIRECT(J$4&amp;"!$Q$4:$Q$203"),'Risques-Dangers-Dommages'!$B$135)+COUNTIF(INDIRECT(J$4&amp;"!$Q$4:$Q$203"),'Risques-Dangers-Dommages'!$B$136))</f>
        <v>0</v>
      </c>
      <c r="K15" s="151">
        <f ca="1">(COUNTIF(INDIRECT(K$4&amp;"!$Q$4:$Q$203"),'Risques-Dangers-Dommages'!$B$114)+COUNTIF(INDIRECT(K$4&amp;"!$Q$4:$Q$203"),'Risques-Dangers-Dommages'!$B$117)+COUNTIF(INDIRECT(K$4&amp;"!$Q$4:$Q$203"),'Risques-Dangers-Dommages'!$B$122)+COUNTIF(INDIRECT(K$4&amp;"!$Q$4:$Q$203"),'Risques-Dangers-Dommages'!$B$123)+COUNTIF(INDIRECT(K$4&amp;"!$Q$4:$Q$203"),'Risques-Dangers-Dommages'!$B$124)+COUNTIF(INDIRECT(K$4&amp;"!$Q$4:$Q$203"),'Risques-Dangers-Dommages'!$B$126)+COUNTIF(INDIRECT(K$4&amp;"!$Q$4:$Q$203"),'Risques-Dangers-Dommages'!$B$128)+COUNTIF(INDIRECT(K$4&amp;"!$Q$4:$Q$203"),'Risques-Dangers-Dommages'!$B$129)+COUNTIF(INDIRECT(K$4&amp;"!$Q$4:$Q$203"),'Risques-Dangers-Dommages'!$B$133)+COUNTIF(INDIRECT(K$4&amp;"!$Q$4:$Q$203"),'Risques-Dangers-Dommages'!$B$134)+COUNTIF(INDIRECT(K$4&amp;"!$Q$4:$Q$203"),'Risques-Dangers-Dommages'!$B$135)+COUNTIF(INDIRECT(K$4&amp;"!$Q$4:$Q$203"),'Risques-Dangers-Dommages'!$B$136))</f>
        <v>0</v>
      </c>
      <c r="L15" s="151">
        <f ca="1">(COUNTIF(INDIRECT(L$4&amp;"!$Q$4:$Q$203"),'Risques-Dangers-Dommages'!$B$114)+COUNTIF(INDIRECT(L$4&amp;"!$Q$4:$Q$203"),'Risques-Dangers-Dommages'!$B$117)+COUNTIF(INDIRECT(L$4&amp;"!$Q$4:$Q$203"),'Risques-Dangers-Dommages'!$B$122)+COUNTIF(INDIRECT(L$4&amp;"!$Q$4:$Q$203"),'Risques-Dangers-Dommages'!$B$123)+COUNTIF(INDIRECT(L$4&amp;"!$Q$4:$Q$203"),'Risques-Dangers-Dommages'!$B$124)+COUNTIF(INDIRECT(L$4&amp;"!$Q$4:$Q$203"),'Risques-Dangers-Dommages'!$B$126)+COUNTIF(INDIRECT(L$4&amp;"!$Q$4:$Q$203"),'Risques-Dangers-Dommages'!$B$128)+COUNTIF(INDIRECT(L$4&amp;"!$Q$4:$Q$203"),'Risques-Dangers-Dommages'!$B$129)+COUNTIF(INDIRECT(L$4&amp;"!$Q$4:$Q$203"),'Risques-Dangers-Dommages'!$B$133)+COUNTIF(INDIRECT(L$4&amp;"!$Q$4:$Q$203"),'Risques-Dangers-Dommages'!$B$134)+COUNTIF(INDIRECT(L$4&amp;"!$Q$4:$Q$203"),'Risques-Dangers-Dommages'!$B$135)+COUNTIF(INDIRECT(L$4&amp;"!$Q$4:$Q$203"),'Risques-Dangers-Dommages'!$B$136))</f>
        <v>0</v>
      </c>
      <c r="M15" s="151">
        <f ca="1">(COUNTIF(INDIRECT(M$4&amp;"!$Q$4:$Q$203"),'Risques-Dangers-Dommages'!$B$114)+COUNTIF(INDIRECT(M$4&amp;"!$Q$4:$Q$203"),'Risques-Dangers-Dommages'!$B$117)+COUNTIF(INDIRECT(M$4&amp;"!$Q$4:$Q$203"),'Risques-Dangers-Dommages'!$B$122)+COUNTIF(INDIRECT(M$4&amp;"!$Q$4:$Q$203"),'Risques-Dangers-Dommages'!$B$123)+COUNTIF(INDIRECT(M$4&amp;"!$Q$4:$Q$203"),'Risques-Dangers-Dommages'!$B$124)+COUNTIF(INDIRECT(M$4&amp;"!$Q$4:$Q$203"),'Risques-Dangers-Dommages'!$B$126)+COUNTIF(INDIRECT(M$4&amp;"!$Q$4:$Q$203"),'Risques-Dangers-Dommages'!$B$128)+COUNTIF(INDIRECT(M$4&amp;"!$Q$4:$Q$203"),'Risques-Dangers-Dommages'!$B$129)+COUNTIF(INDIRECT(M$4&amp;"!$Q$4:$Q$203"),'Risques-Dangers-Dommages'!$B$133)+COUNTIF(INDIRECT(M$4&amp;"!$Q$4:$Q$203"),'Risques-Dangers-Dommages'!$B$134)+COUNTIF(INDIRECT(M$4&amp;"!$Q$4:$Q$203"),'Risques-Dangers-Dommages'!$B$135)+COUNTIF(INDIRECT(M$4&amp;"!$Q$4:$Q$203"),'Risques-Dangers-Dommages'!$B$136))</f>
        <v>0</v>
      </c>
      <c r="N15" s="151">
        <f ca="1">(COUNTIF(INDIRECT(N$4&amp;"!$Q$4:$Q$203"),'Risques-Dangers-Dommages'!$B$114)+COUNTIF(INDIRECT(N$4&amp;"!$Q$4:$Q$203"),'Risques-Dangers-Dommages'!$B$117)+COUNTIF(INDIRECT(N$4&amp;"!$Q$4:$Q$203"),'Risques-Dangers-Dommages'!$B$122)+COUNTIF(INDIRECT(N$4&amp;"!$Q$4:$Q$203"),'Risques-Dangers-Dommages'!$B$123)+COUNTIF(INDIRECT(N$4&amp;"!$Q$4:$Q$203"),'Risques-Dangers-Dommages'!$B$124)+COUNTIF(INDIRECT(N$4&amp;"!$Q$4:$Q$203"),'Risques-Dangers-Dommages'!$B$126)+COUNTIF(INDIRECT(N$4&amp;"!$Q$4:$Q$203"),'Risques-Dangers-Dommages'!$B$128)+COUNTIF(INDIRECT(N$4&amp;"!$Q$4:$Q$203"),'Risques-Dangers-Dommages'!$B$129)+COUNTIF(INDIRECT(N$4&amp;"!$Q$4:$Q$203"),'Risques-Dangers-Dommages'!$B$133)+COUNTIF(INDIRECT(N$4&amp;"!$Q$4:$Q$203"),'Risques-Dangers-Dommages'!$B$134)+COUNTIF(INDIRECT(N$4&amp;"!$Q$4:$Q$203"),'Risques-Dangers-Dommages'!$B$135)+COUNTIF(INDIRECT(N$4&amp;"!$Q$4:$Q$203"),'Risques-Dangers-Dommages'!$B$136))</f>
        <v>0</v>
      </c>
      <c r="O15" s="151">
        <f ca="1">(COUNTIF(INDIRECT(O$4&amp;"!$Q$4:$Q$203"),'Risques-Dangers-Dommages'!$B$114)+COUNTIF(INDIRECT(O$4&amp;"!$Q$4:$Q$203"),'Risques-Dangers-Dommages'!$B$117)+COUNTIF(INDIRECT(O$4&amp;"!$Q$4:$Q$203"),'Risques-Dangers-Dommages'!$B$122)+COUNTIF(INDIRECT(O$4&amp;"!$Q$4:$Q$203"),'Risques-Dangers-Dommages'!$B$123)+COUNTIF(INDIRECT(O$4&amp;"!$Q$4:$Q$203"),'Risques-Dangers-Dommages'!$B$124)+COUNTIF(INDIRECT(O$4&amp;"!$Q$4:$Q$203"),'Risques-Dangers-Dommages'!$B$126)+COUNTIF(INDIRECT(O$4&amp;"!$Q$4:$Q$203"),'Risques-Dangers-Dommages'!$B$128)+COUNTIF(INDIRECT(O$4&amp;"!$Q$4:$Q$203"),'Risques-Dangers-Dommages'!$B$129)+COUNTIF(INDIRECT(O$4&amp;"!$Q$4:$Q$203"),'Risques-Dangers-Dommages'!$B$133)+COUNTIF(INDIRECT(O$4&amp;"!$Q$4:$Q$203"),'Risques-Dangers-Dommages'!$B$134)+COUNTIF(INDIRECT(O$4&amp;"!$Q$4:$Q$203"),'Risques-Dangers-Dommages'!$B$135)+COUNTIF(INDIRECT(O$4&amp;"!$Q$4:$Q$203"),'Risques-Dangers-Dommages'!$B$136))</f>
        <v>0</v>
      </c>
      <c r="P15" s="151">
        <f ca="1">(COUNTIF(INDIRECT(P$4&amp;"!$Q$4:$Q$203"),'Risques-Dangers-Dommages'!$B$114)+COUNTIF(INDIRECT(P$4&amp;"!$Q$4:$Q$203"),'Risques-Dangers-Dommages'!$B$117)+COUNTIF(INDIRECT(P$4&amp;"!$Q$4:$Q$203"),'Risques-Dangers-Dommages'!$B$122)+COUNTIF(INDIRECT(P$4&amp;"!$Q$4:$Q$203"),'Risques-Dangers-Dommages'!$B$123)+COUNTIF(INDIRECT(P$4&amp;"!$Q$4:$Q$203"),'Risques-Dangers-Dommages'!$B$124)+COUNTIF(INDIRECT(P$4&amp;"!$Q$4:$Q$203"),'Risques-Dangers-Dommages'!$B$126)+COUNTIF(INDIRECT(P$4&amp;"!$Q$4:$Q$203"),'Risques-Dangers-Dommages'!$B$128)+COUNTIF(INDIRECT(P$4&amp;"!$Q$4:$Q$203"),'Risques-Dangers-Dommages'!$B$129)+COUNTIF(INDIRECT(P$4&amp;"!$Q$4:$Q$203"),'Risques-Dangers-Dommages'!$B$133)+COUNTIF(INDIRECT(P$4&amp;"!$Q$4:$Q$203"),'Risques-Dangers-Dommages'!$B$134)+COUNTIF(INDIRECT(P$4&amp;"!$Q$4:$Q$203"),'Risques-Dangers-Dommages'!$B$135)+COUNTIF(INDIRECT(P$4&amp;"!$Q$4:$Q$203"),'Risques-Dangers-Dommages'!$B$136))</f>
        <v>0</v>
      </c>
      <c r="Q15" s="151">
        <f ca="1">(COUNTIF(INDIRECT(Q$4&amp;"!$Q$4:$Q$203"),'Risques-Dangers-Dommages'!$B$114)+COUNTIF(INDIRECT(Q$4&amp;"!$Q$4:$Q$203"),'Risques-Dangers-Dommages'!$B$117)+COUNTIF(INDIRECT(Q$4&amp;"!$Q$4:$Q$203"),'Risques-Dangers-Dommages'!$B$122)+COUNTIF(INDIRECT(Q$4&amp;"!$Q$4:$Q$203"),'Risques-Dangers-Dommages'!$B$123)+COUNTIF(INDIRECT(Q$4&amp;"!$Q$4:$Q$203"),'Risques-Dangers-Dommages'!$B$124)+COUNTIF(INDIRECT(Q$4&amp;"!$Q$4:$Q$203"),'Risques-Dangers-Dommages'!$B$126)+COUNTIF(INDIRECT(Q$4&amp;"!$Q$4:$Q$203"),'Risques-Dangers-Dommages'!$B$128)+COUNTIF(INDIRECT(Q$4&amp;"!$Q$4:$Q$203"),'Risques-Dangers-Dommages'!$B$129)+COUNTIF(INDIRECT(Q$4&amp;"!$Q$4:$Q$203"),'Risques-Dangers-Dommages'!$B$133)+COUNTIF(INDIRECT(Q$4&amp;"!$Q$4:$Q$203"),'Risques-Dangers-Dommages'!$B$134)+COUNTIF(INDIRECT(Q$4&amp;"!$Q$4:$Q$203"),'Risques-Dangers-Dommages'!$B$135)+COUNTIF(INDIRECT(Q$4&amp;"!$Q$4:$Q$203"),'Risques-Dangers-Dommages'!$B$136))</f>
        <v>0</v>
      </c>
      <c r="R15" s="151">
        <f ca="1">(COUNTIF(INDIRECT(R$4&amp;"!$Q$4:$Q$203"),'Risques-Dangers-Dommages'!$B$114)+COUNTIF(INDIRECT(R$4&amp;"!$Q$4:$Q$203"),'Risques-Dangers-Dommages'!$B$117)+COUNTIF(INDIRECT(R$4&amp;"!$Q$4:$Q$203"),'Risques-Dangers-Dommages'!$B$122)+COUNTIF(INDIRECT(R$4&amp;"!$Q$4:$Q$203"),'Risques-Dangers-Dommages'!$B$123)+COUNTIF(INDIRECT(R$4&amp;"!$Q$4:$Q$203"),'Risques-Dangers-Dommages'!$B$124)+COUNTIF(INDIRECT(R$4&amp;"!$Q$4:$Q$203"),'Risques-Dangers-Dommages'!$B$126)+COUNTIF(INDIRECT(R$4&amp;"!$Q$4:$Q$203"),'Risques-Dangers-Dommages'!$B$128)+COUNTIF(INDIRECT(R$4&amp;"!$Q$4:$Q$203"),'Risques-Dangers-Dommages'!$B$129)+COUNTIF(INDIRECT(R$4&amp;"!$Q$4:$Q$203"),'Risques-Dangers-Dommages'!$B$133)+COUNTIF(INDIRECT(R$4&amp;"!$Q$4:$Q$203"),'Risques-Dangers-Dommages'!$B$134)+COUNTIF(INDIRECT(R$4&amp;"!$Q$4:$Q$203"),'Risques-Dangers-Dommages'!$B$135)+COUNTIF(INDIRECT(R$4&amp;"!$Q$4:$Q$203"),'Risques-Dangers-Dommages'!$B$136))</f>
        <v>0</v>
      </c>
      <c r="S15" s="151">
        <f ca="1">(COUNTIF(INDIRECT(S$4&amp;"!$Q$4:$Q$203"),'Risques-Dangers-Dommages'!$B$114)+COUNTIF(INDIRECT(S$4&amp;"!$Q$4:$Q$203"),'Risques-Dangers-Dommages'!$B$117)+COUNTIF(INDIRECT(S$4&amp;"!$Q$4:$Q$203"),'Risques-Dangers-Dommages'!$B$122)+COUNTIF(INDIRECT(S$4&amp;"!$Q$4:$Q$203"),'Risques-Dangers-Dommages'!$B$123)+COUNTIF(INDIRECT(S$4&amp;"!$Q$4:$Q$203"),'Risques-Dangers-Dommages'!$B$124)+COUNTIF(INDIRECT(S$4&amp;"!$Q$4:$Q$203"),'Risques-Dangers-Dommages'!$B$126)+COUNTIF(INDIRECT(S$4&amp;"!$Q$4:$Q$203"),'Risques-Dangers-Dommages'!$B$128)+COUNTIF(INDIRECT(S$4&amp;"!$Q$4:$Q$203"),'Risques-Dangers-Dommages'!$B$129)+COUNTIF(INDIRECT(S$4&amp;"!$Q$4:$Q$203"),'Risques-Dangers-Dommages'!$B$133)+COUNTIF(INDIRECT(S$4&amp;"!$Q$4:$Q$203"),'Risques-Dangers-Dommages'!$B$134)+COUNTIF(INDIRECT(S$4&amp;"!$Q$4:$Q$203"),'Risques-Dangers-Dommages'!$B$135)+COUNTIF(INDIRECT(S$4&amp;"!$Q$4:$Q$203"),'Risques-Dangers-Dommages'!$B$136))</f>
        <v>0</v>
      </c>
      <c r="T15" s="151">
        <f ca="1">(COUNTIF(INDIRECT(T$4&amp;"!$Q$4:$Q$203"),'Risques-Dangers-Dommages'!$B$114)+COUNTIF(INDIRECT(T$4&amp;"!$Q$4:$Q$203"),'Risques-Dangers-Dommages'!$B$117)+COUNTIF(INDIRECT(T$4&amp;"!$Q$4:$Q$203"),'Risques-Dangers-Dommages'!$B$122)+COUNTIF(INDIRECT(T$4&amp;"!$Q$4:$Q$203"),'Risques-Dangers-Dommages'!$B$123)+COUNTIF(INDIRECT(T$4&amp;"!$Q$4:$Q$203"),'Risques-Dangers-Dommages'!$B$124)+COUNTIF(INDIRECT(T$4&amp;"!$Q$4:$Q$203"),'Risques-Dangers-Dommages'!$B$126)+COUNTIF(INDIRECT(T$4&amp;"!$Q$4:$Q$203"),'Risques-Dangers-Dommages'!$B$128)+COUNTIF(INDIRECT(T$4&amp;"!$Q$4:$Q$203"),'Risques-Dangers-Dommages'!$B$129)+COUNTIF(INDIRECT(T$4&amp;"!$Q$4:$Q$203"),'Risques-Dangers-Dommages'!$B$133)+COUNTIF(INDIRECT(T$4&amp;"!$Q$4:$Q$203"),'Risques-Dangers-Dommages'!$B$134)+COUNTIF(INDIRECT(T$4&amp;"!$Q$4:$Q$203"),'Risques-Dangers-Dommages'!$B$135)+COUNTIF(INDIRECT(T$4&amp;"!$Q$4:$Q$203"),'Risques-Dangers-Dommages'!$B$136))</f>
        <v>0</v>
      </c>
      <c r="U15" s="151">
        <f ca="1">(COUNTIF(INDIRECT(U$4&amp;"!$Q$4:$Q$203"),'Risques-Dangers-Dommages'!$B$114)+COUNTIF(INDIRECT(U$4&amp;"!$Q$4:$Q$203"),'Risques-Dangers-Dommages'!$B$117)+COUNTIF(INDIRECT(U$4&amp;"!$Q$4:$Q$203"),'Risques-Dangers-Dommages'!$B$122)+COUNTIF(INDIRECT(U$4&amp;"!$Q$4:$Q$203"),'Risques-Dangers-Dommages'!$B$123)+COUNTIF(INDIRECT(U$4&amp;"!$Q$4:$Q$203"),'Risques-Dangers-Dommages'!$B$124)+COUNTIF(INDIRECT(U$4&amp;"!$Q$4:$Q$203"),'Risques-Dangers-Dommages'!$B$126)+COUNTIF(INDIRECT(U$4&amp;"!$Q$4:$Q$203"),'Risques-Dangers-Dommages'!$B$128)+COUNTIF(INDIRECT(U$4&amp;"!$Q$4:$Q$203"),'Risques-Dangers-Dommages'!$B$129)+COUNTIF(INDIRECT(U$4&amp;"!$Q$4:$Q$203"),'Risques-Dangers-Dommages'!$B$133)+COUNTIF(INDIRECT(U$4&amp;"!$Q$4:$Q$203"),'Risques-Dangers-Dommages'!$B$134)+COUNTIF(INDIRECT(U$4&amp;"!$Q$4:$Q$203"),'Risques-Dangers-Dommages'!$B$135)+COUNTIF(INDIRECT(U$4&amp;"!$Q$4:$Q$203"),'Risques-Dangers-Dommages'!$B$136))</f>
        <v>0</v>
      </c>
      <c r="V15" s="151">
        <f ca="1">(COUNTIF(INDIRECT(V$4&amp;"!$Q$4:$Q$203"),'Risques-Dangers-Dommages'!$B$114)+COUNTIF(INDIRECT(V$4&amp;"!$Q$4:$Q$203"),'Risques-Dangers-Dommages'!$B$117)+COUNTIF(INDIRECT(V$4&amp;"!$Q$4:$Q$203"),'Risques-Dangers-Dommages'!$B$122)+COUNTIF(INDIRECT(V$4&amp;"!$Q$4:$Q$203"),'Risques-Dangers-Dommages'!$B$123)+COUNTIF(INDIRECT(V$4&amp;"!$Q$4:$Q$203"),'Risques-Dangers-Dommages'!$B$124)+COUNTIF(INDIRECT(V$4&amp;"!$Q$4:$Q$203"),'Risques-Dangers-Dommages'!$B$126)+COUNTIF(INDIRECT(V$4&amp;"!$Q$4:$Q$203"),'Risques-Dangers-Dommages'!$B$128)+COUNTIF(INDIRECT(V$4&amp;"!$Q$4:$Q$203"),'Risques-Dangers-Dommages'!$B$129)+COUNTIF(INDIRECT(V$4&amp;"!$Q$4:$Q$203"),'Risques-Dangers-Dommages'!$B$133)+COUNTIF(INDIRECT(V$4&amp;"!$Q$4:$Q$203"),'Risques-Dangers-Dommages'!$B$134)+COUNTIF(INDIRECT(V$4&amp;"!$Q$4:$Q$203"),'Risques-Dangers-Dommages'!$B$135)+COUNTIF(INDIRECT(V$4&amp;"!$Q$4:$Q$203"),'Risques-Dangers-Dommages'!$B$136))</f>
        <v>0</v>
      </c>
      <c r="W15" s="151">
        <f ca="1">(COUNTIF(INDIRECT(W$4&amp;"!$Q$4:$Q$203"),'Risques-Dangers-Dommages'!$B$114)+COUNTIF(INDIRECT(W$4&amp;"!$Q$4:$Q$203"),'Risques-Dangers-Dommages'!$B$117)+COUNTIF(INDIRECT(W$4&amp;"!$Q$4:$Q$203"),'Risques-Dangers-Dommages'!$B$122)+COUNTIF(INDIRECT(W$4&amp;"!$Q$4:$Q$203"),'Risques-Dangers-Dommages'!$B$123)+COUNTIF(INDIRECT(W$4&amp;"!$Q$4:$Q$203"),'Risques-Dangers-Dommages'!$B$124)+COUNTIF(INDIRECT(W$4&amp;"!$Q$4:$Q$203"),'Risques-Dangers-Dommages'!$B$126)+COUNTIF(INDIRECT(W$4&amp;"!$Q$4:$Q$203"),'Risques-Dangers-Dommages'!$B$128)+COUNTIF(INDIRECT(W$4&amp;"!$Q$4:$Q$203"),'Risques-Dangers-Dommages'!$B$129)+COUNTIF(INDIRECT(W$4&amp;"!$Q$4:$Q$203"),'Risques-Dangers-Dommages'!$B$133)+COUNTIF(INDIRECT(W$4&amp;"!$Q$4:$Q$203"),'Risques-Dangers-Dommages'!$B$134)+COUNTIF(INDIRECT(W$4&amp;"!$Q$4:$Q$203"),'Risques-Dangers-Dommages'!$B$135)+COUNTIF(INDIRECT(W$4&amp;"!$Q$4:$Q$203"),'Risques-Dangers-Dommages'!$B$136))</f>
        <v>0</v>
      </c>
      <c r="X15" s="151">
        <f ca="1">(COUNTIF(INDIRECT(X$4&amp;"!$Q$4:$Q$203"),'Risques-Dangers-Dommages'!$B$114)+COUNTIF(INDIRECT(X$4&amp;"!$Q$4:$Q$203"),'Risques-Dangers-Dommages'!$B$117)+COUNTIF(INDIRECT(X$4&amp;"!$Q$4:$Q$203"),'Risques-Dangers-Dommages'!$B$122)+COUNTIF(INDIRECT(X$4&amp;"!$Q$4:$Q$203"),'Risques-Dangers-Dommages'!$B$123)+COUNTIF(INDIRECT(X$4&amp;"!$Q$4:$Q$203"),'Risques-Dangers-Dommages'!$B$124)+COUNTIF(INDIRECT(X$4&amp;"!$Q$4:$Q$203"),'Risques-Dangers-Dommages'!$B$126)+COUNTIF(INDIRECT(X$4&amp;"!$Q$4:$Q$203"),'Risques-Dangers-Dommages'!$B$128)+COUNTIF(INDIRECT(X$4&amp;"!$Q$4:$Q$203"),'Risques-Dangers-Dommages'!$B$129)+COUNTIF(INDIRECT(X$4&amp;"!$Q$4:$Q$203"),'Risques-Dangers-Dommages'!$B$133)+COUNTIF(INDIRECT(X$4&amp;"!$Q$4:$Q$203"),'Risques-Dangers-Dommages'!$B$134)+COUNTIF(INDIRECT(X$4&amp;"!$Q$4:$Q$203"),'Risques-Dangers-Dommages'!$B$135)+COUNTIF(INDIRECT(X$4&amp;"!$Q$4:$Q$203"),'Risques-Dangers-Dommages'!$B$136))</f>
        <v>0</v>
      </c>
      <c r="Y15" s="151">
        <f ca="1">(COUNTIF(INDIRECT(Y$4&amp;"!$Q$4:$Q$203"),'Risques-Dangers-Dommages'!$B$114)+COUNTIF(INDIRECT(Y$4&amp;"!$Q$4:$Q$203"),'Risques-Dangers-Dommages'!$B$117)+COUNTIF(INDIRECT(Y$4&amp;"!$Q$4:$Q$203"),'Risques-Dangers-Dommages'!$B$122)+COUNTIF(INDIRECT(Y$4&amp;"!$Q$4:$Q$203"),'Risques-Dangers-Dommages'!$B$123)+COUNTIF(INDIRECT(Y$4&amp;"!$Q$4:$Q$203"),'Risques-Dangers-Dommages'!$B$124)+COUNTIF(INDIRECT(Y$4&amp;"!$Q$4:$Q$203"),'Risques-Dangers-Dommages'!$B$126)+COUNTIF(INDIRECT(Y$4&amp;"!$Q$4:$Q$203"),'Risques-Dangers-Dommages'!$B$128)+COUNTIF(INDIRECT(Y$4&amp;"!$Q$4:$Q$203"),'Risques-Dangers-Dommages'!$B$129)+COUNTIF(INDIRECT(Y$4&amp;"!$Q$4:$Q$203"),'Risques-Dangers-Dommages'!$B$133)+COUNTIF(INDIRECT(Y$4&amp;"!$Q$4:$Q$203"),'Risques-Dangers-Dommages'!$B$134)+COUNTIF(INDIRECT(Y$4&amp;"!$Q$4:$Q$203"),'Risques-Dangers-Dommages'!$B$135)+COUNTIF(INDIRECT(Y$4&amp;"!$Q$4:$Q$203"),'Risques-Dangers-Dommages'!$B$136))</f>
        <v>0</v>
      </c>
      <c r="Z15" s="151">
        <f ca="1">(COUNTIF(INDIRECT(Z$4&amp;"!$Q$4:$Q$203"),'Risques-Dangers-Dommages'!$B$114)+COUNTIF(INDIRECT(Z$4&amp;"!$Q$4:$Q$203"),'Risques-Dangers-Dommages'!$B$117)+COUNTIF(INDIRECT(Z$4&amp;"!$Q$4:$Q$203"),'Risques-Dangers-Dommages'!$B$122)+COUNTIF(INDIRECT(Z$4&amp;"!$Q$4:$Q$203"),'Risques-Dangers-Dommages'!$B$123)+COUNTIF(INDIRECT(Z$4&amp;"!$Q$4:$Q$203"),'Risques-Dangers-Dommages'!$B$124)+COUNTIF(INDIRECT(Z$4&amp;"!$Q$4:$Q$203"),'Risques-Dangers-Dommages'!$B$126)+COUNTIF(INDIRECT(Z$4&amp;"!$Q$4:$Q$203"),'Risques-Dangers-Dommages'!$B$128)+COUNTIF(INDIRECT(Z$4&amp;"!$Q$4:$Q$203"),'Risques-Dangers-Dommages'!$B$129)+COUNTIF(INDIRECT(Z$4&amp;"!$Q$4:$Q$203"),'Risques-Dangers-Dommages'!$B$133)+COUNTIF(INDIRECT(Z$4&amp;"!$Q$4:$Q$203"),'Risques-Dangers-Dommages'!$B$134)+COUNTIF(INDIRECT(Z$4&amp;"!$Q$4:$Q$203"),'Risques-Dangers-Dommages'!$B$135)+COUNTIF(INDIRECT(Z$4&amp;"!$Q$4:$Q$203"),'Risques-Dangers-Dommages'!$B$136))</f>
        <v>0</v>
      </c>
      <c r="AA15" s="151">
        <f ca="1">(COUNTIF(INDIRECT(AA$4&amp;"!$Q$4:$Q$203"),'Risques-Dangers-Dommages'!$B$114)+COUNTIF(INDIRECT(AA$4&amp;"!$Q$4:$Q$203"),'Risques-Dangers-Dommages'!$B$117)+COUNTIF(INDIRECT(AA$4&amp;"!$Q$4:$Q$203"),'Risques-Dangers-Dommages'!$B$122)+COUNTIF(INDIRECT(AA$4&amp;"!$Q$4:$Q$203"),'Risques-Dangers-Dommages'!$B$123)+COUNTIF(INDIRECT(AA$4&amp;"!$Q$4:$Q$203"),'Risques-Dangers-Dommages'!$B$124)+COUNTIF(INDIRECT(AA$4&amp;"!$Q$4:$Q$203"),'Risques-Dangers-Dommages'!$B$126)+COUNTIF(INDIRECT(AA$4&amp;"!$Q$4:$Q$203"),'Risques-Dangers-Dommages'!$B$128)+COUNTIF(INDIRECT(AA$4&amp;"!$Q$4:$Q$203"),'Risques-Dangers-Dommages'!$B$129)+COUNTIF(INDIRECT(AA$4&amp;"!$Q$4:$Q$203"),'Risques-Dangers-Dommages'!$B$133)+COUNTIF(INDIRECT(AA$4&amp;"!$Q$4:$Q$203"),'Risques-Dangers-Dommages'!$B$134)+COUNTIF(INDIRECT(AA$4&amp;"!$Q$4:$Q$203"),'Risques-Dangers-Dommages'!$B$135)+COUNTIF(INDIRECT(AA$4&amp;"!$Q$4:$Q$203"),'Risques-Dangers-Dommages'!$B$136))</f>
        <v>0</v>
      </c>
      <c r="AB15" s="151">
        <f ca="1">(COUNTIF(INDIRECT(AB$4&amp;"!$Q$4:$Q$203"),'Risques-Dangers-Dommages'!$B$114)+COUNTIF(INDIRECT(AB$4&amp;"!$Q$4:$Q$203"),'Risques-Dangers-Dommages'!$B$117)+COUNTIF(INDIRECT(AB$4&amp;"!$Q$4:$Q$203"),'Risques-Dangers-Dommages'!$B$122)+COUNTIF(INDIRECT(AB$4&amp;"!$Q$4:$Q$203"),'Risques-Dangers-Dommages'!$B$123)+COUNTIF(INDIRECT(AB$4&amp;"!$Q$4:$Q$203"),'Risques-Dangers-Dommages'!$B$124)+COUNTIF(INDIRECT(AB$4&amp;"!$Q$4:$Q$203"),'Risques-Dangers-Dommages'!$B$126)+COUNTIF(INDIRECT(AB$4&amp;"!$Q$4:$Q$203"),'Risques-Dangers-Dommages'!$B$128)+COUNTIF(INDIRECT(AB$4&amp;"!$Q$4:$Q$203"),'Risques-Dangers-Dommages'!$B$129)+COUNTIF(INDIRECT(AB$4&amp;"!$Q$4:$Q$203"),'Risques-Dangers-Dommages'!$B$133)+COUNTIF(INDIRECT(AB$4&amp;"!$Q$4:$Q$203"),'Risques-Dangers-Dommages'!$B$134)+COUNTIF(INDIRECT(AB$4&amp;"!$Q$4:$Q$203"),'Risques-Dangers-Dommages'!$B$135)+COUNTIF(INDIRECT(AB$4&amp;"!$Q$4:$Q$203"),'Risques-Dangers-Dommages'!$B$136))</f>
        <v>0</v>
      </c>
      <c r="AC15" s="151">
        <f ca="1">(COUNTIF(INDIRECT(AC$4&amp;"!$Q$4:$Q$203"),'Risques-Dangers-Dommages'!$B$114)+COUNTIF(INDIRECT(AC$4&amp;"!$Q$4:$Q$203"),'Risques-Dangers-Dommages'!$B$117)+COUNTIF(INDIRECT(AC$4&amp;"!$Q$4:$Q$203"),'Risques-Dangers-Dommages'!$B$122)+COUNTIF(INDIRECT(AC$4&amp;"!$Q$4:$Q$203"),'Risques-Dangers-Dommages'!$B$123)+COUNTIF(INDIRECT(AC$4&amp;"!$Q$4:$Q$203"),'Risques-Dangers-Dommages'!$B$124)+COUNTIF(INDIRECT(AC$4&amp;"!$Q$4:$Q$203"),'Risques-Dangers-Dommages'!$B$126)+COUNTIF(INDIRECT(AC$4&amp;"!$Q$4:$Q$203"),'Risques-Dangers-Dommages'!$B$128)+COUNTIF(INDIRECT(AC$4&amp;"!$Q$4:$Q$203"),'Risques-Dangers-Dommages'!$B$129)+COUNTIF(INDIRECT(AC$4&amp;"!$Q$4:$Q$203"),'Risques-Dangers-Dommages'!$B$133)+COUNTIF(INDIRECT(AC$4&amp;"!$Q$4:$Q$203"),'Risques-Dangers-Dommages'!$B$134)+COUNTIF(INDIRECT(AC$4&amp;"!$Q$4:$Q$203"),'Risques-Dangers-Dommages'!$B$135)+COUNTIF(INDIRECT(AC$4&amp;"!$Q$4:$Q$203"),'Risques-Dangers-Dommages'!$B$136))</f>
        <v>0</v>
      </c>
      <c r="AD15" s="151">
        <f ca="1">(COUNTIF(INDIRECT(AD$4&amp;"!$Q$4:$Q$203"),'Risques-Dangers-Dommages'!$B$114)+COUNTIF(INDIRECT(AD$4&amp;"!$Q$4:$Q$203"),'Risques-Dangers-Dommages'!$B$117)+COUNTIF(INDIRECT(AD$4&amp;"!$Q$4:$Q$203"),'Risques-Dangers-Dommages'!$B$122)+COUNTIF(INDIRECT(AD$4&amp;"!$Q$4:$Q$203"),'Risques-Dangers-Dommages'!$B$123)+COUNTIF(INDIRECT(AD$4&amp;"!$Q$4:$Q$203"),'Risques-Dangers-Dommages'!$B$124)+COUNTIF(INDIRECT(AD$4&amp;"!$Q$4:$Q$203"),'Risques-Dangers-Dommages'!$B$126)+COUNTIF(INDIRECT(AD$4&amp;"!$Q$4:$Q$203"),'Risques-Dangers-Dommages'!$B$128)+COUNTIF(INDIRECT(AD$4&amp;"!$Q$4:$Q$203"),'Risques-Dangers-Dommages'!$B$129)+COUNTIF(INDIRECT(AD$4&amp;"!$Q$4:$Q$203"),'Risques-Dangers-Dommages'!$B$133)+COUNTIF(INDIRECT(AD$4&amp;"!$Q$4:$Q$203"),'Risques-Dangers-Dommages'!$B$134)+COUNTIF(INDIRECT(AD$4&amp;"!$Q$4:$Q$203"),'Risques-Dangers-Dommages'!$B$135)+COUNTIF(INDIRECT(AD$4&amp;"!$Q$4:$Q$203"),'Risques-Dangers-Dommages'!$B$136))</f>
        <v>0</v>
      </c>
      <c r="AE15" s="151">
        <f ca="1">(COUNTIF(INDIRECT(AE$4&amp;"!$Q$4:$Q$203"),'Risques-Dangers-Dommages'!$B$114)+COUNTIF(INDIRECT(AE$4&amp;"!$Q$4:$Q$203"),'Risques-Dangers-Dommages'!$B$117)+COUNTIF(INDIRECT(AE$4&amp;"!$Q$4:$Q$203"),'Risques-Dangers-Dommages'!$B$122)+COUNTIF(INDIRECT(AE$4&amp;"!$Q$4:$Q$203"),'Risques-Dangers-Dommages'!$B$123)+COUNTIF(INDIRECT(AE$4&amp;"!$Q$4:$Q$203"),'Risques-Dangers-Dommages'!$B$124)+COUNTIF(INDIRECT(AE$4&amp;"!$Q$4:$Q$203"),'Risques-Dangers-Dommages'!$B$126)+COUNTIF(INDIRECT(AE$4&amp;"!$Q$4:$Q$203"),'Risques-Dangers-Dommages'!$B$128)+COUNTIF(INDIRECT(AE$4&amp;"!$Q$4:$Q$203"),'Risques-Dangers-Dommages'!$B$129)+COUNTIF(INDIRECT(AE$4&amp;"!$Q$4:$Q$203"),'Risques-Dangers-Dommages'!$B$133)+COUNTIF(INDIRECT(AE$4&amp;"!$Q$4:$Q$203"),'Risques-Dangers-Dommages'!$B$134)+COUNTIF(INDIRECT(AE$4&amp;"!$Q$4:$Q$203"),'Risques-Dangers-Dommages'!$B$135)+COUNTIF(INDIRECT(AE$4&amp;"!$Q$4:$Q$203"),'Risques-Dangers-Dommages'!$B$136))</f>
        <v>0</v>
      </c>
      <c r="AF15" s="151">
        <f ca="1">(COUNTIF(INDIRECT(AF$4&amp;"!$Q$4:$Q$203"),'Risques-Dangers-Dommages'!$B$114)+COUNTIF(INDIRECT(AF$4&amp;"!$Q$4:$Q$203"),'Risques-Dangers-Dommages'!$B$117)+COUNTIF(INDIRECT(AF$4&amp;"!$Q$4:$Q$203"),'Risques-Dangers-Dommages'!$B$122)+COUNTIF(INDIRECT(AF$4&amp;"!$Q$4:$Q$203"),'Risques-Dangers-Dommages'!$B$123)+COUNTIF(INDIRECT(AF$4&amp;"!$Q$4:$Q$203"),'Risques-Dangers-Dommages'!$B$124)+COUNTIF(INDIRECT(AF$4&amp;"!$Q$4:$Q$203"),'Risques-Dangers-Dommages'!$B$126)+COUNTIF(INDIRECT(AF$4&amp;"!$Q$4:$Q$203"),'Risques-Dangers-Dommages'!$B$128)+COUNTIF(INDIRECT(AF$4&amp;"!$Q$4:$Q$203"),'Risques-Dangers-Dommages'!$B$129)+COUNTIF(INDIRECT(AF$4&amp;"!$Q$4:$Q$203"),'Risques-Dangers-Dommages'!$B$133)+COUNTIF(INDIRECT(AF$4&amp;"!$Q$4:$Q$203"),'Risques-Dangers-Dommages'!$B$134)+COUNTIF(INDIRECT(AF$4&amp;"!$Q$4:$Q$203"),'Risques-Dangers-Dommages'!$B$135)+COUNTIF(INDIRECT(AF$4&amp;"!$Q$4:$Q$203"),'Risques-Dangers-Dommages'!$B$136))</f>
        <v>0</v>
      </c>
      <c r="AG15" s="151">
        <f t="shared" ca="1" si="0"/>
        <v>0</v>
      </c>
      <c r="AH15" s="606"/>
      <c r="AI15" s="220"/>
    </row>
    <row r="16" spans="1:35" x14ac:dyDescent="0.2">
      <c r="A16" s="611"/>
      <c r="B16" s="614" t="s">
        <v>211</v>
      </c>
      <c r="C16" s="615"/>
      <c r="D16" s="153">
        <f ca="1">(COUNTIF(INDIRECT(D$4&amp;"!$Q$4:$Q$203"),'Risques-Dangers-Dommages'!$B$113)+COUNTIF(INDIRECT(D$4&amp;"!$Q$4:$Q$203"),'Risques-Dangers-Dommages'!$B$115)+COUNTIF(INDIRECT(D$4&amp;"!$Q$4:$Q$203"),'Risques-Dangers-Dommages'!$B$116)+COUNTIF(INDIRECT(D$4&amp;"!$Q$4:$Q$203"),'Risques-Dangers-Dommages'!$B$119)+COUNTIF(INDIRECT(D$4&amp;"!$Q$4:$Q$203"),'Risques-Dangers-Dommages'!$B$120))</f>
        <v>0</v>
      </c>
      <c r="E16" s="153">
        <f ca="1">(COUNTIF(INDIRECT(E$4&amp;"!$Q$4:$Q$203"),'Risques-Dangers-Dommages'!$B$113)+COUNTIF(INDIRECT(E$4&amp;"!$Q$4:$Q$203"),'Risques-Dangers-Dommages'!$B$115)+COUNTIF(INDIRECT(E$4&amp;"!$Q$4:$Q$203"),'Risques-Dangers-Dommages'!$B$116)+COUNTIF(INDIRECT(E$4&amp;"!$Q$4:$Q$203"),'Risques-Dangers-Dommages'!$B$119)+COUNTIF(INDIRECT(E$4&amp;"!$Q$4:$Q$203"),'Risques-Dangers-Dommages'!$B$120))</f>
        <v>0</v>
      </c>
      <c r="F16" s="153">
        <f ca="1">(COUNTIF(INDIRECT(F$4&amp;"!$Q$4:$Q$203"),'Risques-Dangers-Dommages'!$B$113)+COUNTIF(INDIRECT(F$4&amp;"!$Q$4:$Q$203"),'Risques-Dangers-Dommages'!$B$115)+COUNTIF(INDIRECT(F$4&amp;"!$Q$4:$Q$203"),'Risques-Dangers-Dommages'!$B$116)+COUNTIF(INDIRECT(F$4&amp;"!$Q$4:$Q$203"),'Risques-Dangers-Dommages'!$B$119)+COUNTIF(INDIRECT(F$4&amp;"!$Q$4:$Q$203"),'Risques-Dangers-Dommages'!$B$120))</f>
        <v>0</v>
      </c>
      <c r="G16" s="153">
        <f ca="1">(COUNTIF(INDIRECT(G$4&amp;"!$Q$4:$Q$203"),'Risques-Dangers-Dommages'!$B$113)+COUNTIF(INDIRECT(G$4&amp;"!$Q$4:$Q$203"),'Risques-Dangers-Dommages'!$B$115)+COUNTIF(INDIRECT(G$4&amp;"!$Q$4:$Q$203"),'Risques-Dangers-Dommages'!$B$116)+COUNTIF(INDIRECT(G$4&amp;"!$Q$4:$Q$203"),'Risques-Dangers-Dommages'!$B$119)+COUNTIF(INDIRECT(G$4&amp;"!$Q$4:$Q$203"),'Risques-Dangers-Dommages'!$B$120))</f>
        <v>0</v>
      </c>
      <c r="H16" s="153">
        <f ca="1">(COUNTIF(INDIRECT(H$4&amp;"!$Q$4:$Q$203"),'Risques-Dangers-Dommages'!$B$113)+COUNTIF(INDIRECT(H$4&amp;"!$Q$4:$Q$203"),'Risques-Dangers-Dommages'!$B$115)+COUNTIF(INDIRECT(H$4&amp;"!$Q$4:$Q$203"),'Risques-Dangers-Dommages'!$B$116)+COUNTIF(INDIRECT(H$4&amp;"!$Q$4:$Q$203"),'Risques-Dangers-Dommages'!$B$119)+COUNTIF(INDIRECT(H$4&amp;"!$Q$4:$Q$203"),'Risques-Dangers-Dommages'!$B$120))</f>
        <v>0</v>
      </c>
      <c r="I16" s="153">
        <f ca="1">(COUNTIF(INDIRECT(I$4&amp;"!$Q$4:$Q$203"),'Risques-Dangers-Dommages'!$B$113)+COUNTIF(INDIRECT(I$4&amp;"!$Q$4:$Q$203"),'Risques-Dangers-Dommages'!$B$115)+COUNTIF(INDIRECT(I$4&amp;"!$Q$4:$Q$203"),'Risques-Dangers-Dommages'!$B$116)+COUNTIF(INDIRECT(I$4&amp;"!$Q$4:$Q$203"),'Risques-Dangers-Dommages'!$B$119)+COUNTIF(INDIRECT(I$4&amp;"!$Q$4:$Q$203"),'Risques-Dangers-Dommages'!$B$120))</f>
        <v>0</v>
      </c>
      <c r="J16" s="153">
        <f ca="1">(COUNTIF(INDIRECT(J$4&amp;"!$Q$4:$Q$203"),'Risques-Dangers-Dommages'!$B$113)+COUNTIF(INDIRECT(J$4&amp;"!$Q$4:$Q$203"),'Risques-Dangers-Dommages'!$B$115)+COUNTIF(INDIRECT(J$4&amp;"!$Q$4:$Q$203"),'Risques-Dangers-Dommages'!$B$116)+COUNTIF(INDIRECT(J$4&amp;"!$Q$4:$Q$203"),'Risques-Dangers-Dommages'!$B$119)+COUNTIF(INDIRECT(J$4&amp;"!$Q$4:$Q$203"),'Risques-Dangers-Dommages'!$B$120))</f>
        <v>0</v>
      </c>
      <c r="K16" s="153">
        <f ca="1">(COUNTIF(INDIRECT(K$4&amp;"!$Q$4:$Q$203"),'Risques-Dangers-Dommages'!$B$113)+COUNTIF(INDIRECT(K$4&amp;"!$Q$4:$Q$203"),'Risques-Dangers-Dommages'!$B$115)+COUNTIF(INDIRECT(K$4&amp;"!$Q$4:$Q$203"),'Risques-Dangers-Dommages'!$B$116)+COUNTIF(INDIRECT(K$4&amp;"!$Q$4:$Q$203"),'Risques-Dangers-Dommages'!$B$119)+COUNTIF(INDIRECT(K$4&amp;"!$Q$4:$Q$203"),'Risques-Dangers-Dommages'!$B$120))</f>
        <v>0</v>
      </c>
      <c r="L16" s="153">
        <f ca="1">(COUNTIF(INDIRECT(L$4&amp;"!$Q$4:$Q$203"),'Risques-Dangers-Dommages'!$B$113)+COUNTIF(INDIRECT(L$4&amp;"!$Q$4:$Q$203"),'Risques-Dangers-Dommages'!$B$115)+COUNTIF(INDIRECT(L$4&amp;"!$Q$4:$Q$203"),'Risques-Dangers-Dommages'!$B$116)+COUNTIF(INDIRECT(L$4&amp;"!$Q$4:$Q$203"),'Risques-Dangers-Dommages'!$B$119)+COUNTIF(INDIRECT(L$4&amp;"!$Q$4:$Q$203"),'Risques-Dangers-Dommages'!$B$120))</f>
        <v>0</v>
      </c>
      <c r="M16" s="153">
        <f ca="1">(COUNTIF(INDIRECT(M$4&amp;"!$Q$4:$Q$203"),'Risques-Dangers-Dommages'!$B$113)+COUNTIF(INDIRECT(M$4&amp;"!$Q$4:$Q$203"),'Risques-Dangers-Dommages'!$B$115)+COUNTIF(INDIRECT(M$4&amp;"!$Q$4:$Q$203"),'Risques-Dangers-Dommages'!$B$116)+COUNTIF(INDIRECT(M$4&amp;"!$Q$4:$Q$203"),'Risques-Dangers-Dommages'!$B$119)+COUNTIF(INDIRECT(M$4&amp;"!$Q$4:$Q$203"),'Risques-Dangers-Dommages'!$B$120))</f>
        <v>0</v>
      </c>
      <c r="N16" s="153">
        <f ca="1">(COUNTIF(INDIRECT(N$4&amp;"!$Q$4:$Q$203"),'Risques-Dangers-Dommages'!$B$113)+COUNTIF(INDIRECT(N$4&amp;"!$Q$4:$Q$203"),'Risques-Dangers-Dommages'!$B$115)+COUNTIF(INDIRECT(N$4&amp;"!$Q$4:$Q$203"),'Risques-Dangers-Dommages'!$B$116)+COUNTIF(INDIRECT(N$4&amp;"!$Q$4:$Q$203"),'Risques-Dangers-Dommages'!$B$119)+COUNTIF(INDIRECT(N$4&amp;"!$Q$4:$Q$203"),'Risques-Dangers-Dommages'!$B$120))</f>
        <v>0</v>
      </c>
      <c r="O16" s="153">
        <f ca="1">(COUNTIF(INDIRECT(O$4&amp;"!$Q$4:$Q$203"),'Risques-Dangers-Dommages'!$B$113)+COUNTIF(INDIRECT(O$4&amp;"!$Q$4:$Q$203"),'Risques-Dangers-Dommages'!$B$115)+COUNTIF(INDIRECT(O$4&amp;"!$Q$4:$Q$203"),'Risques-Dangers-Dommages'!$B$116)+COUNTIF(INDIRECT(O$4&amp;"!$Q$4:$Q$203"),'Risques-Dangers-Dommages'!$B$119)+COUNTIF(INDIRECT(O$4&amp;"!$Q$4:$Q$203"),'Risques-Dangers-Dommages'!$B$120))</f>
        <v>0</v>
      </c>
      <c r="P16" s="153">
        <f ca="1">(COUNTIF(INDIRECT(P$4&amp;"!$Q$4:$Q$203"),'Risques-Dangers-Dommages'!$B$113)+COUNTIF(INDIRECT(P$4&amp;"!$Q$4:$Q$203"),'Risques-Dangers-Dommages'!$B$115)+COUNTIF(INDIRECT(P$4&amp;"!$Q$4:$Q$203"),'Risques-Dangers-Dommages'!$B$116)+COUNTIF(INDIRECT(P$4&amp;"!$Q$4:$Q$203"),'Risques-Dangers-Dommages'!$B$119)+COUNTIF(INDIRECT(P$4&amp;"!$Q$4:$Q$203"),'Risques-Dangers-Dommages'!$B$120))</f>
        <v>0</v>
      </c>
      <c r="Q16" s="153">
        <f ca="1">(COUNTIF(INDIRECT(Q$4&amp;"!$Q$4:$Q$203"),'Risques-Dangers-Dommages'!$B$113)+COUNTIF(INDIRECT(Q$4&amp;"!$Q$4:$Q$203"),'Risques-Dangers-Dommages'!$B$115)+COUNTIF(INDIRECT(Q$4&amp;"!$Q$4:$Q$203"),'Risques-Dangers-Dommages'!$B$116)+COUNTIF(INDIRECT(Q$4&amp;"!$Q$4:$Q$203"),'Risques-Dangers-Dommages'!$B$119)+COUNTIF(INDIRECT(Q$4&amp;"!$Q$4:$Q$203"),'Risques-Dangers-Dommages'!$B$120))</f>
        <v>0</v>
      </c>
      <c r="R16" s="153">
        <f ca="1">(COUNTIF(INDIRECT(R$4&amp;"!$Q$4:$Q$203"),'Risques-Dangers-Dommages'!$B$113)+COUNTIF(INDIRECT(R$4&amp;"!$Q$4:$Q$203"),'Risques-Dangers-Dommages'!$B$115)+COUNTIF(INDIRECT(R$4&amp;"!$Q$4:$Q$203"),'Risques-Dangers-Dommages'!$B$116)+COUNTIF(INDIRECT(R$4&amp;"!$Q$4:$Q$203"),'Risques-Dangers-Dommages'!$B$119)+COUNTIF(INDIRECT(R$4&amp;"!$Q$4:$Q$203"),'Risques-Dangers-Dommages'!$B$120))</f>
        <v>0</v>
      </c>
      <c r="S16" s="153">
        <f ca="1">(COUNTIF(INDIRECT(S$4&amp;"!$Q$4:$Q$203"),'Risques-Dangers-Dommages'!$B$113)+COUNTIF(INDIRECT(S$4&amp;"!$Q$4:$Q$203"),'Risques-Dangers-Dommages'!$B$115)+COUNTIF(INDIRECT(S$4&amp;"!$Q$4:$Q$203"),'Risques-Dangers-Dommages'!$B$116)+COUNTIF(INDIRECT(S$4&amp;"!$Q$4:$Q$203"),'Risques-Dangers-Dommages'!$B$119)+COUNTIF(INDIRECT(S$4&amp;"!$Q$4:$Q$203"),'Risques-Dangers-Dommages'!$B$120))</f>
        <v>0</v>
      </c>
      <c r="T16" s="153">
        <f ca="1">(COUNTIF(INDIRECT(T$4&amp;"!$Q$4:$Q$203"),'Risques-Dangers-Dommages'!$B$113)+COUNTIF(INDIRECT(T$4&amp;"!$Q$4:$Q$203"),'Risques-Dangers-Dommages'!$B$115)+COUNTIF(INDIRECT(T$4&amp;"!$Q$4:$Q$203"),'Risques-Dangers-Dommages'!$B$116)+COUNTIF(INDIRECT(T$4&amp;"!$Q$4:$Q$203"),'Risques-Dangers-Dommages'!$B$119)+COUNTIF(INDIRECT(T$4&amp;"!$Q$4:$Q$203"),'Risques-Dangers-Dommages'!$B$120))</f>
        <v>0</v>
      </c>
      <c r="U16" s="153">
        <f ca="1">(COUNTIF(INDIRECT(U$4&amp;"!$Q$4:$Q$203"),'Risques-Dangers-Dommages'!$B$113)+COUNTIF(INDIRECT(U$4&amp;"!$Q$4:$Q$203"),'Risques-Dangers-Dommages'!$B$115)+COUNTIF(INDIRECT(U$4&amp;"!$Q$4:$Q$203"),'Risques-Dangers-Dommages'!$B$116)+COUNTIF(INDIRECT(U$4&amp;"!$Q$4:$Q$203"),'Risques-Dangers-Dommages'!$B$119)+COUNTIF(INDIRECT(U$4&amp;"!$Q$4:$Q$203"),'Risques-Dangers-Dommages'!$B$120))</f>
        <v>0</v>
      </c>
      <c r="V16" s="153">
        <f ca="1">(COUNTIF(INDIRECT(V$4&amp;"!$Q$4:$Q$203"),'Risques-Dangers-Dommages'!$B$113)+COUNTIF(INDIRECT(V$4&amp;"!$Q$4:$Q$203"),'Risques-Dangers-Dommages'!$B$115)+COUNTIF(INDIRECT(V$4&amp;"!$Q$4:$Q$203"),'Risques-Dangers-Dommages'!$B$116)+COUNTIF(INDIRECT(V$4&amp;"!$Q$4:$Q$203"),'Risques-Dangers-Dommages'!$B$119)+COUNTIF(INDIRECT(V$4&amp;"!$Q$4:$Q$203"),'Risques-Dangers-Dommages'!$B$120))</f>
        <v>0</v>
      </c>
      <c r="W16" s="153">
        <f ca="1">(COUNTIF(INDIRECT(W$4&amp;"!$Q$4:$Q$203"),'Risques-Dangers-Dommages'!$B$113)+COUNTIF(INDIRECT(W$4&amp;"!$Q$4:$Q$203"),'Risques-Dangers-Dommages'!$B$115)+COUNTIF(INDIRECT(W$4&amp;"!$Q$4:$Q$203"),'Risques-Dangers-Dommages'!$B$116)+COUNTIF(INDIRECT(W$4&amp;"!$Q$4:$Q$203"),'Risques-Dangers-Dommages'!$B$119)+COUNTIF(INDIRECT(W$4&amp;"!$Q$4:$Q$203"),'Risques-Dangers-Dommages'!$B$120))</f>
        <v>0</v>
      </c>
      <c r="X16" s="153">
        <f ca="1">(COUNTIF(INDIRECT(X$4&amp;"!$Q$4:$Q$203"),'Risques-Dangers-Dommages'!$B$113)+COUNTIF(INDIRECT(X$4&amp;"!$Q$4:$Q$203"),'Risques-Dangers-Dommages'!$B$115)+COUNTIF(INDIRECT(X$4&amp;"!$Q$4:$Q$203"),'Risques-Dangers-Dommages'!$B$116)+COUNTIF(INDIRECT(X$4&amp;"!$Q$4:$Q$203"),'Risques-Dangers-Dommages'!$B$119)+COUNTIF(INDIRECT(X$4&amp;"!$Q$4:$Q$203"),'Risques-Dangers-Dommages'!$B$120))</f>
        <v>0</v>
      </c>
      <c r="Y16" s="153">
        <f ca="1">(COUNTIF(INDIRECT(Y$4&amp;"!$Q$4:$Q$203"),'Risques-Dangers-Dommages'!$B$113)+COUNTIF(INDIRECT(Y$4&amp;"!$Q$4:$Q$203"),'Risques-Dangers-Dommages'!$B$115)+COUNTIF(INDIRECT(Y$4&amp;"!$Q$4:$Q$203"),'Risques-Dangers-Dommages'!$B$116)+COUNTIF(INDIRECT(Y$4&amp;"!$Q$4:$Q$203"),'Risques-Dangers-Dommages'!$B$119)+COUNTIF(INDIRECT(Y$4&amp;"!$Q$4:$Q$203"),'Risques-Dangers-Dommages'!$B$120))</f>
        <v>0</v>
      </c>
      <c r="Z16" s="153">
        <f ca="1">(COUNTIF(INDIRECT(Z$4&amp;"!$Q$4:$Q$203"),'Risques-Dangers-Dommages'!$B$113)+COUNTIF(INDIRECT(Z$4&amp;"!$Q$4:$Q$203"),'Risques-Dangers-Dommages'!$B$115)+COUNTIF(INDIRECT(Z$4&amp;"!$Q$4:$Q$203"),'Risques-Dangers-Dommages'!$B$116)+COUNTIF(INDIRECT(Z$4&amp;"!$Q$4:$Q$203"),'Risques-Dangers-Dommages'!$B$119)+COUNTIF(INDIRECT(Z$4&amp;"!$Q$4:$Q$203"),'Risques-Dangers-Dommages'!$B$120))</f>
        <v>0</v>
      </c>
      <c r="AA16" s="153">
        <f ca="1">(COUNTIF(INDIRECT(AA$4&amp;"!$Q$4:$Q$203"),'Risques-Dangers-Dommages'!$B$113)+COUNTIF(INDIRECT(AA$4&amp;"!$Q$4:$Q$203"),'Risques-Dangers-Dommages'!$B$115)+COUNTIF(INDIRECT(AA$4&amp;"!$Q$4:$Q$203"),'Risques-Dangers-Dommages'!$B$116)+COUNTIF(INDIRECT(AA$4&amp;"!$Q$4:$Q$203"),'Risques-Dangers-Dommages'!$B$119)+COUNTIF(INDIRECT(AA$4&amp;"!$Q$4:$Q$203"),'Risques-Dangers-Dommages'!$B$120))</f>
        <v>0</v>
      </c>
      <c r="AB16" s="153">
        <f ca="1">(COUNTIF(INDIRECT(AB$4&amp;"!$Q$4:$Q$203"),'Risques-Dangers-Dommages'!$B$113)+COUNTIF(INDIRECT(AB$4&amp;"!$Q$4:$Q$203"),'Risques-Dangers-Dommages'!$B$115)+COUNTIF(INDIRECT(AB$4&amp;"!$Q$4:$Q$203"),'Risques-Dangers-Dommages'!$B$116)+COUNTIF(INDIRECT(AB$4&amp;"!$Q$4:$Q$203"),'Risques-Dangers-Dommages'!$B$119)+COUNTIF(INDIRECT(AB$4&amp;"!$Q$4:$Q$203"),'Risques-Dangers-Dommages'!$B$120))</f>
        <v>0</v>
      </c>
      <c r="AC16" s="153">
        <f ca="1">(COUNTIF(INDIRECT(AC$4&amp;"!$Q$4:$Q$203"),'Risques-Dangers-Dommages'!$B$113)+COUNTIF(INDIRECT(AC$4&amp;"!$Q$4:$Q$203"),'Risques-Dangers-Dommages'!$B$115)+COUNTIF(INDIRECT(AC$4&amp;"!$Q$4:$Q$203"),'Risques-Dangers-Dommages'!$B$116)+COUNTIF(INDIRECT(AC$4&amp;"!$Q$4:$Q$203"),'Risques-Dangers-Dommages'!$B$119)+COUNTIF(INDIRECT(AC$4&amp;"!$Q$4:$Q$203"),'Risques-Dangers-Dommages'!$B$120))</f>
        <v>0</v>
      </c>
      <c r="AD16" s="153">
        <f ca="1">(COUNTIF(INDIRECT(AD$4&amp;"!$Q$4:$Q$203"),'Risques-Dangers-Dommages'!$B$113)+COUNTIF(INDIRECT(AD$4&amp;"!$Q$4:$Q$203"),'Risques-Dangers-Dommages'!$B$115)+COUNTIF(INDIRECT(AD$4&amp;"!$Q$4:$Q$203"),'Risques-Dangers-Dommages'!$B$116)+COUNTIF(INDIRECT(AD$4&amp;"!$Q$4:$Q$203"),'Risques-Dangers-Dommages'!$B$119)+COUNTIF(INDIRECT(AD$4&amp;"!$Q$4:$Q$203"),'Risques-Dangers-Dommages'!$B$120))</f>
        <v>0</v>
      </c>
      <c r="AE16" s="153">
        <f ca="1">(COUNTIF(INDIRECT(AE$4&amp;"!$Q$4:$Q$203"),'Risques-Dangers-Dommages'!$B$113)+COUNTIF(INDIRECT(AE$4&amp;"!$Q$4:$Q$203"),'Risques-Dangers-Dommages'!$B$115)+COUNTIF(INDIRECT(AE$4&amp;"!$Q$4:$Q$203"),'Risques-Dangers-Dommages'!$B$116)+COUNTIF(INDIRECT(AE$4&amp;"!$Q$4:$Q$203"),'Risques-Dangers-Dommages'!$B$119)+COUNTIF(INDIRECT(AE$4&amp;"!$Q$4:$Q$203"),'Risques-Dangers-Dommages'!$B$120))</f>
        <v>0</v>
      </c>
      <c r="AF16" s="153">
        <f ca="1">(COUNTIF(INDIRECT(AF$4&amp;"!$Q$4:$Q$203"),'Risques-Dangers-Dommages'!$B$113)+COUNTIF(INDIRECT(AF$4&amp;"!$Q$4:$Q$203"),'Risques-Dangers-Dommages'!$B$115)+COUNTIF(INDIRECT(AF$4&amp;"!$Q$4:$Q$203"),'Risques-Dangers-Dommages'!$B$116)+COUNTIF(INDIRECT(AF$4&amp;"!$Q$4:$Q$203"),'Risques-Dangers-Dommages'!$B$119)+COUNTIF(INDIRECT(AF$4&amp;"!$Q$4:$Q$203"),'Risques-Dangers-Dommages'!$B$120))</f>
        <v>0</v>
      </c>
      <c r="AG16" s="153">
        <f t="shared" ca="1" si="0"/>
        <v>0</v>
      </c>
      <c r="AH16" s="606"/>
      <c r="AI16" s="221">
        <f ca="1">SUM(AG15:AG18)</f>
        <v>0</v>
      </c>
    </row>
    <row r="17" spans="1:35" x14ac:dyDescent="0.2">
      <c r="A17" s="611"/>
      <c r="B17" s="614" t="s">
        <v>212</v>
      </c>
      <c r="C17" s="615"/>
      <c r="D17" s="153">
        <f ca="1">(COUNTIF(INDIRECT(D$4&amp;"!$Q$4:$Q$203"),'Risques-Dangers-Dommages'!$B$121)+COUNTIF(INDIRECT(D$4&amp;"!$Q$4:$Q$203"),'Risques-Dangers-Dommages'!$B$125))</f>
        <v>0</v>
      </c>
      <c r="E17" s="153">
        <f ca="1">(COUNTIF(INDIRECT(E$4&amp;"!$Q$4:$Q$203"),'Risques-Dangers-Dommages'!$B$121)+COUNTIF(INDIRECT(E$4&amp;"!$Q$4:$Q$203"),'Risques-Dangers-Dommages'!$B$125))</f>
        <v>0</v>
      </c>
      <c r="F17" s="153">
        <f ca="1">(COUNTIF(INDIRECT(F$4&amp;"!$Q$4:$Q$203"),'Risques-Dangers-Dommages'!$B$121)+COUNTIF(INDIRECT(F$4&amp;"!$Q$4:$Q$203"),'Risques-Dangers-Dommages'!$B$125))</f>
        <v>0</v>
      </c>
      <c r="G17" s="153">
        <f ca="1">(COUNTIF(INDIRECT(G$4&amp;"!$Q$4:$Q$203"),'Risques-Dangers-Dommages'!$B$121)+COUNTIF(INDIRECT(G$4&amp;"!$Q$4:$Q$203"),'Risques-Dangers-Dommages'!$B$125))</f>
        <v>0</v>
      </c>
      <c r="H17" s="153">
        <f ca="1">(COUNTIF(INDIRECT(H$4&amp;"!$Q$4:$Q$203"),'Risques-Dangers-Dommages'!$B$121)+COUNTIF(INDIRECT(H$4&amp;"!$Q$4:$Q$203"),'Risques-Dangers-Dommages'!$B$125))</f>
        <v>0</v>
      </c>
      <c r="I17" s="153">
        <f ca="1">(COUNTIF(INDIRECT(I$4&amp;"!$Q$4:$Q$203"),'Risques-Dangers-Dommages'!$B$121)+COUNTIF(INDIRECT(I$4&amp;"!$Q$4:$Q$203"),'Risques-Dangers-Dommages'!$B$125))</f>
        <v>0</v>
      </c>
      <c r="J17" s="153">
        <f ca="1">(COUNTIF(INDIRECT(J$4&amp;"!$Q$4:$Q$203"),'Risques-Dangers-Dommages'!$B$121)+COUNTIF(INDIRECT(J$4&amp;"!$Q$4:$Q$203"),'Risques-Dangers-Dommages'!$B$125))</f>
        <v>0</v>
      </c>
      <c r="K17" s="153">
        <f ca="1">(COUNTIF(INDIRECT(K$4&amp;"!$Q$4:$Q$203"),'Risques-Dangers-Dommages'!$B$121)+COUNTIF(INDIRECT(K$4&amp;"!$Q$4:$Q$203"),'Risques-Dangers-Dommages'!$B$125))</f>
        <v>0</v>
      </c>
      <c r="L17" s="153">
        <f ca="1">(COUNTIF(INDIRECT(L$4&amp;"!$Q$4:$Q$203"),'Risques-Dangers-Dommages'!$B$121)+COUNTIF(INDIRECT(L$4&amp;"!$Q$4:$Q$203"),'Risques-Dangers-Dommages'!$B$125))</f>
        <v>0</v>
      </c>
      <c r="M17" s="153">
        <f ca="1">(COUNTIF(INDIRECT(M$4&amp;"!$Q$4:$Q$203"),'Risques-Dangers-Dommages'!$B$121)+COUNTIF(INDIRECT(M$4&amp;"!$Q$4:$Q$203"),'Risques-Dangers-Dommages'!$B$125))</f>
        <v>0</v>
      </c>
      <c r="N17" s="153">
        <f ca="1">(COUNTIF(INDIRECT(N$4&amp;"!$Q$4:$Q$203"),'Risques-Dangers-Dommages'!$B$121)+COUNTIF(INDIRECT(N$4&amp;"!$Q$4:$Q$203"),'Risques-Dangers-Dommages'!$B$125))</f>
        <v>0</v>
      </c>
      <c r="O17" s="153">
        <f ca="1">(COUNTIF(INDIRECT(O$4&amp;"!$Q$4:$Q$203"),'Risques-Dangers-Dommages'!$B$121)+COUNTIF(INDIRECT(O$4&amp;"!$Q$4:$Q$203"),'Risques-Dangers-Dommages'!$B$125))</f>
        <v>0</v>
      </c>
      <c r="P17" s="153">
        <f ca="1">(COUNTIF(INDIRECT(P$4&amp;"!$Q$4:$Q$203"),'Risques-Dangers-Dommages'!$B$121)+COUNTIF(INDIRECT(P$4&amp;"!$Q$4:$Q$203"),'Risques-Dangers-Dommages'!$B$125))</f>
        <v>0</v>
      </c>
      <c r="Q17" s="153">
        <f ca="1">(COUNTIF(INDIRECT(Q$4&amp;"!$Q$4:$Q$203"),'Risques-Dangers-Dommages'!$B$121)+COUNTIF(INDIRECT(Q$4&amp;"!$Q$4:$Q$203"),'Risques-Dangers-Dommages'!$B$125))</f>
        <v>0</v>
      </c>
      <c r="R17" s="153">
        <f ca="1">(COUNTIF(INDIRECT(R$4&amp;"!$Q$4:$Q$203"),'Risques-Dangers-Dommages'!$B$121)+COUNTIF(INDIRECT(R$4&amp;"!$Q$4:$Q$203"),'Risques-Dangers-Dommages'!$B$125))</f>
        <v>0</v>
      </c>
      <c r="S17" s="153">
        <f ca="1">(COUNTIF(INDIRECT(S$4&amp;"!$Q$4:$Q$203"),'Risques-Dangers-Dommages'!$B$121)+COUNTIF(INDIRECT(S$4&amp;"!$Q$4:$Q$203"),'Risques-Dangers-Dommages'!$B$125))</f>
        <v>0</v>
      </c>
      <c r="T17" s="153">
        <f ca="1">(COUNTIF(INDIRECT(T$4&amp;"!$Q$4:$Q$203"),'Risques-Dangers-Dommages'!$B$121)+COUNTIF(INDIRECT(T$4&amp;"!$Q$4:$Q$203"),'Risques-Dangers-Dommages'!$B$125))</f>
        <v>0</v>
      </c>
      <c r="U17" s="153">
        <f ca="1">(COUNTIF(INDIRECT(U$4&amp;"!$Q$4:$Q$203"),'Risques-Dangers-Dommages'!$B$121)+COUNTIF(INDIRECT(U$4&amp;"!$Q$4:$Q$203"),'Risques-Dangers-Dommages'!$B$125))</f>
        <v>0</v>
      </c>
      <c r="V17" s="153">
        <f ca="1">(COUNTIF(INDIRECT(V$4&amp;"!$Q$4:$Q$203"),'Risques-Dangers-Dommages'!$B$121)+COUNTIF(INDIRECT(V$4&amp;"!$Q$4:$Q$203"),'Risques-Dangers-Dommages'!$B$125))</f>
        <v>0</v>
      </c>
      <c r="W17" s="153">
        <f ca="1">(COUNTIF(INDIRECT(W$4&amp;"!$Q$4:$Q$203"),'Risques-Dangers-Dommages'!$B$121)+COUNTIF(INDIRECT(W$4&amp;"!$Q$4:$Q$203"),'Risques-Dangers-Dommages'!$B$125))</f>
        <v>0</v>
      </c>
      <c r="X17" s="153">
        <f ca="1">(COUNTIF(INDIRECT(X$4&amp;"!$Q$4:$Q$203"),'Risques-Dangers-Dommages'!$B$121)+COUNTIF(INDIRECT(X$4&amp;"!$Q$4:$Q$203"),'Risques-Dangers-Dommages'!$B$125))</f>
        <v>0</v>
      </c>
      <c r="Y17" s="153">
        <f ca="1">(COUNTIF(INDIRECT(Y$4&amp;"!$Q$4:$Q$203"),'Risques-Dangers-Dommages'!$B$121)+COUNTIF(INDIRECT(Y$4&amp;"!$Q$4:$Q$203"),'Risques-Dangers-Dommages'!$B$125))</f>
        <v>0</v>
      </c>
      <c r="Z17" s="153">
        <f ca="1">(COUNTIF(INDIRECT(Z$4&amp;"!$Q$4:$Q$203"),'Risques-Dangers-Dommages'!$B$121)+COUNTIF(INDIRECT(Z$4&amp;"!$Q$4:$Q$203"),'Risques-Dangers-Dommages'!$B$125))</f>
        <v>0</v>
      </c>
      <c r="AA17" s="153">
        <f ca="1">(COUNTIF(INDIRECT(AA$4&amp;"!$Q$4:$Q$203"),'Risques-Dangers-Dommages'!$B$121)+COUNTIF(INDIRECT(AA$4&amp;"!$Q$4:$Q$203"),'Risques-Dangers-Dommages'!$B$125))</f>
        <v>0</v>
      </c>
      <c r="AB17" s="153">
        <f ca="1">(COUNTIF(INDIRECT(AB$4&amp;"!$Q$4:$Q$203"),'Risques-Dangers-Dommages'!$B$121)+COUNTIF(INDIRECT(AB$4&amp;"!$Q$4:$Q$203"),'Risques-Dangers-Dommages'!$B$125))</f>
        <v>0</v>
      </c>
      <c r="AC17" s="153">
        <f ca="1">(COUNTIF(INDIRECT(AC$4&amp;"!$Q$4:$Q$203"),'Risques-Dangers-Dommages'!$B$121)+COUNTIF(INDIRECT(AC$4&amp;"!$Q$4:$Q$203"),'Risques-Dangers-Dommages'!$B$125))</f>
        <v>0</v>
      </c>
      <c r="AD17" s="153">
        <f ca="1">(COUNTIF(INDIRECT(AD$4&amp;"!$Q$4:$Q$203"),'Risques-Dangers-Dommages'!$B$121)+COUNTIF(INDIRECT(AD$4&amp;"!$Q$4:$Q$203"),'Risques-Dangers-Dommages'!$B$125))</f>
        <v>0</v>
      </c>
      <c r="AE17" s="153">
        <f ca="1">(COUNTIF(INDIRECT(AE$4&amp;"!$Q$4:$Q$203"),'Risques-Dangers-Dommages'!$B$121)+COUNTIF(INDIRECT(AE$4&amp;"!$Q$4:$Q$203"),'Risques-Dangers-Dommages'!$B$125))</f>
        <v>0</v>
      </c>
      <c r="AF17" s="153">
        <f ca="1">(COUNTIF(INDIRECT(AF$4&amp;"!$Q$4:$Q$203"),'Risques-Dangers-Dommages'!$B$121)+COUNTIF(INDIRECT(AF$4&amp;"!$Q$4:$Q$203"),'Risques-Dangers-Dommages'!$B$125))</f>
        <v>0</v>
      </c>
      <c r="AG17" s="153">
        <f t="shared" ca="1" si="0"/>
        <v>0</v>
      </c>
      <c r="AH17" s="606"/>
      <c r="AI17" s="221"/>
    </row>
    <row r="18" spans="1:35" x14ac:dyDescent="0.2">
      <c r="A18" s="611"/>
      <c r="B18" s="616" t="s">
        <v>213</v>
      </c>
      <c r="C18" s="617"/>
      <c r="D18" s="154">
        <f ca="1">(COUNTIF(INDIRECT(D$4&amp;"!$Q$4:$Q$203"),'Risques-Dangers-Dommages'!$B$118)+COUNTIF(INDIRECT(D$4&amp;"!$Q$4:$Q$203"),'Risques-Dangers-Dommages'!$B$127)+COUNTIF(INDIRECT(D$4&amp;"!$Q$4:$Q$203"),'Risques-Dangers-Dommages'!$B$130)+COUNTIF(INDIRECT(D$4&amp;"!$Q$4:$Q$203"),'Risques-Dangers-Dommages'!$B$132)+COUNTIF(INDIRECT(D$4&amp;"!$Q$4:$Q$203"),'Risques-Dangers-Dommages'!$B$137)+COUNTIF(INDIRECT(D$4&amp;"!$Q$4:$Q$203"),'Risques-Dangers-Dommages'!$B$138))</f>
        <v>0</v>
      </c>
      <c r="E18" s="154">
        <f ca="1">(COUNTIF(INDIRECT(E$4&amp;"!$Q$4:$Q$203"),'Risques-Dangers-Dommages'!$B$118)+COUNTIF(INDIRECT(E$4&amp;"!$Q$4:$Q$203"),'Risques-Dangers-Dommages'!$B$127)+COUNTIF(INDIRECT(E$4&amp;"!$Q$4:$Q$203"),'Risques-Dangers-Dommages'!$B$130)+COUNTIF(INDIRECT(E$4&amp;"!$Q$4:$Q$203"),'Risques-Dangers-Dommages'!$B$132)+COUNTIF(INDIRECT(E$4&amp;"!$Q$4:$Q$203"),'Risques-Dangers-Dommages'!$B$137)+COUNTIF(INDIRECT(E$4&amp;"!$Q$4:$Q$203"),'Risques-Dangers-Dommages'!$B$138))</f>
        <v>0</v>
      </c>
      <c r="F18" s="154">
        <f ca="1">(COUNTIF(INDIRECT(F$4&amp;"!$Q$4:$Q$203"),'Risques-Dangers-Dommages'!$B$118)+COUNTIF(INDIRECT(F$4&amp;"!$Q$4:$Q$203"),'Risques-Dangers-Dommages'!$B$127)+COUNTIF(INDIRECT(F$4&amp;"!$Q$4:$Q$203"),'Risques-Dangers-Dommages'!$B$130)+COUNTIF(INDIRECT(F$4&amp;"!$Q$4:$Q$203"),'Risques-Dangers-Dommages'!$B$132)+COUNTIF(INDIRECT(F$4&amp;"!$Q$4:$Q$203"),'Risques-Dangers-Dommages'!$B$137)+COUNTIF(INDIRECT(F$4&amp;"!$Q$4:$Q$203"),'Risques-Dangers-Dommages'!$B$138))</f>
        <v>0</v>
      </c>
      <c r="G18" s="154">
        <f ca="1">(COUNTIF(INDIRECT(G$4&amp;"!$Q$4:$Q$203"),'Risques-Dangers-Dommages'!$B$118)+COUNTIF(INDIRECT(G$4&amp;"!$Q$4:$Q$203"),'Risques-Dangers-Dommages'!$B$127)+COUNTIF(INDIRECT(G$4&amp;"!$Q$4:$Q$203"),'Risques-Dangers-Dommages'!$B$130)+COUNTIF(INDIRECT(G$4&amp;"!$Q$4:$Q$203"),'Risques-Dangers-Dommages'!$B$132)+COUNTIF(INDIRECT(G$4&amp;"!$Q$4:$Q$203"),'Risques-Dangers-Dommages'!$B$137)+COUNTIF(INDIRECT(G$4&amp;"!$Q$4:$Q$203"),'Risques-Dangers-Dommages'!$B$138))</f>
        <v>0</v>
      </c>
      <c r="H18" s="154">
        <f ca="1">(COUNTIF(INDIRECT(H$4&amp;"!$Q$4:$Q$203"),'Risques-Dangers-Dommages'!$B$118)+COUNTIF(INDIRECT(H$4&amp;"!$Q$4:$Q$203"),'Risques-Dangers-Dommages'!$B$127)+COUNTIF(INDIRECT(H$4&amp;"!$Q$4:$Q$203"),'Risques-Dangers-Dommages'!$B$130)+COUNTIF(INDIRECT(H$4&amp;"!$Q$4:$Q$203"),'Risques-Dangers-Dommages'!$B$132)+COUNTIF(INDIRECT(H$4&amp;"!$Q$4:$Q$203"),'Risques-Dangers-Dommages'!$B$137)+COUNTIF(INDIRECT(H$4&amp;"!$Q$4:$Q$203"),'Risques-Dangers-Dommages'!$B$138))</f>
        <v>0</v>
      </c>
      <c r="I18" s="154">
        <f ca="1">(COUNTIF(INDIRECT(I$4&amp;"!$Q$4:$Q$203"),'Risques-Dangers-Dommages'!$B$118)+COUNTIF(INDIRECT(I$4&amp;"!$Q$4:$Q$203"),'Risques-Dangers-Dommages'!$B$127)+COUNTIF(INDIRECT(I$4&amp;"!$Q$4:$Q$203"),'Risques-Dangers-Dommages'!$B$130)+COUNTIF(INDIRECT(I$4&amp;"!$Q$4:$Q$203"),'Risques-Dangers-Dommages'!$B$132)+COUNTIF(INDIRECT(I$4&amp;"!$Q$4:$Q$203"),'Risques-Dangers-Dommages'!$B$137)+COUNTIF(INDIRECT(I$4&amp;"!$Q$4:$Q$203"),'Risques-Dangers-Dommages'!$B$138))</f>
        <v>0</v>
      </c>
      <c r="J18" s="154">
        <f ca="1">(COUNTIF(INDIRECT(J$4&amp;"!$Q$4:$Q$203"),'Risques-Dangers-Dommages'!$B$118)+COUNTIF(INDIRECT(J$4&amp;"!$Q$4:$Q$203"),'Risques-Dangers-Dommages'!$B$127)+COUNTIF(INDIRECT(J$4&amp;"!$Q$4:$Q$203"),'Risques-Dangers-Dommages'!$B$130)+COUNTIF(INDIRECT(J$4&amp;"!$Q$4:$Q$203"),'Risques-Dangers-Dommages'!$B$132)+COUNTIF(INDIRECT(J$4&amp;"!$Q$4:$Q$203"),'Risques-Dangers-Dommages'!$B$137)+COUNTIF(INDIRECT(J$4&amp;"!$Q$4:$Q$203"),'Risques-Dangers-Dommages'!$B$138))</f>
        <v>0</v>
      </c>
      <c r="K18" s="154">
        <f ca="1">(COUNTIF(INDIRECT(K$4&amp;"!$Q$4:$Q$203"),'Risques-Dangers-Dommages'!$B$118)+COUNTIF(INDIRECT(K$4&amp;"!$Q$4:$Q$203"),'Risques-Dangers-Dommages'!$B$127)+COUNTIF(INDIRECT(K$4&amp;"!$Q$4:$Q$203"),'Risques-Dangers-Dommages'!$B$130)+COUNTIF(INDIRECT(K$4&amp;"!$Q$4:$Q$203"),'Risques-Dangers-Dommages'!$B$132)+COUNTIF(INDIRECT(K$4&amp;"!$Q$4:$Q$203"),'Risques-Dangers-Dommages'!$B$137)+COUNTIF(INDIRECT(K$4&amp;"!$Q$4:$Q$203"),'Risques-Dangers-Dommages'!$B$138))</f>
        <v>0</v>
      </c>
      <c r="L18" s="154">
        <f ca="1">(COUNTIF(INDIRECT(L$4&amp;"!$Q$4:$Q$203"),'Risques-Dangers-Dommages'!$B$118)+COUNTIF(INDIRECT(L$4&amp;"!$Q$4:$Q$203"),'Risques-Dangers-Dommages'!$B$127)+COUNTIF(INDIRECT(L$4&amp;"!$Q$4:$Q$203"),'Risques-Dangers-Dommages'!$B$130)+COUNTIF(INDIRECT(L$4&amp;"!$Q$4:$Q$203"),'Risques-Dangers-Dommages'!$B$132)+COUNTIF(INDIRECT(L$4&amp;"!$Q$4:$Q$203"),'Risques-Dangers-Dommages'!$B$137)+COUNTIF(INDIRECT(L$4&amp;"!$Q$4:$Q$203"),'Risques-Dangers-Dommages'!$B$138))</f>
        <v>0</v>
      </c>
      <c r="M18" s="154">
        <f ca="1">(COUNTIF(INDIRECT(M$4&amp;"!$Q$4:$Q$203"),'Risques-Dangers-Dommages'!$B$118)+COUNTIF(INDIRECT(M$4&amp;"!$Q$4:$Q$203"),'Risques-Dangers-Dommages'!$B$127)+COUNTIF(INDIRECT(M$4&amp;"!$Q$4:$Q$203"),'Risques-Dangers-Dommages'!$B$130)+COUNTIF(INDIRECT(M$4&amp;"!$Q$4:$Q$203"),'Risques-Dangers-Dommages'!$B$132)+COUNTIF(INDIRECT(M$4&amp;"!$Q$4:$Q$203"),'Risques-Dangers-Dommages'!$B$137)+COUNTIF(INDIRECT(M$4&amp;"!$Q$4:$Q$203"),'Risques-Dangers-Dommages'!$B$138))</f>
        <v>0</v>
      </c>
      <c r="N18" s="154">
        <f ca="1">(COUNTIF(INDIRECT(N$4&amp;"!$Q$4:$Q$203"),'Risques-Dangers-Dommages'!$B$118)+COUNTIF(INDIRECT(N$4&amp;"!$Q$4:$Q$203"),'Risques-Dangers-Dommages'!$B$127)+COUNTIF(INDIRECT(N$4&amp;"!$Q$4:$Q$203"),'Risques-Dangers-Dommages'!$B$130)+COUNTIF(INDIRECT(N$4&amp;"!$Q$4:$Q$203"),'Risques-Dangers-Dommages'!$B$132)+COUNTIF(INDIRECT(N$4&amp;"!$Q$4:$Q$203"),'Risques-Dangers-Dommages'!$B$137)+COUNTIF(INDIRECT(N$4&amp;"!$Q$4:$Q$203"),'Risques-Dangers-Dommages'!$B$138))</f>
        <v>0</v>
      </c>
      <c r="O18" s="154">
        <f ca="1">(COUNTIF(INDIRECT(O$4&amp;"!$Q$4:$Q$203"),'Risques-Dangers-Dommages'!$B$118)+COUNTIF(INDIRECT(O$4&amp;"!$Q$4:$Q$203"),'Risques-Dangers-Dommages'!$B$127)+COUNTIF(INDIRECT(O$4&amp;"!$Q$4:$Q$203"),'Risques-Dangers-Dommages'!$B$130)+COUNTIF(INDIRECT(O$4&amp;"!$Q$4:$Q$203"),'Risques-Dangers-Dommages'!$B$132)+COUNTIF(INDIRECT(O$4&amp;"!$Q$4:$Q$203"),'Risques-Dangers-Dommages'!$B$137)+COUNTIF(INDIRECT(O$4&amp;"!$Q$4:$Q$203"),'Risques-Dangers-Dommages'!$B$138))</f>
        <v>0</v>
      </c>
      <c r="P18" s="154">
        <f ca="1">(COUNTIF(INDIRECT(P$4&amp;"!$Q$4:$Q$203"),'Risques-Dangers-Dommages'!$B$118)+COUNTIF(INDIRECT(P$4&amp;"!$Q$4:$Q$203"),'Risques-Dangers-Dommages'!$B$127)+COUNTIF(INDIRECT(P$4&amp;"!$Q$4:$Q$203"),'Risques-Dangers-Dommages'!$B$130)+COUNTIF(INDIRECT(P$4&amp;"!$Q$4:$Q$203"),'Risques-Dangers-Dommages'!$B$132)+COUNTIF(INDIRECT(P$4&amp;"!$Q$4:$Q$203"),'Risques-Dangers-Dommages'!$B$137)+COUNTIF(INDIRECT(P$4&amp;"!$Q$4:$Q$203"),'Risques-Dangers-Dommages'!$B$138))</f>
        <v>0</v>
      </c>
      <c r="Q18" s="154">
        <f ca="1">(COUNTIF(INDIRECT(Q$4&amp;"!$Q$4:$Q$203"),'Risques-Dangers-Dommages'!$B$118)+COUNTIF(INDIRECT(Q$4&amp;"!$Q$4:$Q$203"),'Risques-Dangers-Dommages'!$B$127)+COUNTIF(INDIRECT(Q$4&amp;"!$Q$4:$Q$203"),'Risques-Dangers-Dommages'!$B$130)+COUNTIF(INDIRECT(Q$4&amp;"!$Q$4:$Q$203"),'Risques-Dangers-Dommages'!$B$132)+COUNTIF(INDIRECT(Q$4&amp;"!$Q$4:$Q$203"),'Risques-Dangers-Dommages'!$B$137)+COUNTIF(INDIRECT(Q$4&amp;"!$Q$4:$Q$203"),'Risques-Dangers-Dommages'!$B$138))</f>
        <v>0</v>
      </c>
      <c r="R18" s="154">
        <f ca="1">(COUNTIF(INDIRECT(R$4&amp;"!$Q$4:$Q$203"),'Risques-Dangers-Dommages'!$B$118)+COUNTIF(INDIRECT(R$4&amp;"!$Q$4:$Q$203"),'Risques-Dangers-Dommages'!$B$127)+COUNTIF(INDIRECT(R$4&amp;"!$Q$4:$Q$203"),'Risques-Dangers-Dommages'!$B$130)+COUNTIF(INDIRECT(R$4&amp;"!$Q$4:$Q$203"),'Risques-Dangers-Dommages'!$B$132)+COUNTIF(INDIRECT(R$4&amp;"!$Q$4:$Q$203"),'Risques-Dangers-Dommages'!$B$137)+COUNTIF(INDIRECT(R$4&amp;"!$Q$4:$Q$203"),'Risques-Dangers-Dommages'!$B$138))</f>
        <v>0</v>
      </c>
      <c r="S18" s="154">
        <f ca="1">(COUNTIF(INDIRECT(S$4&amp;"!$Q$4:$Q$203"),'Risques-Dangers-Dommages'!$B$118)+COUNTIF(INDIRECT(S$4&amp;"!$Q$4:$Q$203"),'Risques-Dangers-Dommages'!$B$127)+COUNTIF(INDIRECT(S$4&amp;"!$Q$4:$Q$203"),'Risques-Dangers-Dommages'!$B$130)+COUNTIF(INDIRECT(S$4&amp;"!$Q$4:$Q$203"),'Risques-Dangers-Dommages'!$B$132)+COUNTIF(INDIRECT(S$4&amp;"!$Q$4:$Q$203"),'Risques-Dangers-Dommages'!$B$137)+COUNTIF(INDIRECT(S$4&amp;"!$Q$4:$Q$203"),'Risques-Dangers-Dommages'!$B$138))</f>
        <v>0</v>
      </c>
      <c r="T18" s="154">
        <f ca="1">(COUNTIF(INDIRECT(T$4&amp;"!$Q$4:$Q$203"),'Risques-Dangers-Dommages'!$B$118)+COUNTIF(INDIRECT(T$4&amp;"!$Q$4:$Q$203"),'Risques-Dangers-Dommages'!$B$127)+COUNTIF(INDIRECT(T$4&amp;"!$Q$4:$Q$203"),'Risques-Dangers-Dommages'!$B$130)+COUNTIF(INDIRECT(T$4&amp;"!$Q$4:$Q$203"),'Risques-Dangers-Dommages'!$B$132)+COUNTIF(INDIRECT(T$4&amp;"!$Q$4:$Q$203"),'Risques-Dangers-Dommages'!$B$137)+COUNTIF(INDIRECT(T$4&amp;"!$Q$4:$Q$203"),'Risques-Dangers-Dommages'!$B$138))</f>
        <v>0</v>
      </c>
      <c r="U18" s="154">
        <f ca="1">(COUNTIF(INDIRECT(U$4&amp;"!$Q$4:$Q$203"),'Risques-Dangers-Dommages'!$B$118)+COUNTIF(INDIRECT(U$4&amp;"!$Q$4:$Q$203"),'Risques-Dangers-Dommages'!$B$127)+COUNTIF(INDIRECT(U$4&amp;"!$Q$4:$Q$203"),'Risques-Dangers-Dommages'!$B$130)+COUNTIF(INDIRECT(U$4&amp;"!$Q$4:$Q$203"),'Risques-Dangers-Dommages'!$B$132)+COUNTIF(INDIRECT(U$4&amp;"!$Q$4:$Q$203"),'Risques-Dangers-Dommages'!$B$137)+COUNTIF(INDIRECT(U$4&amp;"!$Q$4:$Q$203"),'Risques-Dangers-Dommages'!$B$138))</f>
        <v>0</v>
      </c>
      <c r="V18" s="154">
        <f ca="1">(COUNTIF(INDIRECT(V$4&amp;"!$Q$4:$Q$203"),'Risques-Dangers-Dommages'!$B$118)+COUNTIF(INDIRECT(V$4&amp;"!$Q$4:$Q$203"),'Risques-Dangers-Dommages'!$B$127)+COUNTIF(INDIRECT(V$4&amp;"!$Q$4:$Q$203"),'Risques-Dangers-Dommages'!$B$130)+COUNTIF(INDIRECT(V$4&amp;"!$Q$4:$Q$203"),'Risques-Dangers-Dommages'!$B$132)+COUNTIF(INDIRECT(V$4&amp;"!$Q$4:$Q$203"),'Risques-Dangers-Dommages'!$B$137)+COUNTIF(INDIRECT(V$4&amp;"!$Q$4:$Q$203"),'Risques-Dangers-Dommages'!$B$138))</f>
        <v>0</v>
      </c>
      <c r="W18" s="154">
        <f ca="1">(COUNTIF(INDIRECT(W$4&amp;"!$Q$4:$Q$203"),'Risques-Dangers-Dommages'!$B$118)+COUNTIF(INDIRECT(W$4&amp;"!$Q$4:$Q$203"),'Risques-Dangers-Dommages'!$B$127)+COUNTIF(INDIRECT(W$4&amp;"!$Q$4:$Q$203"),'Risques-Dangers-Dommages'!$B$130)+COUNTIF(INDIRECT(W$4&amp;"!$Q$4:$Q$203"),'Risques-Dangers-Dommages'!$B$132)+COUNTIF(INDIRECT(W$4&amp;"!$Q$4:$Q$203"),'Risques-Dangers-Dommages'!$B$137)+COUNTIF(INDIRECT(W$4&amp;"!$Q$4:$Q$203"),'Risques-Dangers-Dommages'!$B$138))</f>
        <v>0</v>
      </c>
      <c r="X18" s="154">
        <f ca="1">(COUNTIF(INDIRECT(X$4&amp;"!$Q$4:$Q$203"),'Risques-Dangers-Dommages'!$B$118)+COUNTIF(INDIRECT(X$4&amp;"!$Q$4:$Q$203"),'Risques-Dangers-Dommages'!$B$127)+COUNTIF(INDIRECT(X$4&amp;"!$Q$4:$Q$203"),'Risques-Dangers-Dommages'!$B$130)+COUNTIF(INDIRECT(X$4&amp;"!$Q$4:$Q$203"),'Risques-Dangers-Dommages'!$B$132)+COUNTIF(INDIRECT(X$4&amp;"!$Q$4:$Q$203"),'Risques-Dangers-Dommages'!$B$137)+COUNTIF(INDIRECT(X$4&amp;"!$Q$4:$Q$203"),'Risques-Dangers-Dommages'!$B$138))</f>
        <v>0</v>
      </c>
      <c r="Y18" s="154">
        <f ca="1">(COUNTIF(INDIRECT(Y$4&amp;"!$Q$4:$Q$203"),'Risques-Dangers-Dommages'!$B$118)+COUNTIF(INDIRECT(Y$4&amp;"!$Q$4:$Q$203"),'Risques-Dangers-Dommages'!$B$127)+COUNTIF(INDIRECT(Y$4&amp;"!$Q$4:$Q$203"),'Risques-Dangers-Dommages'!$B$130)+COUNTIF(INDIRECT(Y$4&amp;"!$Q$4:$Q$203"),'Risques-Dangers-Dommages'!$B$132)+COUNTIF(INDIRECT(Y$4&amp;"!$Q$4:$Q$203"),'Risques-Dangers-Dommages'!$B$137)+COUNTIF(INDIRECT(Y$4&amp;"!$Q$4:$Q$203"),'Risques-Dangers-Dommages'!$B$138))</f>
        <v>0</v>
      </c>
      <c r="Z18" s="154">
        <f ca="1">(COUNTIF(INDIRECT(Z$4&amp;"!$Q$4:$Q$203"),'Risques-Dangers-Dommages'!$B$118)+COUNTIF(INDIRECT(Z$4&amp;"!$Q$4:$Q$203"),'Risques-Dangers-Dommages'!$B$127)+COUNTIF(INDIRECT(Z$4&amp;"!$Q$4:$Q$203"),'Risques-Dangers-Dommages'!$B$130)+COUNTIF(INDIRECT(Z$4&amp;"!$Q$4:$Q$203"),'Risques-Dangers-Dommages'!$B$132)+COUNTIF(INDIRECT(Z$4&amp;"!$Q$4:$Q$203"),'Risques-Dangers-Dommages'!$B$137)+COUNTIF(INDIRECT(Z$4&amp;"!$Q$4:$Q$203"),'Risques-Dangers-Dommages'!$B$138))</f>
        <v>0</v>
      </c>
      <c r="AA18" s="154">
        <f ca="1">(COUNTIF(INDIRECT(AA$4&amp;"!$Q$4:$Q$203"),'Risques-Dangers-Dommages'!$B$118)+COUNTIF(INDIRECT(AA$4&amp;"!$Q$4:$Q$203"),'Risques-Dangers-Dommages'!$B$127)+COUNTIF(INDIRECT(AA$4&amp;"!$Q$4:$Q$203"),'Risques-Dangers-Dommages'!$B$130)+COUNTIF(INDIRECT(AA$4&amp;"!$Q$4:$Q$203"),'Risques-Dangers-Dommages'!$B$132)+COUNTIF(INDIRECT(AA$4&amp;"!$Q$4:$Q$203"),'Risques-Dangers-Dommages'!$B$137)+COUNTIF(INDIRECT(AA$4&amp;"!$Q$4:$Q$203"),'Risques-Dangers-Dommages'!$B$138))</f>
        <v>0</v>
      </c>
      <c r="AB18" s="154">
        <f ca="1">(COUNTIF(INDIRECT(AB$4&amp;"!$Q$4:$Q$203"),'Risques-Dangers-Dommages'!$B$118)+COUNTIF(INDIRECT(AB$4&amp;"!$Q$4:$Q$203"),'Risques-Dangers-Dommages'!$B$127)+COUNTIF(INDIRECT(AB$4&amp;"!$Q$4:$Q$203"),'Risques-Dangers-Dommages'!$B$130)+COUNTIF(INDIRECT(AB$4&amp;"!$Q$4:$Q$203"),'Risques-Dangers-Dommages'!$B$132)+COUNTIF(INDIRECT(AB$4&amp;"!$Q$4:$Q$203"),'Risques-Dangers-Dommages'!$B$137)+COUNTIF(INDIRECT(AB$4&amp;"!$Q$4:$Q$203"),'Risques-Dangers-Dommages'!$B$138))</f>
        <v>0</v>
      </c>
      <c r="AC18" s="154">
        <f ca="1">(COUNTIF(INDIRECT(AC$4&amp;"!$Q$4:$Q$203"),'Risques-Dangers-Dommages'!$B$118)+COUNTIF(INDIRECT(AC$4&amp;"!$Q$4:$Q$203"),'Risques-Dangers-Dommages'!$B$127)+COUNTIF(INDIRECT(AC$4&amp;"!$Q$4:$Q$203"),'Risques-Dangers-Dommages'!$B$130)+COUNTIF(INDIRECT(AC$4&amp;"!$Q$4:$Q$203"),'Risques-Dangers-Dommages'!$B$132)+COUNTIF(INDIRECT(AC$4&amp;"!$Q$4:$Q$203"),'Risques-Dangers-Dommages'!$B$137)+COUNTIF(INDIRECT(AC$4&amp;"!$Q$4:$Q$203"),'Risques-Dangers-Dommages'!$B$138))</f>
        <v>0</v>
      </c>
      <c r="AD18" s="154">
        <f ca="1">(COUNTIF(INDIRECT(AD$4&amp;"!$Q$4:$Q$203"),'Risques-Dangers-Dommages'!$B$118)+COUNTIF(INDIRECT(AD$4&amp;"!$Q$4:$Q$203"),'Risques-Dangers-Dommages'!$B$127)+COUNTIF(INDIRECT(AD$4&amp;"!$Q$4:$Q$203"),'Risques-Dangers-Dommages'!$B$130)+COUNTIF(INDIRECT(AD$4&amp;"!$Q$4:$Q$203"),'Risques-Dangers-Dommages'!$B$132)+COUNTIF(INDIRECT(AD$4&amp;"!$Q$4:$Q$203"),'Risques-Dangers-Dommages'!$B$137)+COUNTIF(INDIRECT(AD$4&amp;"!$Q$4:$Q$203"),'Risques-Dangers-Dommages'!$B$138))</f>
        <v>0</v>
      </c>
      <c r="AE18" s="154">
        <f ca="1">(COUNTIF(INDIRECT(AE$4&amp;"!$Q$4:$Q$203"),'Risques-Dangers-Dommages'!$B$118)+COUNTIF(INDIRECT(AE$4&amp;"!$Q$4:$Q$203"),'Risques-Dangers-Dommages'!$B$127)+COUNTIF(INDIRECT(AE$4&amp;"!$Q$4:$Q$203"),'Risques-Dangers-Dommages'!$B$130)+COUNTIF(INDIRECT(AE$4&amp;"!$Q$4:$Q$203"),'Risques-Dangers-Dommages'!$B$132)+COUNTIF(INDIRECT(AE$4&amp;"!$Q$4:$Q$203"),'Risques-Dangers-Dommages'!$B$137)+COUNTIF(INDIRECT(AE$4&amp;"!$Q$4:$Q$203"),'Risques-Dangers-Dommages'!$B$138))</f>
        <v>0</v>
      </c>
      <c r="AF18" s="154">
        <f ca="1">(COUNTIF(INDIRECT(AF$4&amp;"!$Q$4:$Q$203"),'Risques-Dangers-Dommages'!$B$118)+COUNTIF(INDIRECT(AF$4&amp;"!$Q$4:$Q$203"),'Risques-Dangers-Dommages'!$B$127)+COUNTIF(INDIRECT(AF$4&amp;"!$Q$4:$Q$203"),'Risques-Dangers-Dommages'!$B$130)+COUNTIF(INDIRECT(AF$4&amp;"!$Q$4:$Q$203"),'Risques-Dangers-Dommages'!$B$132)+COUNTIF(INDIRECT(AF$4&amp;"!$Q$4:$Q$203"),'Risques-Dangers-Dommages'!$B$137)+COUNTIF(INDIRECT(AF$4&amp;"!$Q$4:$Q$203"),'Risques-Dangers-Dommages'!$B$138))</f>
        <v>0</v>
      </c>
      <c r="AG18" s="154">
        <f t="shared" ca="1" si="0"/>
        <v>0</v>
      </c>
      <c r="AH18" s="606"/>
      <c r="AI18" s="222"/>
    </row>
    <row r="19" spans="1:35" x14ac:dyDescent="0.2">
      <c r="A19" s="618" t="s">
        <v>110</v>
      </c>
      <c r="B19" s="618"/>
      <c r="C19" s="609"/>
      <c r="D19" s="152">
        <f ca="1">COUNTIF(INDIRECT(D$4&amp;"!$P$4:$P$203"),'Risques-Dangers-Dommages'!$D$2)</f>
        <v>0</v>
      </c>
      <c r="E19" s="206">
        <f ca="1">COUNTIF(INDIRECT(E$4&amp;"!$P$4:$P$203"),'Risques-Dangers-Dommages'!$D$2)</f>
        <v>0</v>
      </c>
      <c r="F19" s="206">
        <f ca="1">COUNTIF(INDIRECT(F$4&amp;"!$P$4:$P$203"),'Risques-Dangers-Dommages'!$D$2)</f>
        <v>0</v>
      </c>
      <c r="G19" s="206">
        <f ca="1">COUNTIF(INDIRECT(G$4&amp;"!$P$4:$P$203"),'Risques-Dangers-Dommages'!$D$2)</f>
        <v>0</v>
      </c>
      <c r="H19" s="206">
        <f ca="1">COUNTIF(INDIRECT(H$4&amp;"!$P$4:$P$203"),'Risques-Dangers-Dommages'!$D$2)</f>
        <v>0</v>
      </c>
      <c r="I19" s="206">
        <f ca="1">COUNTIF(INDIRECT(I$4&amp;"!$P$4:$P$203"),'Risques-Dangers-Dommages'!$D$2)</f>
        <v>0</v>
      </c>
      <c r="J19" s="206">
        <f ca="1">COUNTIF(INDIRECT(J$4&amp;"!$P$4:$P$203"),'Risques-Dangers-Dommages'!$D$2)</f>
        <v>0</v>
      </c>
      <c r="K19" s="206">
        <f ca="1">COUNTIF(INDIRECT(K$4&amp;"!$P$4:$P$203"),'Risques-Dangers-Dommages'!$D$2)</f>
        <v>0</v>
      </c>
      <c r="L19" s="206">
        <f ca="1">COUNTIF(INDIRECT(L$4&amp;"!$P$4:$P$203"),'Risques-Dangers-Dommages'!$D$2)</f>
        <v>0</v>
      </c>
      <c r="M19" s="206">
        <f ca="1">COUNTIF(INDIRECT(M$4&amp;"!$P$4:$P$203"),'Risques-Dangers-Dommages'!$D$2)</f>
        <v>0</v>
      </c>
      <c r="N19" s="206">
        <f ca="1">COUNTIF(INDIRECT(N$4&amp;"!$P$4:$P$203"),'Risques-Dangers-Dommages'!$D$2)</f>
        <v>0</v>
      </c>
      <c r="O19" s="206">
        <f ca="1">COUNTIF(INDIRECT(O$4&amp;"!$P$4:$P$203"),'Risques-Dangers-Dommages'!$D$2)</f>
        <v>0</v>
      </c>
      <c r="P19" s="206">
        <f ca="1">COUNTIF(INDIRECT(P$4&amp;"!$P$4:$P$203"),'Risques-Dangers-Dommages'!$D$2)</f>
        <v>0</v>
      </c>
      <c r="Q19" s="206">
        <f ca="1">COUNTIF(INDIRECT(Q$4&amp;"!$P$4:$P$203"),'Risques-Dangers-Dommages'!$D$2)</f>
        <v>0</v>
      </c>
      <c r="R19" s="206">
        <f ca="1">COUNTIF(INDIRECT(R$4&amp;"!$P$4:$P$203"),'Risques-Dangers-Dommages'!$D$2)</f>
        <v>0</v>
      </c>
      <c r="S19" s="206">
        <f ca="1">COUNTIF(INDIRECT(S$4&amp;"!$P$4:$P$203"),'Risques-Dangers-Dommages'!$D$2)</f>
        <v>0</v>
      </c>
      <c r="T19" s="206">
        <f ca="1">COUNTIF(INDIRECT(T$4&amp;"!$P$4:$P$203"),'Risques-Dangers-Dommages'!$D$2)</f>
        <v>0</v>
      </c>
      <c r="U19" s="206">
        <f ca="1">COUNTIF(INDIRECT(U$4&amp;"!$P$4:$P$203"),'Risques-Dangers-Dommages'!$D$2)</f>
        <v>0</v>
      </c>
      <c r="V19" s="206">
        <f ca="1">COUNTIF(INDIRECT(V$4&amp;"!$P$4:$P$203"),'Risques-Dangers-Dommages'!$D$2)</f>
        <v>0</v>
      </c>
      <c r="W19" s="206">
        <f ca="1">COUNTIF(INDIRECT(W$4&amp;"!$P$4:$P$203"),'Risques-Dangers-Dommages'!$D$2)</f>
        <v>0</v>
      </c>
      <c r="X19" s="206">
        <f ca="1">COUNTIF(INDIRECT(X$4&amp;"!$P$4:$P$203"),'Risques-Dangers-Dommages'!$D$2)</f>
        <v>0</v>
      </c>
      <c r="Y19" s="206">
        <f ca="1">COUNTIF(INDIRECT(Y$4&amp;"!$P$4:$P$203"),'Risques-Dangers-Dommages'!$D$2)</f>
        <v>0</v>
      </c>
      <c r="Z19" s="206">
        <f ca="1">COUNTIF(INDIRECT(Z$4&amp;"!$P$4:$P$203"),'Risques-Dangers-Dommages'!$D$2)</f>
        <v>0</v>
      </c>
      <c r="AA19" s="206">
        <f ca="1">COUNTIF(INDIRECT(AA$4&amp;"!$P$4:$P$203"),'Risques-Dangers-Dommages'!$D$2)</f>
        <v>0</v>
      </c>
      <c r="AB19" s="206">
        <f ca="1">COUNTIF(INDIRECT(AB$4&amp;"!$P$4:$P$203"),'Risques-Dangers-Dommages'!$D$2)</f>
        <v>0</v>
      </c>
      <c r="AC19" s="206">
        <f ca="1">COUNTIF(INDIRECT(AC$4&amp;"!$P$4:$P$203"),'Risques-Dangers-Dommages'!$D$2)</f>
        <v>0</v>
      </c>
      <c r="AD19" s="206">
        <f ca="1">COUNTIF(INDIRECT(AD$4&amp;"!$P$4:$P$203"),'Risques-Dangers-Dommages'!$D$2)</f>
        <v>0</v>
      </c>
      <c r="AE19" s="206">
        <f ca="1">COUNTIF(INDIRECT(AE$4&amp;"!$P$4:$P$203"),'Risques-Dangers-Dommages'!$D$2)</f>
        <v>0</v>
      </c>
      <c r="AF19" s="206">
        <f ca="1">COUNTIF(INDIRECT(AF$4&amp;"!$P$4:$P$203"),'Risques-Dangers-Dommages'!$D$2)</f>
        <v>0</v>
      </c>
      <c r="AG19" s="208">
        <f t="shared" ca="1" si="0"/>
        <v>0</v>
      </c>
      <c r="AH19" s="606"/>
      <c r="AI19" s="223">
        <f ca="1">AG19</f>
        <v>0</v>
      </c>
    </row>
    <row r="20" spans="1:35" x14ac:dyDescent="0.2">
      <c r="A20" s="611" t="s">
        <v>116</v>
      </c>
      <c r="B20" s="612" t="s">
        <v>214</v>
      </c>
      <c r="C20" s="613"/>
      <c r="D20" s="151">
        <f ca="1">(COUNTIF(INDIRECT(D$4&amp;"!$Q$4:$Q$203"),'Risques-Dangers-Dommages'!$B$75)+COUNTIF(INDIRECT(D$4&amp;"!$Q$4:$Q$203"),'Risques-Dangers-Dommages'!$B$79))</f>
        <v>0</v>
      </c>
      <c r="E20" s="151">
        <f ca="1">(COUNTIF(INDIRECT(E$4&amp;"!$Q$4:$Q$203"),'Risques-Dangers-Dommages'!$B$75)+COUNTIF(INDIRECT(E$4&amp;"!$Q$4:$Q$203"),'Risques-Dangers-Dommages'!$B$79))</f>
        <v>0</v>
      </c>
      <c r="F20" s="151">
        <f ca="1">(COUNTIF(INDIRECT(F$4&amp;"!$Q$4:$Q$203"),'Risques-Dangers-Dommages'!$B$75)+COUNTIF(INDIRECT(F$4&amp;"!$Q$4:$Q$203"),'Risques-Dangers-Dommages'!$B$79))</f>
        <v>0</v>
      </c>
      <c r="G20" s="151">
        <f ca="1">(COUNTIF(INDIRECT(G$4&amp;"!$Q$4:$Q$203"),'Risques-Dangers-Dommages'!$B$75)+COUNTIF(INDIRECT(G$4&amp;"!$Q$4:$Q$203"),'Risques-Dangers-Dommages'!$B$79))</f>
        <v>0</v>
      </c>
      <c r="H20" s="151">
        <f ca="1">(COUNTIF(INDIRECT(H$4&amp;"!$Q$4:$Q$203"),'Risques-Dangers-Dommages'!$B$75)+COUNTIF(INDIRECT(H$4&amp;"!$Q$4:$Q$203"),'Risques-Dangers-Dommages'!$B$79))</f>
        <v>0</v>
      </c>
      <c r="I20" s="151">
        <f ca="1">(COUNTIF(INDIRECT(I$4&amp;"!$Q$4:$Q$203"),'Risques-Dangers-Dommages'!$B$75)+COUNTIF(INDIRECT(I$4&amp;"!$Q$4:$Q$203"),'Risques-Dangers-Dommages'!$B$79))</f>
        <v>0</v>
      </c>
      <c r="J20" s="151">
        <f ca="1">(COUNTIF(INDIRECT(J$4&amp;"!$Q$4:$Q$203"),'Risques-Dangers-Dommages'!$B$75)+COUNTIF(INDIRECT(J$4&amp;"!$Q$4:$Q$203"),'Risques-Dangers-Dommages'!$B$79))</f>
        <v>0</v>
      </c>
      <c r="K20" s="151">
        <f ca="1">(COUNTIF(INDIRECT(K$4&amp;"!$Q$4:$Q$203"),'Risques-Dangers-Dommages'!$B$75)+COUNTIF(INDIRECT(K$4&amp;"!$Q$4:$Q$203"),'Risques-Dangers-Dommages'!$B$79))</f>
        <v>0</v>
      </c>
      <c r="L20" s="151">
        <f ca="1">(COUNTIF(INDIRECT(L$4&amp;"!$Q$4:$Q$203"),'Risques-Dangers-Dommages'!$B$75)+COUNTIF(INDIRECT(L$4&amp;"!$Q$4:$Q$203"),'Risques-Dangers-Dommages'!$B$79))</f>
        <v>0</v>
      </c>
      <c r="M20" s="151">
        <f ca="1">(COUNTIF(INDIRECT(M$4&amp;"!$Q$4:$Q$203"),'Risques-Dangers-Dommages'!$B$75)+COUNTIF(INDIRECT(M$4&amp;"!$Q$4:$Q$203"),'Risques-Dangers-Dommages'!$B$79))</f>
        <v>0</v>
      </c>
      <c r="N20" s="151">
        <f ca="1">(COUNTIF(INDIRECT(N$4&amp;"!$Q$4:$Q$203"),'Risques-Dangers-Dommages'!$B$75)+COUNTIF(INDIRECT(N$4&amp;"!$Q$4:$Q$203"),'Risques-Dangers-Dommages'!$B$79))</f>
        <v>0</v>
      </c>
      <c r="O20" s="151">
        <f ca="1">(COUNTIF(INDIRECT(O$4&amp;"!$Q$4:$Q$203"),'Risques-Dangers-Dommages'!$B$75)+COUNTIF(INDIRECT(O$4&amp;"!$Q$4:$Q$203"),'Risques-Dangers-Dommages'!$B$79))</f>
        <v>0</v>
      </c>
      <c r="P20" s="151">
        <f ca="1">(COUNTIF(INDIRECT(P$4&amp;"!$Q$4:$Q$203"),'Risques-Dangers-Dommages'!$B$75)+COUNTIF(INDIRECT(P$4&amp;"!$Q$4:$Q$203"),'Risques-Dangers-Dommages'!$B$79))</f>
        <v>0</v>
      </c>
      <c r="Q20" s="151">
        <f ca="1">(COUNTIF(INDIRECT(Q$4&amp;"!$Q$4:$Q$203"),'Risques-Dangers-Dommages'!$B$75)+COUNTIF(INDIRECT(Q$4&amp;"!$Q$4:$Q$203"),'Risques-Dangers-Dommages'!$B$79))</f>
        <v>0</v>
      </c>
      <c r="R20" s="151">
        <f ca="1">(COUNTIF(INDIRECT(R$4&amp;"!$Q$4:$Q$203"),'Risques-Dangers-Dommages'!$B$75)+COUNTIF(INDIRECT(R$4&amp;"!$Q$4:$Q$203"),'Risques-Dangers-Dommages'!$B$79))</f>
        <v>0</v>
      </c>
      <c r="S20" s="151">
        <f ca="1">(COUNTIF(INDIRECT(S$4&amp;"!$Q$4:$Q$203"),'Risques-Dangers-Dommages'!$B$75)+COUNTIF(INDIRECT(S$4&amp;"!$Q$4:$Q$203"),'Risques-Dangers-Dommages'!$B$79))</f>
        <v>0</v>
      </c>
      <c r="T20" s="151">
        <f ca="1">(COUNTIF(INDIRECT(T$4&amp;"!$Q$4:$Q$203"),'Risques-Dangers-Dommages'!$B$75)+COUNTIF(INDIRECT(T$4&amp;"!$Q$4:$Q$203"),'Risques-Dangers-Dommages'!$B$79))</f>
        <v>0</v>
      </c>
      <c r="U20" s="151">
        <f ca="1">(COUNTIF(INDIRECT(U$4&amp;"!$Q$4:$Q$203"),'Risques-Dangers-Dommages'!$B$75)+COUNTIF(INDIRECT(U$4&amp;"!$Q$4:$Q$203"),'Risques-Dangers-Dommages'!$B$79))</f>
        <v>0</v>
      </c>
      <c r="V20" s="151">
        <f ca="1">(COUNTIF(INDIRECT(V$4&amp;"!$Q$4:$Q$203"),'Risques-Dangers-Dommages'!$B$75)+COUNTIF(INDIRECT(V$4&amp;"!$Q$4:$Q$203"),'Risques-Dangers-Dommages'!$B$79))</f>
        <v>0</v>
      </c>
      <c r="W20" s="151">
        <f ca="1">(COUNTIF(INDIRECT(W$4&amp;"!$Q$4:$Q$203"),'Risques-Dangers-Dommages'!$B$75)+COUNTIF(INDIRECT(W$4&amp;"!$Q$4:$Q$203"),'Risques-Dangers-Dommages'!$B$79))</f>
        <v>0</v>
      </c>
      <c r="X20" s="151">
        <f ca="1">(COUNTIF(INDIRECT(X$4&amp;"!$Q$4:$Q$203"),'Risques-Dangers-Dommages'!$B$75)+COUNTIF(INDIRECT(X$4&amp;"!$Q$4:$Q$203"),'Risques-Dangers-Dommages'!$B$79))</f>
        <v>0</v>
      </c>
      <c r="Y20" s="151">
        <f ca="1">(COUNTIF(INDIRECT(Y$4&amp;"!$Q$4:$Q$203"),'Risques-Dangers-Dommages'!$B$75)+COUNTIF(INDIRECT(Y$4&amp;"!$Q$4:$Q$203"),'Risques-Dangers-Dommages'!$B$79))</f>
        <v>0</v>
      </c>
      <c r="Z20" s="151">
        <f ca="1">(COUNTIF(INDIRECT(Z$4&amp;"!$Q$4:$Q$203"),'Risques-Dangers-Dommages'!$B$75)+COUNTIF(INDIRECT(Z$4&amp;"!$Q$4:$Q$203"),'Risques-Dangers-Dommages'!$B$79))</f>
        <v>0</v>
      </c>
      <c r="AA20" s="151">
        <f ca="1">(COUNTIF(INDIRECT(AA$4&amp;"!$Q$4:$Q$203"),'Risques-Dangers-Dommages'!$B$75)+COUNTIF(INDIRECT(AA$4&amp;"!$Q$4:$Q$203"),'Risques-Dangers-Dommages'!$B$79))</f>
        <v>0</v>
      </c>
      <c r="AB20" s="151">
        <f ca="1">(COUNTIF(INDIRECT(AB$4&amp;"!$Q$4:$Q$203"),'Risques-Dangers-Dommages'!$B$75)+COUNTIF(INDIRECT(AB$4&amp;"!$Q$4:$Q$203"),'Risques-Dangers-Dommages'!$B$79))</f>
        <v>0</v>
      </c>
      <c r="AC20" s="151">
        <f ca="1">(COUNTIF(INDIRECT(AC$4&amp;"!$Q$4:$Q$203"),'Risques-Dangers-Dommages'!$B$75)+COUNTIF(INDIRECT(AC$4&amp;"!$Q$4:$Q$203"),'Risques-Dangers-Dommages'!$B$79))</f>
        <v>0</v>
      </c>
      <c r="AD20" s="151">
        <f ca="1">(COUNTIF(INDIRECT(AD$4&amp;"!$Q$4:$Q$203"),'Risques-Dangers-Dommages'!$B$75)+COUNTIF(INDIRECT(AD$4&amp;"!$Q$4:$Q$203"),'Risques-Dangers-Dommages'!$B$79))</f>
        <v>0</v>
      </c>
      <c r="AE20" s="151">
        <f ca="1">(COUNTIF(INDIRECT(AE$4&amp;"!$Q$4:$Q$203"),'Risques-Dangers-Dommages'!$B$75)+COUNTIF(INDIRECT(AE$4&amp;"!$Q$4:$Q$203"),'Risques-Dangers-Dommages'!$B$79))</f>
        <v>0</v>
      </c>
      <c r="AF20" s="151">
        <f ca="1">(COUNTIF(INDIRECT(AF$4&amp;"!$Q$4:$Q$203"),'Risques-Dangers-Dommages'!$B$75)+COUNTIF(INDIRECT(AF$4&amp;"!$Q$4:$Q$203"),'Risques-Dangers-Dommages'!$B$79))</f>
        <v>0</v>
      </c>
      <c r="AG20" s="151">
        <f t="shared" ca="1" si="0"/>
        <v>0</v>
      </c>
      <c r="AH20" s="606"/>
      <c r="AI20" s="220">
        <f ca="1">SUM(AG20:AG21)</f>
        <v>0</v>
      </c>
    </row>
    <row r="21" spans="1:35" x14ac:dyDescent="0.2">
      <c r="A21" s="611"/>
      <c r="B21" s="616" t="s">
        <v>215</v>
      </c>
      <c r="C21" s="617"/>
      <c r="D21" s="154">
        <f ca="1">(COUNTIF(INDIRECT(D$4&amp;"!$Q$4:$Q$203"),'Risques-Dangers-Dommages'!$B$78)+COUNTIF(INDIRECT(D$4&amp;"!$Q$4:$Q$203"),'Risques-Dangers-Dommages'!$B$80)+COUNTIF(INDIRECT(D$4&amp;"!$Q$4:$Q$203"),'Risques-Dangers-Dommages'!$B$76)+COUNTIF(INDIRECT(D$4&amp;"!$Q$4:$Q$203"),'Risques-Dangers-Dommages'!$B$77))</f>
        <v>0</v>
      </c>
      <c r="E21" s="154">
        <f ca="1">(COUNTIF(INDIRECT(E$4&amp;"!$Q$4:$Q$203"),'Risques-Dangers-Dommages'!$B$78)+COUNTIF(INDIRECT(E$4&amp;"!$Q$4:$Q$203"),'Risques-Dangers-Dommages'!$B$80)+COUNTIF(INDIRECT(E$4&amp;"!$Q$4:$Q$203"),'Risques-Dangers-Dommages'!$B$76)+COUNTIF(INDIRECT(E$4&amp;"!$Q$4:$Q$203"),'Risques-Dangers-Dommages'!$B$77))</f>
        <v>0</v>
      </c>
      <c r="F21" s="154">
        <f ca="1">(COUNTIF(INDIRECT(F$4&amp;"!$Q$4:$Q$203"),'Risques-Dangers-Dommages'!$B$78)+COUNTIF(INDIRECT(F$4&amp;"!$Q$4:$Q$203"),'Risques-Dangers-Dommages'!$B$80)+COUNTIF(INDIRECT(F$4&amp;"!$Q$4:$Q$203"),'Risques-Dangers-Dommages'!$B$76)+COUNTIF(INDIRECT(F$4&amp;"!$Q$4:$Q$203"),'Risques-Dangers-Dommages'!$B$77))</f>
        <v>0</v>
      </c>
      <c r="G21" s="154">
        <f ca="1">(COUNTIF(INDIRECT(G$4&amp;"!$Q$4:$Q$203"),'Risques-Dangers-Dommages'!$B$78)+COUNTIF(INDIRECT(G$4&amp;"!$Q$4:$Q$203"),'Risques-Dangers-Dommages'!$B$80)+COUNTIF(INDIRECT(G$4&amp;"!$Q$4:$Q$203"),'Risques-Dangers-Dommages'!$B$76)+COUNTIF(INDIRECT(G$4&amp;"!$Q$4:$Q$203"),'Risques-Dangers-Dommages'!$B$77))</f>
        <v>0</v>
      </c>
      <c r="H21" s="154">
        <f ca="1">(COUNTIF(INDIRECT(H$4&amp;"!$Q$4:$Q$203"),'Risques-Dangers-Dommages'!$B$78)+COUNTIF(INDIRECT(H$4&amp;"!$Q$4:$Q$203"),'Risques-Dangers-Dommages'!$B$80)+COUNTIF(INDIRECT(H$4&amp;"!$Q$4:$Q$203"),'Risques-Dangers-Dommages'!$B$76)+COUNTIF(INDIRECT(H$4&amp;"!$Q$4:$Q$203"),'Risques-Dangers-Dommages'!$B$77))</f>
        <v>0</v>
      </c>
      <c r="I21" s="154">
        <f ca="1">(COUNTIF(INDIRECT(I$4&amp;"!$Q$4:$Q$203"),'Risques-Dangers-Dommages'!$B$78)+COUNTIF(INDIRECT(I$4&amp;"!$Q$4:$Q$203"),'Risques-Dangers-Dommages'!$B$80)+COUNTIF(INDIRECT(I$4&amp;"!$Q$4:$Q$203"),'Risques-Dangers-Dommages'!$B$76)+COUNTIF(INDIRECT(I$4&amp;"!$Q$4:$Q$203"),'Risques-Dangers-Dommages'!$B$77))</f>
        <v>0</v>
      </c>
      <c r="J21" s="154">
        <f ca="1">(COUNTIF(INDIRECT(J$4&amp;"!$Q$4:$Q$203"),'Risques-Dangers-Dommages'!$B$78)+COUNTIF(INDIRECT(J$4&amp;"!$Q$4:$Q$203"),'Risques-Dangers-Dommages'!$B$80)+COUNTIF(INDIRECT(J$4&amp;"!$Q$4:$Q$203"),'Risques-Dangers-Dommages'!$B$76)+COUNTIF(INDIRECT(J$4&amp;"!$Q$4:$Q$203"),'Risques-Dangers-Dommages'!$B$77))</f>
        <v>0</v>
      </c>
      <c r="K21" s="154">
        <f ca="1">(COUNTIF(INDIRECT(K$4&amp;"!$Q$4:$Q$203"),'Risques-Dangers-Dommages'!$B$78)+COUNTIF(INDIRECT(K$4&amp;"!$Q$4:$Q$203"),'Risques-Dangers-Dommages'!$B$80)+COUNTIF(INDIRECT(K$4&amp;"!$Q$4:$Q$203"),'Risques-Dangers-Dommages'!$B$76)+COUNTIF(INDIRECT(K$4&amp;"!$Q$4:$Q$203"),'Risques-Dangers-Dommages'!$B$77))</f>
        <v>0</v>
      </c>
      <c r="L21" s="154">
        <f ca="1">(COUNTIF(INDIRECT(L$4&amp;"!$Q$4:$Q$203"),'Risques-Dangers-Dommages'!$B$78)+COUNTIF(INDIRECT(L$4&amp;"!$Q$4:$Q$203"),'Risques-Dangers-Dommages'!$B$80)+COUNTIF(INDIRECT(L$4&amp;"!$Q$4:$Q$203"),'Risques-Dangers-Dommages'!$B$76)+COUNTIF(INDIRECT(L$4&amp;"!$Q$4:$Q$203"),'Risques-Dangers-Dommages'!$B$77))</f>
        <v>0</v>
      </c>
      <c r="M21" s="154">
        <f ca="1">(COUNTIF(INDIRECT(M$4&amp;"!$Q$4:$Q$203"),'Risques-Dangers-Dommages'!$B$78)+COUNTIF(INDIRECT(M$4&amp;"!$Q$4:$Q$203"),'Risques-Dangers-Dommages'!$B$80)+COUNTIF(INDIRECT(M$4&amp;"!$Q$4:$Q$203"),'Risques-Dangers-Dommages'!$B$76)+COUNTIF(INDIRECT(M$4&amp;"!$Q$4:$Q$203"),'Risques-Dangers-Dommages'!$B$77))</f>
        <v>0</v>
      </c>
      <c r="N21" s="154">
        <f ca="1">(COUNTIF(INDIRECT(N$4&amp;"!$Q$4:$Q$203"),'Risques-Dangers-Dommages'!$B$78)+COUNTIF(INDIRECT(N$4&amp;"!$Q$4:$Q$203"),'Risques-Dangers-Dommages'!$B$80)+COUNTIF(INDIRECT(N$4&amp;"!$Q$4:$Q$203"),'Risques-Dangers-Dommages'!$B$76)+COUNTIF(INDIRECT(N$4&amp;"!$Q$4:$Q$203"),'Risques-Dangers-Dommages'!$B$77))</f>
        <v>0</v>
      </c>
      <c r="O21" s="154">
        <f ca="1">(COUNTIF(INDIRECT(O$4&amp;"!$Q$4:$Q$203"),'Risques-Dangers-Dommages'!$B$78)+COUNTIF(INDIRECT(O$4&amp;"!$Q$4:$Q$203"),'Risques-Dangers-Dommages'!$B$80)+COUNTIF(INDIRECT(O$4&amp;"!$Q$4:$Q$203"),'Risques-Dangers-Dommages'!$B$76)+COUNTIF(INDIRECT(O$4&amp;"!$Q$4:$Q$203"),'Risques-Dangers-Dommages'!$B$77))</f>
        <v>0</v>
      </c>
      <c r="P21" s="154">
        <f ca="1">(COUNTIF(INDIRECT(P$4&amp;"!$Q$4:$Q$203"),'Risques-Dangers-Dommages'!$B$78)+COUNTIF(INDIRECT(P$4&amp;"!$Q$4:$Q$203"),'Risques-Dangers-Dommages'!$B$80)+COUNTIF(INDIRECT(P$4&amp;"!$Q$4:$Q$203"),'Risques-Dangers-Dommages'!$B$76)+COUNTIF(INDIRECT(P$4&amp;"!$Q$4:$Q$203"),'Risques-Dangers-Dommages'!$B$77))</f>
        <v>0</v>
      </c>
      <c r="Q21" s="154">
        <f ca="1">(COUNTIF(INDIRECT(Q$4&amp;"!$Q$4:$Q$203"),'Risques-Dangers-Dommages'!$B$78)+COUNTIF(INDIRECT(Q$4&amp;"!$Q$4:$Q$203"),'Risques-Dangers-Dommages'!$B$80)+COUNTIF(INDIRECT(Q$4&amp;"!$Q$4:$Q$203"),'Risques-Dangers-Dommages'!$B$76)+COUNTIF(INDIRECT(Q$4&amp;"!$Q$4:$Q$203"),'Risques-Dangers-Dommages'!$B$77))</f>
        <v>0</v>
      </c>
      <c r="R21" s="154">
        <f ca="1">(COUNTIF(INDIRECT(R$4&amp;"!$Q$4:$Q$203"),'Risques-Dangers-Dommages'!$B$78)+COUNTIF(INDIRECT(R$4&amp;"!$Q$4:$Q$203"),'Risques-Dangers-Dommages'!$B$80)+COUNTIF(INDIRECT(R$4&amp;"!$Q$4:$Q$203"),'Risques-Dangers-Dommages'!$B$76)+COUNTIF(INDIRECT(R$4&amp;"!$Q$4:$Q$203"),'Risques-Dangers-Dommages'!$B$77))</f>
        <v>0</v>
      </c>
      <c r="S21" s="154">
        <f ca="1">(COUNTIF(INDIRECT(S$4&amp;"!$Q$4:$Q$203"),'Risques-Dangers-Dommages'!$B$78)+COUNTIF(INDIRECT(S$4&amp;"!$Q$4:$Q$203"),'Risques-Dangers-Dommages'!$B$80)+COUNTIF(INDIRECT(S$4&amp;"!$Q$4:$Q$203"),'Risques-Dangers-Dommages'!$B$76)+COUNTIF(INDIRECT(S$4&amp;"!$Q$4:$Q$203"),'Risques-Dangers-Dommages'!$B$77))</f>
        <v>0</v>
      </c>
      <c r="T21" s="154">
        <f ca="1">(COUNTIF(INDIRECT(T$4&amp;"!$Q$4:$Q$203"),'Risques-Dangers-Dommages'!$B$78)+COUNTIF(INDIRECT(T$4&amp;"!$Q$4:$Q$203"),'Risques-Dangers-Dommages'!$B$80)+COUNTIF(INDIRECT(T$4&amp;"!$Q$4:$Q$203"),'Risques-Dangers-Dommages'!$B$76)+COUNTIF(INDIRECT(T$4&amp;"!$Q$4:$Q$203"),'Risques-Dangers-Dommages'!$B$77))</f>
        <v>0</v>
      </c>
      <c r="U21" s="154">
        <f ca="1">(COUNTIF(INDIRECT(U$4&amp;"!$Q$4:$Q$203"),'Risques-Dangers-Dommages'!$B$78)+COUNTIF(INDIRECT(U$4&amp;"!$Q$4:$Q$203"),'Risques-Dangers-Dommages'!$B$80)+COUNTIF(INDIRECT(U$4&amp;"!$Q$4:$Q$203"),'Risques-Dangers-Dommages'!$B$76)+COUNTIF(INDIRECT(U$4&amp;"!$Q$4:$Q$203"),'Risques-Dangers-Dommages'!$B$77))</f>
        <v>0</v>
      </c>
      <c r="V21" s="154">
        <f ca="1">(COUNTIF(INDIRECT(V$4&amp;"!$Q$4:$Q$203"),'Risques-Dangers-Dommages'!$B$78)+COUNTIF(INDIRECT(V$4&amp;"!$Q$4:$Q$203"),'Risques-Dangers-Dommages'!$B$80)+COUNTIF(INDIRECT(V$4&amp;"!$Q$4:$Q$203"),'Risques-Dangers-Dommages'!$B$76)+COUNTIF(INDIRECT(V$4&amp;"!$Q$4:$Q$203"),'Risques-Dangers-Dommages'!$B$77))</f>
        <v>0</v>
      </c>
      <c r="W21" s="154">
        <f ca="1">(COUNTIF(INDIRECT(W$4&amp;"!$Q$4:$Q$203"),'Risques-Dangers-Dommages'!$B$78)+COUNTIF(INDIRECT(W$4&amp;"!$Q$4:$Q$203"),'Risques-Dangers-Dommages'!$B$80)+COUNTIF(INDIRECT(W$4&amp;"!$Q$4:$Q$203"),'Risques-Dangers-Dommages'!$B$76)+COUNTIF(INDIRECT(W$4&amp;"!$Q$4:$Q$203"),'Risques-Dangers-Dommages'!$B$77))</f>
        <v>0</v>
      </c>
      <c r="X21" s="154">
        <f ca="1">(COUNTIF(INDIRECT(X$4&amp;"!$Q$4:$Q$203"),'Risques-Dangers-Dommages'!$B$78)+COUNTIF(INDIRECT(X$4&amp;"!$Q$4:$Q$203"),'Risques-Dangers-Dommages'!$B$80)+COUNTIF(INDIRECT(X$4&amp;"!$Q$4:$Q$203"),'Risques-Dangers-Dommages'!$B$76)+COUNTIF(INDIRECT(X$4&amp;"!$Q$4:$Q$203"),'Risques-Dangers-Dommages'!$B$77))</f>
        <v>0</v>
      </c>
      <c r="Y21" s="154">
        <f ca="1">(COUNTIF(INDIRECT(Y$4&amp;"!$Q$4:$Q$203"),'Risques-Dangers-Dommages'!$B$78)+COUNTIF(INDIRECT(Y$4&amp;"!$Q$4:$Q$203"),'Risques-Dangers-Dommages'!$B$80)+COUNTIF(INDIRECT(Y$4&amp;"!$Q$4:$Q$203"),'Risques-Dangers-Dommages'!$B$76)+COUNTIF(INDIRECT(Y$4&amp;"!$Q$4:$Q$203"),'Risques-Dangers-Dommages'!$B$77))</f>
        <v>0</v>
      </c>
      <c r="Z21" s="154">
        <f ca="1">(COUNTIF(INDIRECT(Z$4&amp;"!$Q$4:$Q$203"),'Risques-Dangers-Dommages'!$B$78)+COUNTIF(INDIRECT(Z$4&amp;"!$Q$4:$Q$203"),'Risques-Dangers-Dommages'!$B$80)+COUNTIF(INDIRECT(Z$4&amp;"!$Q$4:$Q$203"),'Risques-Dangers-Dommages'!$B$76)+COUNTIF(INDIRECT(Z$4&amp;"!$Q$4:$Q$203"),'Risques-Dangers-Dommages'!$B$77))</f>
        <v>0</v>
      </c>
      <c r="AA21" s="154">
        <f ca="1">(COUNTIF(INDIRECT(AA$4&amp;"!$Q$4:$Q$203"),'Risques-Dangers-Dommages'!$B$78)+COUNTIF(INDIRECT(AA$4&amp;"!$Q$4:$Q$203"),'Risques-Dangers-Dommages'!$B$80)+COUNTIF(INDIRECT(AA$4&amp;"!$Q$4:$Q$203"),'Risques-Dangers-Dommages'!$B$76)+COUNTIF(INDIRECT(AA$4&amp;"!$Q$4:$Q$203"),'Risques-Dangers-Dommages'!$B$77))</f>
        <v>0</v>
      </c>
      <c r="AB21" s="154">
        <f ca="1">(COUNTIF(INDIRECT(AB$4&amp;"!$Q$4:$Q$203"),'Risques-Dangers-Dommages'!$B$78)+COUNTIF(INDIRECT(AB$4&amp;"!$Q$4:$Q$203"),'Risques-Dangers-Dommages'!$B$80)+COUNTIF(INDIRECT(AB$4&amp;"!$Q$4:$Q$203"),'Risques-Dangers-Dommages'!$B$76)+COUNTIF(INDIRECT(AB$4&amp;"!$Q$4:$Q$203"),'Risques-Dangers-Dommages'!$B$77))</f>
        <v>0</v>
      </c>
      <c r="AC21" s="154">
        <f ca="1">(COUNTIF(INDIRECT(AC$4&amp;"!$Q$4:$Q$203"),'Risques-Dangers-Dommages'!$B$78)+COUNTIF(INDIRECT(AC$4&amp;"!$Q$4:$Q$203"),'Risques-Dangers-Dommages'!$B$80)+COUNTIF(INDIRECT(AC$4&amp;"!$Q$4:$Q$203"),'Risques-Dangers-Dommages'!$B$76)+COUNTIF(INDIRECT(AC$4&amp;"!$Q$4:$Q$203"),'Risques-Dangers-Dommages'!$B$77))</f>
        <v>0</v>
      </c>
      <c r="AD21" s="154">
        <f ca="1">(COUNTIF(INDIRECT(AD$4&amp;"!$Q$4:$Q$203"),'Risques-Dangers-Dommages'!$B$78)+COUNTIF(INDIRECT(AD$4&amp;"!$Q$4:$Q$203"),'Risques-Dangers-Dommages'!$B$80)+COUNTIF(INDIRECT(AD$4&amp;"!$Q$4:$Q$203"),'Risques-Dangers-Dommages'!$B$76)+COUNTIF(INDIRECT(AD$4&amp;"!$Q$4:$Q$203"),'Risques-Dangers-Dommages'!$B$77))</f>
        <v>0</v>
      </c>
      <c r="AE21" s="154">
        <f ca="1">(COUNTIF(INDIRECT(AE$4&amp;"!$Q$4:$Q$203"),'Risques-Dangers-Dommages'!$B$78)+COUNTIF(INDIRECT(AE$4&amp;"!$Q$4:$Q$203"),'Risques-Dangers-Dommages'!$B$80)+COUNTIF(INDIRECT(AE$4&amp;"!$Q$4:$Q$203"),'Risques-Dangers-Dommages'!$B$76)+COUNTIF(INDIRECT(AE$4&amp;"!$Q$4:$Q$203"),'Risques-Dangers-Dommages'!$B$77))</f>
        <v>0</v>
      </c>
      <c r="AF21" s="154">
        <f ca="1">(COUNTIF(INDIRECT(AF$4&amp;"!$Q$4:$Q$203"),'Risques-Dangers-Dommages'!$B$78)+COUNTIF(INDIRECT(AF$4&amp;"!$Q$4:$Q$203"),'Risques-Dangers-Dommages'!$B$80)+COUNTIF(INDIRECT(AF$4&amp;"!$Q$4:$Q$203"),'Risques-Dangers-Dommages'!$B$76)+COUNTIF(INDIRECT(AF$4&amp;"!$Q$4:$Q$203"),'Risques-Dangers-Dommages'!$B$77))</f>
        <v>0</v>
      </c>
      <c r="AG21" s="154">
        <f t="shared" ca="1" si="0"/>
        <v>0</v>
      </c>
      <c r="AH21" s="606"/>
      <c r="AI21" s="222"/>
    </row>
    <row r="22" spans="1:35" x14ac:dyDescent="0.2">
      <c r="A22" s="618" t="s">
        <v>115</v>
      </c>
      <c r="B22" s="619" t="s">
        <v>216</v>
      </c>
      <c r="C22" s="620"/>
      <c r="D22" s="155">
        <f ca="1">(COUNTIF(INDIRECT(D$4&amp;"!$Q$4:$Q$203"),'Risques-Dangers-Dommages'!$B$57))</f>
        <v>0</v>
      </c>
      <c r="E22" s="155">
        <f ca="1">(COUNTIF(INDIRECT(E$4&amp;"!$Q$4:$Q$203"),'Risques-Dangers-Dommages'!$B$57))</f>
        <v>0</v>
      </c>
      <c r="F22" s="155">
        <f ca="1">(COUNTIF(INDIRECT(F$4&amp;"!$Q$4:$Q$203"),'Risques-Dangers-Dommages'!$B$57))</f>
        <v>0</v>
      </c>
      <c r="G22" s="155">
        <f ca="1">(COUNTIF(INDIRECT(G$4&amp;"!$Q$4:$Q$203"),'Risques-Dangers-Dommages'!$B$57))</f>
        <v>0</v>
      </c>
      <c r="H22" s="155">
        <f ca="1">(COUNTIF(INDIRECT(H$4&amp;"!$Q$4:$Q$203"),'Risques-Dangers-Dommages'!$B$57))</f>
        <v>0</v>
      </c>
      <c r="I22" s="155">
        <f ca="1">(COUNTIF(INDIRECT(I$4&amp;"!$Q$4:$Q$203"),'Risques-Dangers-Dommages'!$B$57))</f>
        <v>0</v>
      </c>
      <c r="J22" s="155">
        <f ca="1">(COUNTIF(INDIRECT(J$4&amp;"!$Q$4:$Q$203"),'Risques-Dangers-Dommages'!$B$57))</f>
        <v>0</v>
      </c>
      <c r="K22" s="155">
        <f ca="1">(COUNTIF(INDIRECT(K$4&amp;"!$Q$4:$Q$203"),'Risques-Dangers-Dommages'!$B$57))</f>
        <v>0</v>
      </c>
      <c r="L22" s="155">
        <f ca="1">(COUNTIF(INDIRECT(L$4&amp;"!$Q$4:$Q$203"),'Risques-Dangers-Dommages'!$B$57))</f>
        <v>0</v>
      </c>
      <c r="M22" s="155">
        <f ca="1">(COUNTIF(INDIRECT(M$4&amp;"!$Q$4:$Q$203"),'Risques-Dangers-Dommages'!$B$57))</f>
        <v>0</v>
      </c>
      <c r="N22" s="155">
        <f ca="1">(COUNTIF(INDIRECT(N$4&amp;"!$Q$4:$Q$203"),'Risques-Dangers-Dommages'!$B$57))</f>
        <v>0</v>
      </c>
      <c r="O22" s="155">
        <f ca="1">(COUNTIF(INDIRECT(O$4&amp;"!$Q$4:$Q$203"),'Risques-Dangers-Dommages'!$B$57))</f>
        <v>0</v>
      </c>
      <c r="P22" s="155">
        <f ca="1">(COUNTIF(INDIRECT(P$4&amp;"!$Q$4:$Q$203"),'Risques-Dangers-Dommages'!$B$57))</f>
        <v>0</v>
      </c>
      <c r="Q22" s="155">
        <f ca="1">(COUNTIF(INDIRECT(Q$4&amp;"!$Q$4:$Q$203"),'Risques-Dangers-Dommages'!$B$57))</f>
        <v>0</v>
      </c>
      <c r="R22" s="155">
        <f ca="1">(COUNTIF(INDIRECT(R$4&amp;"!$Q$4:$Q$203"),'Risques-Dangers-Dommages'!$B$57))</f>
        <v>0</v>
      </c>
      <c r="S22" s="155">
        <f ca="1">(COUNTIF(INDIRECT(S$4&amp;"!$Q$4:$Q$203"),'Risques-Dangers-Dommages'!$B$57))</f>
        <v>0</v>
      </c>
      <c r="T22" s="155">
        <f ca="1">(COUNTIF(INDIRECT(T$4&amp;"!$Q$4:$Q$203"),'Risques-Dangers-Dommages'!$B$57))</f>
        <v>0</v>
      </c>
      <c r="U22" s="155">
        <f ca="1">(COUNTIF(INDIRECT(U$4&amp;"!$Q$4:$Q$203"),'Risques-Dangers-Dommages'!$B$57))</f>
        <v>0</v>
      </c>
      <c r="V22" s="155">
        <f ca="1">(COUNTIF(INDIRECT(V$4&amp;"!$Q$4:$Q$203"),'Risques-Dangers-Dommages'!$B$57))</f>
        <v>0</v>
      </c>
      <c r="W22" s="155">
        <f ca="1">(COUNTIF(INDIRECT(W$4&amp;"!$Q$4:$Q$203"),'Risques-Dangers-Dommages'!$B$57))</f>
        <v>0</v>
      </c>
      <c r="X22" s="155">
        <f ca="1">(COUNTIF(INDIRECT(X$4&amp;"!$Q$4:$Q$203"),'Risques-Dangers-Dommages'!$B$57))</f>
        <v>0</v>
      </c>
      <c r="Y22" s="155">
        <f ca="1">(COUNTIF(INDIRECT(Y$4&amp;"!$Q$4:$Q$203"),'Risques-Dangers-Dommages'!$B$57))</f>
        <v>0</v>
      </c>
      <c r="Z22" s="155">
        <f ca="1">(COUNTIF(INDIRECT(Z$4&amp;"!$Q$4:$Q$203"),'Risques-Dangers-Dommages'!$B$57))</f>
        <v>0</v>
      </c>
      <c r="AA22" s="155">
        <f ca="1">(COUNTIF(INDIRECT(AA$4&amp;"!$Q$4:$Q$203"),'Risques-Dangers-Dommages'!$B$57))</f>
        <v>0</v>
      </c>
      <c r="AB22" s="155">
        <f ca="1">(COUNTIF(INDIRECT(AB$4&amp;"!$Q$4:$Q$203"),'Risques-Dangers-Dommages'!$B$57))</f>
        <v>0</v>
      </c>
      <c r="AC22" s="155">
        <f ca="1">(COUNTIF(INDIRECT(AC$4&amp;"!$Q$4:$Q$203"),'Risques-Dangers-Dommages'!$B$57))</f>
        <v>0</v>
      </c>
      <c r="AD22" s="155">
        <f ca="1">(COUNTIF(INDIRECT(AD$4&amp;"!$Q$4:$Q$203"),'Risques-Dangers-Dommages'!$B$57))</f>
        <v>0</v>
      </c>
      <c r="AE22" s="155">
        <f ca="1">(COUNTIF(INDIRECT(AE$4&amp;"!$Q$4:$Q$203"),'Risques-Dangers-Dommages'!$B$57))</f>
        <v>0</v>
      </c>
      <c r="AF22" s="155">
        <f ca="1">(COUNTIF(INDIRECT(AF$4&amp;"!$Q$4:$Q$203"),'Risques-Dangers-Dommages'!$B$57))</f>
        <v>0</v>
      </c>
      <c r="AG22" s="208">
        <f t="shared" ca="1" si="0"/>
        <v>0</v>
      </c>
      <c r="AH22" s="606"/>
      <c r="AI22" s="220">
        <f ca="1">SUM(AG22:AG23)</f>
        <v>0</v>
      </c>
    </row>
    <row r="23" spans="1:35" x14ac:dyDescent="0.2">
      <c r="A23" s="618"/>
      <c r="B23" s="621" t="s">
        <v>217</v>
      </c>
      <c r="C23" s="622"/>
      <c r="D23" s="157">
        <f ca="1">(COUNTIF(INDIRECT(D$4&amp;"!$Q$4:$Q$203"),'Risques-Dangers-Dommages'!$B$56)+COUNTIF(INDIRECT(D$4&amp;"!$Q$4:$Q$203"),'Risques-Dangers-Dommages'!$B$58)+COUNTIF(INDIRECT(D$4&amp;"!$Q$4:$Q$203"),'Risques-Dangers-Dommages'!$B$59)+COUNTIF(INDIRECT(D$4&amp;"!$Q$4:$Q$203"),'Risques-Dangers-Dommages'!$B$60)+COUNTIF(INDIRECT(D$4&amp;"!$Q$4:$Q$203"),'Risques-Dangers-Dommages'!$B$61)+COUNTIF(INDIRECT(D$4&amp;"!$Q$4:$Q$203"),'Risques-Dangers-Dommages'!$B$62))</f>
        <v>0</v>
      </c>
      <c r="E23" s="157">
        <f ca="1">(COUNTIF(INDIRECT(E$4&amp;"!$Q$4:$Q$203"),'Risques-Dangers-Dommages'!$B$56)+COUNTIF(INDIRECT(E$4&amp;"!$Q$4:$Q$203"),'Risques-Dangers-Dommages'!$B$58)+COUNTIF(INDIRECT(E$4&amp;"!$Q$4:$Q$203"),'Risques-Dangers-Dommages'!$B$59)+COUNTIF(INDIRECT(E$4&amp;"!$Q$4:$Q$203"),'Risques-Dangers-Dommages'!$B$60)+COUNTIF(INDIRECT(E$4&amp;"!$Q$4:$Q$203"),'Risques-Dangers-Dommages'!$B$61)+COUNTIF(INDIRECT(E$4&amp;"!$Q$4:$Q$203"),'Risques-Dangers-Dommages'!$B$62))</f>
        <v>0</v>
      </c>
      <c r="F23" s="157">
        <f ca="1">(COUNTIF(INDIRECT(F$4&amp;"!$Q$4:$Q$203"),'Risques-Dangers-Dommages'!$B$56)+COUNTIF(INDIRECT(F$4&amp;"!$Q$4:$Q$203"),'Risques-Dangers-Dommages'!$B$58)+COUNTIF(INDIRECT(F$4&amp;"!$Q$4:$Q$203"),'Risques-Dangers-Dommages'!$B$59)+COUNTIF(INDIRECT(F$4&amp;"!$Q$4:$Q$203"),'Risques-Dangers-Dommages'!$B$60)+COUNTIF(INDIRECT(F$4&amp;"!$Q$4:$Q$203"),'Risques-Dangers-Dommages'!$B$61)+COUNTIF(INDIRECT(F$4&amp;"!$Q$4:$Q$203"),'Risques-Dangers-Dommages'!$B$62))</f>
        <v>0</v>
      </c>
      <c r="G23" s="157">
        <f ca="1">(COUNTIF(INDIRECT(G$4&amp;"!$Q$4:$Q$203"),'Risques-Dangers-Dommages'!$B$56)+COUNTIF(INDIRECT(G$4&amp;"!$Q$4:$Q$203"),'Risques-Dangers-Dommages'!$B$58)+COUNTIF(INDIRECT(G$4&amp;"!$Q$4:$Q$203"),'Risques-Dangers-Dommages'!$B$59)+COUNTIF(INDIRECT(G$4&amp;"!$Q$4:$Q$203"),'Risques-Dangers-Dommages'!$B$60)+COUNTIF(INDIRECT(G$4&amp;"!$Q$4:$Q$203"),'Risques-Dangers-Dommages'!$B$61)+COUNTIF(INDIRECT(G$4&amp;"!$Q$4:$Q$203"),'Risques-Dangers-Dommages'!$B$62))</f>
        <v>0</v>
      </c>
      <c r="H23" s="157">
        <f ca="1">(COUNTIF(INDIRECT(H$4&amp;"!$Q$4:$Q$203"),'Risques-Dangers-Dommages'!$B$56)+COUNTIF(INDIRECT(H$4&amp;"!$Q$4:$Q$203"),'Risques-Dangers-Dommages'!$B$58)+COUNTIF(INDIRECT(H$4&amp;"!$Q$4:$Q$203"),'Risques-Dangers-Dommages'!$B$59)+COUNTIF(INDIRECT(H$4&amp;"!$Q$4:$Q$203"),'Risques-Dangers-Dommages'!$B$60)+COUNTIF(INDIRECT(H$4&amp;"!$Q$4:$Q$203"),'Risques-Dangers-Dommages'!$B$61)+COUNTIF(INDIRECT(H$4&amp;"!$Q$4:$Q$203"),'Risques-Dangers-Dommages'!$B$62))</f>
        <v>0</v>
      </c>
      <c r="I23" s="157">
        <f ca="1">(COUNTIF(INDIRECT(I$4&amp;"!$Q$4:$Q$203"),'Risques-Dangers-Dommages'!$B$56)+COUNTIF(INDIRECT(I$4&amp;"!$Q$4:$Q$203"),'Risques-Dangers-Dommages'!$B$58)+COUNTIF(INDIRECT(I$4&amp;"!$Q$4:$Q$203"),'Risques-Dangers-Dommages'!$B$59)+COUNTIF(INDIRECT(I$4&amp;"!$Q$4:$Q$203"),'Risques-Dangers-Dommages'!$B$60)+COUNTIF(INDIRECT(I$4&amp;"!$Q$4:$Q$203"),'Risques-Dangers-Dommages'!$B$61)+COUNTIF(INDIRECT(I$4&amp;"!$Q$4:$Q$203"),'Risques-Dangers-Dommages'!$B$62))</f>
        <v>0</v>
      </c>
      <c r="J23" s="157">
        <f ca="1">(COUNTIF(INDIRECT(J$4&amp;"!$Q$4:$Q$203"),'Risques-Dangers-Dommages'!$B$56)+COUNTIF(INDIRECT(J$4&amp;"!$Q$4:$Q$203"),'Risques-Dangers-Dommages'!$B$58)+COUNTIF(INDIRECT(J$4&amp;"!$Q$4:$Q$203"),'Risques-Dangers-Dommages'!$B$59)+COUNTIF(INDIRECT(J$4&amp;"!$Q$4:$Q$203"),'Risques-Dangers-Dommages'!$B$60)+COUNTIF(INDIRECT(J$4&amp;"!$Q$4:$Q$203"),'Risques-Dangers-Dommages'!$B$61)+COUNTIF(INDIRECT(J$4&amp;"!$Q$4:$Q$203"),'Risques-Dangers-Dommages'!$B$62))</f>
        <v>0</v>
      </c>
      <c r="K23" s="157">
        <f ca="1">(COUNTIF(INDIRECT(K$4&amp;"!$Q$4:$Q$203"),'Risques-Dangers-Dommages'!$B$56)+COUNTIF(INDIRECT(K$4&amp;"!$Q$4:$Q$203"),'Risques-Dangers-Dommages'!$B$58)+COUNTIF(INDIRECT(K$4&amp;"!$Q$4:$Q$203"),'Risques-Dangers-Dommages'!$B$59)+COUNTIF(INDIRECT(K$4&amp;"!$Q$4:$Q$203"),'Risques-Dangers-Dommages'!$B$60)+COUNTIF(INDIRECT(K$4&amp;"!$Q$4:$Q$203"),'Risques-Dangers-Dommages'!$B$61)+COUNTIF(INDIRECT(K$4&amp;"!$Q$4:$Q$203"),'Risques-Dangers-Dommages'!$B$62))</f>
        <v>0</v>
      </c>
      <c r="L23" s="157">
        <f ca="1">(COUNTIF(INDIRECT(L$4&amp;"!$Q$4:$Q$203"),'Risques-Dangers-Dommages'!$B$56)+COUNTIF(INDIRECT(L$4&amp;"!$Q$4:$Q$203"),'Risques-Dangers-Dommages'!$B$58)+COUNTIF(INDIRECT(L$4&amp;"!$Q$4:$Q$203"),'Risques-Dangers-Dommages'!$B$59)+COUNTIF(INDIRECT(L$4&amp;"!$Q$4:$Q$203"),'Risques-Dangers-Dommages'!$B$60)+COUNTIF(INDIRECT(L$4&amp;"!$Q$4:$Q$203"),'Risques-Dangers-Dommages'!$B$61)+COUNTIF(INDIRECT(L$4&amp;"!$Q$4:$Q$203"),'Risques-Dangers-Dommages'!$B$62))</f>
        <v>0</v>
      </c>
      <c r="M23" s="157">
        <f ca="1">(COUNTIF(INDIRECT(M$4&amp;"!$Q$4:$Q$203"),'Risques-Dangers-Dommages'!$B$56)+COUNTIF(INDIRECT(M$4&amp;"!$Q$4:$Q$203"),'Risques-Dangers-Dommages'!$B$58)+COUNTIF(INDIRECT(M$4&amp;"!$Q$4:$Q$203"),'Risques-Dangers-Dommages'!$B$59)+COUNTIF(INDIRECT(M$4&amp;"!$Q$4:$Q$203"),'Risques-Dangers-Dommages'!$B$60)+COUNTIF(INDIRECT(M$4&amp;"!$Q$4:$Q$203"),'Risques-Dangers-Dommages'!$B$61)+COUNTIF(INDIRECT(M$4&amp;"!$Q$4:$Q$203"),'Risques-Dangers-Dommages'!$B$62))</f>
        <v>0</v>
      </c>
      <c r="N23" s="157">
        <f ca="1">(COUNTIF(INDIRECT(N$4&amp;"!$Q$4:$Q$203"),'Risques-Dangers-Dommages'!$B$56)+COUNTIF(INDIRECT(N$4&amp;"!$Q$4:$Q$203"),'Risques-Dangers-Dommages'!$B$58)+COUNTIF(INDIRECT(N$4&amp;"!$Q$4:$Q$203"),'Risques-Dangers-Dommages'!$B$59)+COUNTIF(INDIRECT(N$4&amp;"!$Q$4:$Q$203"),'Risques-Dangers-Dommages'!$B$60)+COUNTIF(INDIRECT(N$4&amp;"!$Q$4:$Q$203"),'Risques-Dangers-Dommages'!$B$61)+COUNTIF(INDIRECT(N$4&amp;"!$Q$4:$Q$203"),'Risques-Dangers-Dommages'!$B$62))</f>
        <v>0</v>
      </c>
      <c r="O23" s="157">
        <f ca="1">(COUNTIF(INDIRECT(O$4&amp;"!$Q$4:$Q$203"),'Risques-Dangers-Dommages'!$B$56)+COUNTIF(INDIRECT(O$4&amp;"!$Q$4:$Q$203"),'Risques-Dangers-Dommages'!$B$58)+COUNTIF(INDIRECT(O$4&amp;"!$Q$4:$Q$203"),'Risques-Dangers-Dommages'!$B$59)+COUNTIF(INDIRECT(O$4&amp;"!$Q$4:$Q$203"),'Risques-Dangers-Dommages'!$B$60)+COUNTIF(INDIRECT(O$4&amp;"!$Q$4:$Q$203"),'Risques-Dangers-Dommages'!$B$61)+COUNTIF(INDIRECT(O$4&amp;"!$Q$4:$Q$203"),'Risques-Dangers-Dommages'!$B$62))</f>
        <v>0</v>
      </c>
      <c r="P23" s="157">
        <f ca="1">(COUNTIF(INDIRECT(P$4&amp;"!$Q$4:$Q$203"),'Risques-Dangers-Dommages'!$B$56)+COUNTIF(INDIRECT(P$4&amp;"!$Q$4:$Q$203"),'Risques-Dangers-Dommages'!$B$58)+COUNTIF(INDIRECT(P$4&amp;"!$Q$4:$Q$203"),'Risques-Dangers-Dommages'!$B$59)+COUNTIF(INDIRECT(P$4&amp;"!$Q$4:$Q$203"),'Risques-Dangers-Dommages'!$B$60)+COUNTIF(INDIRECT(P$4&amp;"!$Q$4:$Q$203"),'Risques-Dangers-Dommages'!$B$61)+COUNTIF(INDIRECT(P$4&amp;"!$Q$4:$Q$203"),'Risques-Dangers-Dommages'!$B$62))</f>
        <v>0</v>
      </c>
      <c r="Q23" s="157">
        <f ca="1">(COUNTIF(INDIRECT(Q$4&amp;"!$Q$4:$Q$203"),'Risques-Dangers-Dommages'!$B$56)+COUNTIF(INDIRECT(Q$4&amp;"!$Q$4:$Q$203"),'Risques-Dangers-Dommages'!$B$58)+COUNTIF(INDIRECT(Q$4&amp;"!$Q$4:$Q$203"),'Risques-Dangers-Dommages'!$B$59)+COUNTIF(INDIRECT(Q$4&amp;"!$Q$4:$Q$203"),'Risques-Dangers-Dommages'!$B$60)+COUNTIF(INDIRECT(Q$4&amp;"!$Q$4:$Q$203"),'Risques-Dangers-Dommages'!$B$61)+COUNTIF(INDIRECT(Q$4&amp;"!$Q$4:$Q$203"),'Risques-Dangers-Dommages'!$B$62))</f>
        <v>0</v>
      </c>
      <c r="R23" s="157">
        <f ca="1">(COUNTIF(INDIRECT(R$4&amp;"!$Q$4:$Q$203"),'Risques-Dangers-Dommages'!$B$56)+COUNTIF(INDIRECT(R$4&amp;"!$Q$4:$Q$203"),'Risques-Dangers-Dommages'!$B$58)+COUNTIF(INDIRECT(R$4&amp;"!$Q$4:$Q$203"),'Risques-Dangers-Dommages'!$B$59)+COUNTIF(INDIRECT(R$4&amp;"!$Q$4:$Q$203"),'Risques-Dangers-Dommages'!$B$60)+COUNTIF(INDIRECT(R$4&amp;"!$Q$4:$Q$203"),'Risques-Dangers-Dommages'!$B$61)+COUNTIF(INDIRECT(R$4&amp;"!$Q$4:$Q$203"),'Risques-Dangers-Dommages'!$B$62))</f>
        <v>0</v>
      </c>
      <c r="S23" s="157">
        <f ca="1">(COUNTIF(INDIRECT(S$4&amp;"!$Q$4:$Q$203"),'Risques-Dangers-Dommages'!$B$56)+COUNTIF(INDIRECT(S$4&amp;"!$Q$4:$Q$203"),'Risques-Dangers-Dommages'!$B$58)+COUNTIF(INDIRECT(S$4&amp;"!$Q$4:$Q$203"),'Risques-Dangers-Dommages'!$B$59)+COUNTIF(INDIRECT(S$4&amp;"!$Q$4:$Q$203"),'Risques-Dangers-Dommages'!$B$60)+COUNTIF(INDIRECT(S$4&amp;"!$Q$4:$Q$203"),'Risques-Dangers-Dommages'!$B$61)+COUNTIF(INDIRECT(S$4&amp;"!$Q$4:$Q$203"),'Risques-Dangers-Dommages'!$B$62))</f>
        <v>0</v>
      </c>
      <c r="T23" s="157">
        <f ca="1">(COUNTIF(INDIRECT(T$4&amp;"!$Q$4:$Q$203"),'Risques-Dangers-Dommages'!$B$56)+COUNTIF(INDIRECT(T$4&amp;"!$Q$4:$Q$203"),'Risques-Dangers-Dommages'!$B$58)+COUNTIF(INDIRECT(T$4&amp;"!$Q$4:$Q$203"),'Risques-Dangers-Dommages'!$B$59)+COUNTIF(INDIRECT(T$4&amp;"!$Q$4:$Q$203"),'Risques-Dangers-Dommages'!$B$60)+COUNTIF(INDIRECT(T$4&amp;"!$Q$4:$Q$203"),'Risques-Dangers-Dommages'!$B$61)+COUNTIF(INDIRECT(T$4&amp;"!$Q$4:$Q$203"),'Risques-Dangers-Dommages'!$B$62))</f>
        <v>0</v>
      </c>
      <c r="U23" s="157">
        <f ca="1">(COUNTIF(INDIRECT(U$4&amp;"!$Q$4:$Q$203"),'Risques-Dangers-Dommages'!$B$56)+COUNTIF(INDIRECT(U$4&amp;"!$Q$4:$Q$203"),'Risques-Dangers-Dommages'!$B$58)+COUNTIF(INDIRECT(U$4&amp;"!$Q$4:$Q$203"),'Risques-Dangers-Dommages'!$B$59)+COUNTIF(INDIRECT(U$4&amp;"!$Q$4:$Q$203"),'Risques-Dangers-Dommages'!$B$60)+COUNTIF(INDIRECT(U$4&amp;"!$Q$4:$Q$203"),'Risques-Dangers-Dommages'!$B$61)+COUNTIF(INDIRECT(U$4&amp;"!$Q$4:$Q$203"),'Risques-Dangers-Dommages'!$B$62))</f>
        <v>0</v>
      </c>
      <c r="V23" s="157">
        <f ca="1">(COUNTIF(INDIRECT(V$4&amp;"!$Q$4:$Q$203"),'Risques-Dangers-Dommages'!$B$56)+COUNTIF(INDIRECT(V$4&amp;"!$Q$4:$Q$203"),'Risques-Dangers-Dommages'!$B$58)+COUNTIF(INDIRECT(V$4&amp;"!$Q$4:$Q$203"),'Risques-Dangers-Dommages'!$B$59)+COUNTIF(INDIRECT(V$4&amp;"!$Q$4:$Q$203"),'Risques-Dangers-Dommages'!$B$60)+COUNTIF(INDIRECT(V$4&amp;"!$Q$4:$Q$203"),'Risques-Dangers-Dommages'!$B$61)+COUNTIF(INDIRECT(V$4&amp;"!$Q$4:$Q$203"),'Risques-Dangers-Dommages'!$B$62))</f>
        <v>0</v>
      </c>
      <c r="W23" s="157">
        <f ca="1">(COUNTIF(INDIRECT(W$4&amp;"!$Q$4:$Q$203"),'Risques-Dangers-Dommages'!$B$56)+COUNTIF(INDIRECT(W$4&amp;"!$Q$4:$Q$203"),'Risques-Dangers-Dommages'!$B$58)+COUNTIF(INDIRECT(W$4&amp;"!$Q$4:$Q$203"),'Risques-Dangers-Dommages'!$B$59)+COUNTIF(INDIRECT(W$4&amp;"!$Q$4:$Q$203"),'Risques-Dangers-Dommages'!$B$60)+COUNTIF(INDIRECT(W$4&amp;"!$Q$4:$Q$203"),'Risques-Dangers-Dommages'!$B$61)+COUNTIF(INDIRECT(W$4&amp;"!$Q$4:$Q$203"),'Risques-Dangers-Dommages'!$B$62))</f>
        <v>0</v>
      </c>
      <c r="X23" s="157">
        <f ca="1">(COUNTIF(INDIRECT(X$4&amp;"!$Q$4:$Q$203"),'Risques-Dangers-Dommages'!$B$56)+COUNTIF(INDIRECT(X$4&amp;"!$Q$4:$Q$203"),'Risques-Dangers-Dommages'!$B$58)+COUNTIF(INDIRECT(X$4&amp;"!$Q$4:$Q$203"),'Risques-Dangers-Dommages'!$B$59)+COUNTIF(INDIRECT(X$4&amp;"!$Q$4:$Q$203"),'Risques-Dangers-Dommages'!$B$60)+COUNTIF(INDIRECT(X$4&amp;"!$Q$4:$Q$203"),'Risques-Dangers-Dommages'!$B$61)+COUNTIF(INDIRECT(X$4&amp;"!$Q$4:$Q$203"),'Risques-Dangers-Dommages'!$B$62))</f>
        <v>0</v>
      </c>
      <c r="Y23" s="157">
        <f ca="1">(COUNTIF(INDIRECT(Y$4&amp;"!$Q$4:$Q$203"),'Risques-Dangers-Dommages'!$B$56)+COUNTIF(INDIRECT(Y$4&amp;"!$Q$4:$Q$203"),'Risques-Dangers-Dommages'!$B$58)+COUNTIF(INDIRECT(Y$4&amp;"!$Q$4:$Q$203"),'Risques-Dangers-Dommages'!$B$59)+COUNTIF(INDIRECT(Y$4&amp;"!$Q$4:$Q$203"),'Risques-Dangers-Dommages'!$B$60)+COUNTIF(INDIRECT(Y$4&amp;"!$Q$4:$Q$203"),'Risques-Dangers-Dommages'!$B$61)+COUNTIF(INDIRECT(Y$4&amp;"!$Q$4:$Q$203"),'Risques-Dangers-Dommages'!$B$62))</f>
        <v>0</v>
      </c>
      <c r="Z23" s="157">
        <f ca="1">(COUNTIF(INDIRECT(Z$4&amp;"!$Q$4:$Q$203"),'Risques-Dangers-Dommages'!$B$56)+COUNTIF(INDIRECT(Z$4&amp;"!$Q$4:$Q$203"),'Risques-Dangers-Dommages'!$B$58)+COUNTIF(INDIRECT(Z$4&amp;"!$Q$4:$Q$203"),'Risques-Dangers-Dommages'!$B$59)+COUNTIF(INDIRECT(Z$4&amp;"!$Q$4:$Q$203"),'Risques-Dangers-Dommages'!$B$60)+COUNTIF(INDIRECT(Z$4&amp;"!$Q$4:$Q$203"),'Risques-Dangers-Dommages'!$B$61)+COUNTIF(INDIRECT(Z$4&amp;"!$Q$4:$Q$203"),'Risques-Dangers-Dommages'!$B$62))</f>
        <v>0</v>
      </c>
      <c r="AA23" s="157">
        <f ca="1">(COUNTIF(INDIRECT(AA$4&amp;"!$Q$4:$Q$203"),'Risques-Dangers-Dommages'!$B$56)+COUNTIF(INDIRECT(AA$4&amp;"!$Q$4:$Q$203"),'Risques-Dangers-Dommages'!$B$58)+COUNTIF(INDIRECT(AA$4&amp;"!$Q$4:$Q$203"),'Risques-Dangers-Dommages'!$B$59)+COUNTIF(INDIRECT(AA$4&amp;"!$Q$4:$Q$203"),'Risques-Dangers-Dommages'!$B$60)+COUNTIF(INDIRECT(AA$4&amp;"!$Q$4:$Q$203"),'Risques-Dangers-Dommages'!$B$61)+COUNTIF(INDIRECT(AA$4&amp;"!$Q$4:$Q$203"),'Risques-Dangers-Dommages'!$B$62))</f>
        <v>0</v>
      </c>
      <c r="AB23" s="157">
        <f ca="1">(COUNTIF(INDIRECT(AB$4&amp;"!$Q$4:$Q$203"),'Risques-Dangers-Dommages'!$B$56)+COUNTIF(INDIRECT(AB$4&amp;"!$Q$4:$Q$203"),'Risques-Dangers-Dommages'!$B$58)+COUNTIF(INDIRECT(AB$4&amp;"!$Q$4:$Q$203"),'Risques-Dangers-Dommages'!$B$59)+COUNTIF(INDIRECT(AB$4&amp;"!$Q$4:$Q$203"),'Risques-Dangers-Dommages'!$B$60)+COUNTIF(INDIRECT(AB$4&amp;"!$Q$4:$Q$203"),'Risques-Dangers-Dommages'!$B$61)+COUNTIF(INDIRECT(AB$4&amp;"!$Q$4:$Q$203"),'Risques-Dangers-Dommages'!$B$62))</f>
        <v>0</v>
      </c>
      <c r="AC23" s="157">
        <f ca="1">(COUNTIF(INDIRECT(AC$4&amp;"!$Q$4:$Q$203"),'Risques-Dangers-Dommages'!$B$56)+COUNTIF(INDIRECT(AC$4&amp;"!$Q$4:$Q$203"),'Risques-Dangers-Dommages'!$B$58)+COUNTIF(INDIRECT(AC$4&amp;"!$Q$4:$Q$203"),'Risques-Dangers-Dommages'!$B$59)+COUNTIF(INDIRECT(AC$4&amp;"!$Q$4:$Q$203"),'Risques-Dangers-Dommages'!$B$60)+COUNTIF(INDIRECT(AC$4&amp;"!$Q$4:$Q$203"),'Risques-Dangers-Dommages'!$B$61)+COUNTIF(INDIRECT(AC$4&amp;"!$Q$4:$Q$203"),'Risques-Dangers-Dommages'!$B$62))</f>
        <v>0</v>
      </c>
      <c r="AD23" s="157">
        <f ca="1">(COUNTIF(INDIRECT(AD$4&amp;"!$Q$4:$Q$203"),'Risques-Dangers-Dommages'!$B$56)+COUNTIF(INDIRECT(AD$4&amp;"!$Q$4:$Q$203"),'Risques-Dangers-Dommages'!$B$58)+COUNTIF(INDIRECT(AD$4&amp;"!$Q$4:$Q$203"),'Risques-Dangers-Dommages'!$B$59)+COUNTIF(INDIRECT(AD$4&amp;"!$Q$4:$Q$203"),'Risques-Dangers-Dommages'!$B$60)+COUNTIF(INDIRECT(AD$4&amp;"!$Q$4:$Q$203"),'Risques-Dangers-Dommages'!$B$61)+COUNTIF(INDIRECT(AD$4&amp;"!$Q$4:$Q$203"),'Risques-Dangers-Dommages'!$B$62))</f>
        <v>0</v>
      </c>
      <c r="AE23" s="157">
        <f ca="1">(COUNTIF(INDIRECT(AE$4&amp;"!$Q$4:$Q$203"),'Risques-Dangers-Dommages'!$B$56)+COUNTIF(INDIRECT(AE$4&amp;"!$Q$4:$Q$203"),'Risques-Dangers-Dommages'!$B$58)+COUNTIF(INDIRECT(AE$4&amp;"!$Q$4:$Q$203"),'Risques-Dangers-Dommages'!$B$59)+COUNTIF(INDIRECT(AE$4&amp;"!$Q$4:$Q$203"),'Risques-Dangers-Dommages'!$B$60)+COUNTIF(INDIRECT(AE$4&amp;"!$Q$4:$Q$203"),'Risques-Dangers-Dommages'!$B$61)+COUNTIF(INDIRECT(AE$4&amp;"!$Q$4:$Q$203"),'Risques-Dangers-Dommages'!$B$62))</f>
        <v>0</v>
      </c>
      <c r="AF23" s="157">
        <f ca="1">(COUNTIF(INDIRECT(AF$4&amp;"!$Q$4:$Q$203"),'Risques-Dangers-Dommages'!$B$56)+COUNTIF(INDIRECT(AF$4&amp;"!$Q$4:$Q$203"),'Risques-Dangers-Dommages'!$B$58)+COUNTIF(INDIRECT(AF$4&amp;"!$Q$4:$Q$203"),'Risques-Dangers-Dommages'!$B$59)+COUNTIF(INDIRECT(AF$4&amp;"!$Q$4:$Q$203"),'Risques-Dangers-Dommages'!$B$60)+COUNTIF(INDIRECT(AF$4&amp;"!$Q$4:$Q$203"),'Risques-Dangers-Dommages'!$B$61)+COUNTIF(INDIRECT(AF$4&amp;"!$Q$4:$Q$203"),'Risques-Dangers-Dommages'!$B$62))</f>
        <v>0</v>
      </c>
      <c r="AG23" s="213">
        <f t="shared" ca="1" si="0"/>
        <v>0</v>
      </c>
      <c r="AH23" s="606"/>
      <c r="AI23" s="222"/>
    </row>
    <row r="24" spans="1:35" x14ac:dyDescent="0.2">
      <c r="A24" s="607" t="s">
        <v>119</v>
      </c>
      <c r="B24" s="608"/>
      <c r="C24" s="608"/>
      <c r="D24" s="158">
        <f ca="1">COUNTIF(INDIRECT(D$4&amp;"!$P$4:$P$203"),'Risques-Dangers-Dommages'!$D$13)</f>
        <v>0</v>
      </c>
      <c r="E24" s="158">
        <f ca="1">COUNTIF(INDIRECT(E$4&amp;"!$P$4:$P$203"),'Risques-Dangers-Dommages'!$D$13)</f>
        <v>0</v>
      </c>
      <c r="F24" s="158">
        <f ca="1">COUNTIF(INDIRECT(F$4&amp;"!$P$4:$P$203"),'Risques-Dangers-Dommages'!$D$13)</f>
        <v>0</v>
      </c>
      <c r="G24" s="158">
        <f ca="1">COUNTIF(INDIRECT(G$4&amp;"!$P$4:$P$203"),'Risques-Dangers-Dommages'!$D$13)</f>
        <v>0</v>
      </c>
      <c r="H24" s="158">
        <f ca="1">COUNTIF(INDIRECT(H$4&amp;"!$P$4:$P$203"),'Risques-Dangers-Dommages'!$D$13)</f>
        <v>0</v>
      </c>
      <c r="I24" s="158">
        <f ca="1">COUNTIF(INDIRECT(I$4&amp;"!$P$4:$P$203"),'Risques-Dangers-Dommages'!$D$13)</f>
        <v>0</v>
      </c>
      <c r="J24" s="158">
        <f ca="1">COUNTIF(INDIRECT(J$4&amp;"!$P$4:$P$203"),'Risques-Dangers-Dommages'!$D$13)</f>
        <v>0</v>
      </c>
      <c r="K24" s="158">
        <f ca="1">COUNTIF(INDIRECT(K$4&amp;"!$P$4:$P$203"),'Risques-Dangers-Dommages'!$D$13)</f>
        <v>0</v>
      </c>
      <c r="L24" s="158">
        <f ca="1">COUNTIF(INDIRECT(L$4&amp;"!$P$4:$P$203"),'Risques-Dangers-Dommages'!$D$13)</f>
        <v>0</v>
      </c>
      <c r="M24" s="158">
        <f ca="1">COUNTIF(INDIRECT(M$4&amp;"!$P$4:$P$203"),'Risques-Dangers-Dommages'!$D$13)</f>
        <v>0</v>
      </c>
      <c r="N24" s="158">
        <f ca="1">COUNTIF(INDIRECT(N$4&amp;"!$P$4:$P$203"),'Risques-Dangers-Dommages'!$D$13)</f>
        <v>0</v>
      </c>
      <c r="O24" s="158">
        <f ca="1">COUNTIF(INDIRECT(O$4&amp;"!$P$4:$P$203"),'Risques-Dangers-Dommages'!$D$13)</f>
        <v>0</v>
      </c>
      <c r="P24" s="158">
        <f ca="1">COUNTIF(INDIRECT(P$4&amp;"!$P$4:$P$203"),'Risques-Dangers-Dommages'!$D$13)</f>
        <v>0</v>
      </c>
      <c r="Q24" s="158">
        <f ca="1">COUNTIF(INDIRECT(Q$4&amp;"!$P$4:$P$203"),'Risques-Dangers-Dommages'!$D$13)</f>
        <v>0</v>
      </c>
      <c r="R24" s="158">
        <f ca="1">COUNTIF(INDIRECT(R$4&amp;"!$P$4:$P$203"),'Risques-Dangers-Dommages'!$D$13)</f>
        <v>0</v>
      </c>
      <c r="S24" s="158">
        <f ca="1">COUNTIF(INDIRECT(S$4&amp;"!$P$4:$P$203"),'Risques-Dangers-Dommages'!$D$13)</f>
        <v>0</v>
      </c>
      <c r="T24" s="158">
        <f ca="1">COUNTIF(INDIRECT(T$4&amp;"!$P$4:$P$203"),'Risques-Dangers-Dommages'!$D$13)</f>
        <v>0</v>
      </c>
      <c r="U24" s="158">
        <f ca="1">COUNTIF(INDIRECT(U$4&amp;"!$P$4:$P$203"),'Risques-Dangers-Dommages'!$D$13)</f>
        <v>0</v>
      </c>
      <c r="V24" s="158">
        <f ca="1">COUNTIF(INDIRECT(V$4&amp;"!$P$4:$P$203"),'Risques-Dangers-Dommages'!$D$13)</f>
        <v>0</v>
      </c>
      <c r="W24" s="158">
        <f ca="1">COUNTIF(INDIRECT(W$4&amp;"!$P$4:$P$203"),'Risques-Dangers-Dommages'!$D$13)</f>
        <v>0</v>
      </c>
      <c r="X24" s="158">
        <f ca="1">COUNTIF(INDIRECT(X$4&amp;"!$P$4:$P$203"),'Risques-Dangers-Dommages'!$D$13)</f>
        <v>0</v>
      </c>
      <c r="Y24" s="158">
        <f ca="1">COUNTIF(INDIRECT(Y$4&amp;"!$P$4:$P$203"),'Risques-Dangers-Dommages'!$D$13)</f>
        <v>0</v>
      </c>
      <c r="Z24" s="158">
        <f ca="1">COUNTIF(INDIRECT(Z$4&amp;"!$P$4:$P$203"),'Risques-Dangers-Dommages'!$D$13)</f>
        <v>0</v>
      </c>
      <c r="AA24" s="158">
        <f ca="1">COUNTIF(INDIRECT(AA$4&amp;"!$P$4:$P$203"),'Risques-Dangers-Dommages'!$D$13)</f>
        <v>0</v>
      </c>
      <c r="AB24" s="158">
        <f ca="1">COUNTIF(INDIRECT(AB$4&amp;"!$P$4:$P$203"),'Risques-Dangers-Dommages'!$D$13)</f>
        <v>0</v>
      </c>
      <c r="AC24" s="158">
        <f ca="1">COUNTIF(INDIRECT(AC$4&amp;"!$P$4:$P$203"),'Risques-Dangers-Dommages'!$D$13)</f>
        <v>0</v>
      </c>
      <c r="AD24" s="158">
        <f ca="1">COUNTIF(INDIRECT(AD$4&amp;"!$P$4:$P$203"),'Risques-Dangers-Dommages'!$D$13)</f>
        <v>0</v>
      </c>
      <c r="AE24" s="158">
        <f ca="1">COUNTIF(INDIRECT(AE$4&amp;"!$P$4:$P$203"),'Risques-Dangers-Dommages'!$D$13)</f>
        <v>0</v>
      </c>
      <c r="AF24" s="158">
        <f ca="1">COUNTIF(INDIRECT(AF$4&amp;"!$P$4:$P$203"),'Risques-Dangers-Dommages'!$D$13)</f>
        <v>0</v>
      </c>
      <c r="AG24" s="151">
        <f t="shared" ca="1" si="0"/>
        <v>0</v>
      </c>
      <c r="AH24" s="606"/>
      <c r="AI24" s="223">
        <f ca="1">AG24</f>
        <v>0</v>
      </c>
    </row>
    <row r="25" spans="1:35" x14ac:dyDescent="0.2">
      <c r="A25" s="609" t="s">
        <v>112</v>
      </c>
      <c r="B25" s="610"/>
      <c r="C25" s="610"/>
      <c r="D25" s="152">
        <f ca="1">COUNTIF(INDIRECT(D$4&amp;"!$P$4:$P$203"),'Risques-Dangers-Dommages'!$D$4)</f>
        <v>0</v>
      </c>
      <c r="E25" s="206">
        <f ca="1">COUNTIF(INDIRECT(E$4&amp;"!$P$4:$P$203"),'Risques-Dangers-Dommages'!$D$4)</f>
        <v>0</v>
      </c>
      <c r="F25" s="206">
        <f ca="1">COUNTIF(INDIRECT(F$4&amp;"!$P$4:$P$203"),'Risques-Dangers-Dommages'!$D$4)</f>
        <v>0</v>
      </c>
      <c r="G25" s="206">
        <f ca="1">COUNTIF(INDIRECT(G$4&amp;"!$P$4:$P$203"),'Risques-Dangers-Dommages'!$D$4)</f>
        <v>0</v>
      </c>
      <c r="H25" s="206">
        <f ca="1">COUNTIF(INDIRECT(H$4&amp;"!$P$4:$P$203"),'Risques-Dangers-Dommages'!$D$4)</f>
        <v>0</v>
      </c>
      <c r="I25" s="206">
        <f ca="1">COUNTIF(INDIRECT(I$4&amp;"!$P$4:$P$203"),'Risques-Dangers-Dommages'!$D$4)</f>
        <v>0</v>
      </c>
      <c r="J25" s="206">
        <f ca="1">COUNTIF(INDIRECT(J$4&amp;"!$P$4:$P$203"),'Risques-Dangers-Dommages'!$D$4)</f>
        <v>0</v>
      </c>
      <c r="K25" s="206">
        <f ca="1">COUNTIF(INDIRECT(K$4&amp;"!$P$4:$P$203"),'Risques-Dangers-Dommages'!$D$4)</f>
        <v>0</v>
      </c>
      <c r="L25" s="206">
        <f ca="1">COUNTIF(INDIRECT(L$4&amp;"!$P$4:$P$203"),'Risques-Dangers-Dommages'!$D$4)</f>
        <v>0</v>
      </c>
      <c r="M25" s="206">
        <f ca="1">COUNTIF(INDIRECT(M$4&amp;"!$P$4:$P$203"),'Risques-Dangers-Dommages'!$D$4)</f>
        <v>0</v>
      </c>
      <c r="N25" s="206">
        <f ca="1">COUNTIF(INDIRECT(N$4&amp;"!$P$4:$P$203"),'Risques-Dangers-Dommages'!$D$4)</f>
        <v>0</v>
      </c>
      <c r="O25" s="206">
        <f ca="1">COUNTIF(INDIRECT(O$4&amp;"!$P$4:$P$203"),'Risques-Dangers-Dommages'!$D$4)</f>
        <v>0</v>
      </c>
      <c r="P25" s="206">
        <f ca="1">COUNTIF(INDIRECT(P$4&amp;"!$P$4:$P$203"),'Risques-Dangers-Dommages'!$D$4)</f>
        <v>0</v>
      </c>
      <c r="Q25" s="206">
        <f ca="1">COUNTIF(INDIRECT(Q$4&amp;"!$P$4:$P$203"),'Risques-Dangers-Dommages'!$D$4)</f>
        <v>0</v>
      </c>
      <c r="R25" s="206">
        <f ca="1">COUNTIF(INDIRECT(R$4&amp;"!$P$4:$P$203"),'Risques-Dangers-Dommages'!$D$4)</f>
        <v>0</v>
      </c>
      <c r="S25" s="206">
        <f ca="1">COUNTIF(INDIRECT(S$4&amp;"!$P$4:$P$203"),'Risques-Dangers-Dommages'!$D$4)</f>
        <v>0</v>
      </c>
      <c r="T25" s="206">
        <f ca="1">COUNTIF(INDIRECT(T$4&amp;"!$P$4:$P$203"),'Risques-Dangers-Dommages'!$D$4)</f>
        <v>0</v>
      </c>
      <c r="U25" s="206">
        <f ca="1">COUNTIF(INDIRECT(U$4&amp;"!$P$4:$P$203"),'Risques-Dangers-Dommages'!$D$4)</f>
        <v>0</v>
      </c>
      <c r="V25" s="206">
        <f ca="1">COUNTIF(INDIRECT(V$4&amp;"!$P$4:$P$203"),'Risques-Dangers-Dommages'!$D$4)</f>
        <v>0</v>
      </c>
      <c r="W25" s="206">
        <f ca="1">COUNTIF(INDIRECT(W$4&amp;"!$P$4:$P$203"),'Risques-Dangers-Dommages'!$D$4)</f>
        <v>0</v>
      </c>
      <c r="X25" s="206">
        <f ca="1">COUNTIF(INDIRECT(X$4&amp;"!$P$4:$P$203"),'Risques-Dangers-Dommages'!$D$4)</f>
        <v>0</v>
      </c>
      <c r="Y25" s="206">
        <f ca="1">COUNTIF(INDIRECT(Y$4&amp;"!$P$4:$P$203"),'Risques-Dangers-Dommages'!$D$4)</f>
        <v>0</v>
      </c>
      <c r="Z25" s="206">
        <f ca="1">COUNTIF(INDIRECT(Z$4&amp;"!$P$4:$P$203"),'Risques-Dangers-Dommages'!$D$4)</f>
        <v>0</v>
      </c>
      <c r="AA25" s="206">
        <f ca="1">COUNTIF(INDIRECT(AA$4&amp;"!$P$4:$P$203"),'Risques-Dangers-Dommages'!$D$4)</f>
        <v>0</v>
      </c>
      <c r="AB25" s="206">
        <f ca="1">COUNTIF(INDIRECT(AB$4&amp;"!$P$4:$P$203"),'Risques-Dangers-Dommages'!$D$4)</f>
        <v>0</v>
      </c>
      <c r="AC25" s="206">
        <f ca="1">COUNTIF(INDIRECT(AC$4&amp;"!$P$4:$P$203"),'Risques-Dangers-Dommages'!$D$4)</f>
        <v>0</v>
      </c>
      <c r="AD25" s="206">
        <f ca="1">COUNTIF(INDIRECT(AD$4&amp;"!$P$4:$P$203"),'Risques-Dangers-Dommages'!$D$4)</f>
        <v>0</v>
      </c>
      <c r="AE25" s="206">
        <f ca="1">COUNTIF(INDIRECT(AE$4&amp;"!$P$4:$P$203"),'Risques-Dangers-Dommages'!$D$4)</f>
        <v>0</v>
      </c>
      <c r="AF25" s="206">
        <f ca="1">COUNTIF(INDIRECT(AF$4&amp;"!$P$4:$P$203"),'Risques-Dangers-Dommages'!$D$4)</f>
        <v>0</v>
      </c>
      <c r="AG25" s="208">
        <f t="shared" ca="1" si="0"/>
        <v>0</v>
      </c>
      <c r="AH25" s="606"/>
      <c r="AI25" s="223">
        <f ca="1">AG25</f>
        <v>0</v>
      </c>
    </row>
    <row r="26" spans="1:35" x14ac:dyDescent="0.2">
      <c r="A26" s="611" t="s">
        <v>117</v>
      </c>
      <c r="B26" s="612" t="s">
        <v>218</v>
      </c>
      <c r="C26" s="613"/>
      <c r="D26" s="151">
        <f ca="1">(COUNTIF(INDIRECT(D$4&amp;"!$Q$4:$Q$203"),'Risques-Dangers-Dommages'!$B$84)+COUNTIF(INDIRECT(D$4&amp;"!$Q$4:$Q$203"),'Risques-Dangers-Dommages'!$B$85)+COUNTIF(INDIRECT(D$4&amp;"!$Q$4:$Q$203"),'Risques-Dangers-Dommages'!$B$87)+COUNTIF(INDIRECT(D$4&amp;"!$Q$4:$Q$203"),'Risques-Dangers-Dommages'!$B$88)+COUNTIF(INDIRECT(D$4&amp;"!$Q$4:$Q$203"),'Risques-Dangers-Dommages'!$B$89))</f>
        <v>0</v>
      </c>
      <c r="E26" s="151">
        <f ca="1">(COUNTIF(INDIRECT(E$4&amp;"!$Q$4:$Q$203"),'Risques-Dangers-Dommages'!$B$84)+COUNTIF(INDIRECT(E$4&amp;"!$Q$4:$Q$203"),'Risques-Dangers-Dommages'!$B$85)+COUNTIF(INDIRECT(E$4&amp;"!$Q$4:$Q$203"),'Risques-Dangers-Dommages'!$B$87)+COUNTIF(INDIRECT(E$4&amp;"!$Q$4:$Q$203"),'Risques-Dangers-Dommages'!$B$88)+COUNTIF(INDIRECT(E$4&amp;"!$Q$4:$Q$203"),'Risques-Dangers-Dommages'!$B$89))</f>
        <v>0</v>
      </c>
      <c r="F26" s="151">
        <f ca="1">(COUNTIF(INDIRECT(F$4&amp;"!$Q$4:$Q$203"),'Risques-Dangers-Dommages'!$B$84)+COUNTIF(INDIRECT(F$4&amp;"!$Q$4:$Q$203"),'Risques-Dangers-Dommages'!$B$85)+COUNTIF(INDIRECT(F$4&amp;"!$Q$4:$Q$203"),'Risques-Dangers-Dommages'!$B$87)+COUNTIF(INDIRECT(F$4&amp;"!$Q$4:$Q$203"),'Risques-Dangers-Dommages'!$B$88)+COUNTIF(INDIRECT(F$4&amp;"!$Q$4:$Q$203"),'Risques-Dangers-Dommages'!$B$89))</f>
        <v>0</v>
      </c>
      <c r="G26" s="151">
        <f ca="1">(COUNTIF(INDIRECT(G$4&amp;"!$Q$4:$Q$203"),'Risques-Dangers-Dommages'!$B$84)+COUNTIF(INDIRECT(G$4&amp;"!$Q$4:$Q$203"),'Risques-Dangers-Dommages'!$B$85)+COUNTIF(INDIRECT(G$4&amp;"!$Q$4:$Q$203"),'Risques-Dangers-Dommages'!$B$87)+COUNTIF(INDIRECT(G$4&amp;"!$Q$4:$Q$203"),'Risques-Dangers-Dommages'!$B$88)+COUNTIF(INDIRECT(G$4&amp;"!$Q$4:$Q$203"),'Risques-Dangers-Dommages'!$B$89))</f>
        <v>0</v>
      </c>
      <c r="H26" s="151">
        <f ca="1">(COUNTIF(INDIRECT(H$4&amp;"!$Q$4:$Q$203"),'Risques-Dangers-Dommages'!$B$84)+COUNTIF(INDIRECT(H$4&amp;"!$Q$4:$Q$203"),'Risques-Dangers-Dommages'!$B$85)+COUNTIF(INDIRECT(H$4&amp;"!$Q$4:$Q$203"),'Risques-Dangers-Dommages'!$B$87)+COUNTIF(INDIRECT(H$4&amp;"!$Q$4:$Q$203"),'Risques-Dangers-Dommages'!$B$88)+COUNTIF(INDIRECT(H$4&amp;"!$Q$4:$Q$203"),'Risques-Dangers-Dommages'!$B$89))</f>
        <v>0</v>
      </c>
      <c r="I26" s="151">
        <f ca="1">(COUNTIF(INDIRECT(I$4&amp;"!$Q$4:$Q$203"),'Risques-Dangers-Dommages'!$B$84)+COUNTIF(INDIRECT(I$4&amp;"!$Q$4:$Q$203"),'Risques-Dangers-Dommages'!$B$85)+COUNTIF(INDIRECT(I$4&amp;"!$Q$4:$Q$203"),'Risques-Dangers-Dommages'!$B$87)+COUNTIF(INDIRECT(I$4&amp;"!$Q$4:$Q$203"),'Risques-Dangers-Dommages'!$B$88)+COUNTIF(INDIRECT(I$4&amp;"!$Q$4:$Q$203"),'Risques-Dangers-Dommages'!$B$89))</f>
        <v>0</v>
      </c>
      <c r="J26" s="151">
        <f ca="1">(COUNTIF(INDIRECT(J$4&amp;"!$Q$4:$Q$203"),'Risques-Dangers-Dommages'!$B$84)+COUNTIF(INDIRECT(J$4&amp;"!$Q$4:$Q$203"),'Risques-Dangers-Dommages'!$B$85)+COUNTIF(INDIRECT(J$4&amp;"!$Q$4:$Q$203"),'Risques-Dangers-Dommages'!$B$87)+COUNTIF(INDIRECT(J$4&amp;"!$Q$4:$Q$203"),'Risques-Dangers-Dommages'!$B$88)+COUNTIF(INDIRECT(J$4&amp;"!$Q$4:$Q$203"),'Risques-Dangers-Dommages'!$B$89))</f>
        <v>0</v>
      </c>
      <c r="K26" s="151">
        <f ca="1">(COUNTIF(INDIRECT(K$4&amp;"!$Q$4:$Q$203"),'Risques-Dangers-Dommages'!$B$84)+COUNTIF(INDIRECT(K$4&amp;"!$Q$4:$Q$203"),'Risques-Dangers-Dommages'!$B$85)+COUNTIF(INDIRECT(K$4&amp;"!$Q$4:$Q$203"),'Risques-Dangers-Dommages'!$B$87)+COUNTIF(INDIRECT(K$4&amp;"!$Q$4:$Q$203"),'Risques-Dangers-Dommages'!$B$88)+COUNTIF(INDIRECT(K$4&amp;"!$Q$4:$Q$203"),'Risques-Dangers-Dommages'!$B$89))</f>
        <v>0</v>
      </c>
      <c r="L26" s="151">
        <f ca="1">(COUNTIF(INDIRECT(L$4&amp;"!$Q$4:$Q$203"),'Risques-Dangers-Dommages'!$B$84)+COUNTIF(INDIRECT(L$4&amp;"!$Q$4:$Q$203"),'Risques-Dangers-Dommages'!$B$85)+COUNTIF(INDIRECT(L$4&amp;"!$Q$4:$Q$203"),'Risques-Dangers-Dommages'!$B$87)+COUNTIF(INDIRECT(L$4&amp;"!$Q$4:$Q$203"),'Risques-Dangers-Dommages'!$B$88)+COUNTIF(INDIRECT(L$4&amp;"!$Q$4:$Q$203"),'Risques-Dangers-Dommages'!$B$89))</f>
        <v>0</v>
      </c>
      <c r="M26" s="151">
        <f ca="1">(COUNTIF(INDIRECT(M$4&amp;"!$Q$4:$Q$203"),'Risques-Dangers-Dommages'!$B$84)+COUNTIF(INDIRECT(M$4&amp;"!$Q$4:$Q$203"),'Risques-Dangers-Dommages'!$B$85)+COUNTIF(INDIRECT(M$4&amp;"!$Q$4:$Q$203"),'Risques-Dangers-Dommages'!$B$87)+COUNTIF(INDIRECT(M$4&amp;"!$Q$4:$Q$203"),'Risques-Dangers-Dommages'!$B$88)+COUNTIF(INDIRECT(M$4&amp;"!$Q$4:$Q$203"),'Risques-Dangers-Dommages'!$B$89))</f>
        <v>0</v>
      </c>
      <c r="N26" s="151">
        <f ca="1">(COUNTIF(INDIRECT(N$4&amp;"!$Q$4:$Q$203"),'Risques-Dangers-Dommages'!$B$84)+COUNTIF(INDIRECT(N$4&amp;"!$Q$4:$Q$203"),'Risques-Dangers-Dommages'!$B$85)+COUNTIF(INDIRECT(N$4&amp;"!$Q$4:$Q$203"),'Risques-Dangers-Dommages'!$B$87)+COUNTIF(INDIRECT(N$4&amp;"!$Q$4:$Q$203"),'Risques-Dangers-Dommages'!$B$88)+COUNTIF(INDIRECT(N$4&amp;"!$Q$4:$Q$203"),'Risques-Dangers-Dommages'!$B$89))</f>
        <v>0</v>
      </c>
      <c r="O26" s="151">
        <f ca="1">(COUNTIF(INDIRECT(O$4&amp;"!$Q$4:$Q$203"),'Risques-Dangers-Dommages'!$B$84)+COUNTIF(INDIRECT(O$4&amp;"!$Q$4:$Q$203"),'Risques-Dangers-Dommages'!$B$85)+COUNTIF(INDIRECT(O$4&amp;"!$Q$4:$Q$203"),'Risques-Dangers-Dommages'!$B$87)+COUNTIF(INDIRECT(O$4&amp;"!$Q$4:$Q$203"),'Risques-Dangers-Dommages'!$B$88)+COUNTIF(INDIRECT(O$4&amp;"!$Q$4:$Q$203"),'Risques-Dangers-Dommages'!$B$89))</f>
        <v>0</v>
      </c>
      <c r="P26" s="151">
        <f ca="1">(COUNTIF(INDIRECT(P$4&amp;"!$Q$4:$Q$203"),'Risques-Dangers-Dommages'!$B$84)+COUNTIF(INDIRECT(P$4&amp;"!$Q$4:$Q$203"),'Risques-Dangers-Dommages'!$B$85)+COUNTIF(INDIRECT(P$4&amp;"!$Q$4:$Q$203"),'Risques-Dangers-Dommages'!$B$87)+COUNTIF(INDIRECT(P$4&amp;"!$Q$4:$Q$203"),'Risques-Dangers-Dommages'!$B$88)+COUNTIF(INDIRECT(P$4&amp;"!$Q$4:$Q$203"),'Risques-Dangers-Dommages'!$B$89))</f>
        <v>0</v>
      </c>
      <c r="Q26" s="151">
        <f ca="1">(COUNTIF(INDIRECT(Q$4&amp;"!$Q$4:$Q$203"),'Risques-Dangers-Dommages'!$B$84)+COUNTIF(INDIRECT(Q$4&amp;"!$Q$4:$Q$203"),'Risques-Dangers-Dommages'!$B$85)+COUNTIF(INDIRECT(Q$4&amp;"!$Q$4:$Q$203"),'Risques-Dangers-Dommages'!$B$87)+COUNTIF(INDIRECT(Q$4&amp;"!$Q$4:$Q$203"),'Risques-Dangers-Dommages'!$B$88)+COUNTIF(INDIRECT(Q$4&amp;"!$Q$4:$Q$203"),'Risques-Dangers-Dommages'!$B$89))</f>
        <v>0</v>
      </c>
      <c r="R26" s="151">
        <f ca="1">(COUNTIF(INDIRECT(R$4&amp;"!$Q$4:$Q$203"),'Risques-Dangers-Dommages'!$B$84)+COUNTIF(INDIRECT(R$4&amp;"!$Q$4:$Q$203"),'Risques-Dangers-Dommages'!$B$85)+COUNTIF(INDIRECT(R$4&amp;"!$Q$4:$Q$203"),'Risques-Dangers-Dommages'!$B$87)+COUNTIF(INDIRECT(R$4&amp;"!$Q$4:$Q$203"),'Risques-Dangers-Dommages'!$B$88)+COUNTIF(INDIRECT(R$4&amp;"!$Q$4:$Q$203"),'Risques-Dangers-Dommages'!$B$89))</f>
        <v>0</v>
      </c>
      <c r="S26" s="151">
        <f ca="1">(COUNTIF(INDIRECT(S$4&amp;"!$Q$4:$Q$203"),'Risques-Dangers-Dommages'!$B$84)+COUNTIF(INDIRECT(S$4&amp;"!$Q$4:$Q$203"),'Risques-Dangers-Dommages'!$B$85)+COUNTIF(INDIRECT(S$4&amp;"!$Q$4:$Q$203"),'Risques-Dangers-Dommages'!$B$87)+COUNTIF(INDIRECT(S$4&amp;"!$Q$4:$Q$203"),'Risques-Dangers-Dommages'!$B$88)+COUNTIF(INDIRECT(S$4&amp;"!$Q$4:$Q$203"),'Risques-Dangers-Dommages'!$B$89))</f>
        <v>0</v>
      </c>
      <c r="T26" s="151">
        <f ca="1">(COUNTIF(INDIRECT(T$4&amp;"!$Q$4:$Q$203"),'Risques-Dangers-Dommages'!$B$84)+COUNTIF(INDIRECT(T$4&amp;"!$Q$4:$Q$203"),'Risques-Dangers-Dommages'!$B$85)+COUNTIF(INDIRECT(T$4&amp;"!$Q$4:$Q$203"),'Risques-Dangers-Dommages'!$B$87)+COUNTIF(INDIRECT(T$4&amp;"!$Q$4:$Q$203"),'Risques-Dangers-Dommages'!$B$88)+COUNTIF(INDIRECT(T$4&amp;"!$Q$4:$Q$203"),'Risques-Dangers-Dommages'!$B$89))</f>
        <v>0</v>
      </c>
      <c r="U26" s="151">
        <f ca="1">(COUNTIF(INDIRECT(U$4&amp;"!$Q$4:$Q$203"),'Risques-Dangers-Dommages'!$B$84)+COUNTIF(INDIRECT(U$4&amp;"!$Q$4:$Q$203"),'Risques-Dangers-Dommages'!$B$85)+COUNTIF(INDIRECT(U$4&amp;"!$Q$4:$Q$203"),'Risques-Dangers-Dommages'!$B$87)+COUNTIF(INDIRECT(U$4&amp;"!$Q$4:$Q$203"),'Risques-Dangers-Dommages'!$B$88)+COUNTIF(INDIRECT(U$4&amp;"!$Q$4:$Q$203"),'Risques-Dangers-Dommages'!$B$89))</f>
        <v>0</v>
      </c>
      <c r="V26" s="151">
        <f ca="1">(COUNTIF(INDIRECT(V$4&amp;"!$Q$4:$Q$203"),'Risques-Dangers-Dommages'!$B$84)+COUNTIF(INDIRECT(V$4&amp;"!$Q$4:$Q$203"),'Risques-Dangers-Dommages'!$B$85)+COUNTIF(INDIRECT(V$4&amp;"!$Q$4:$Q$203"),'Risques-Dangers-Dommages'!$B$87)+COUNTIF(INDIRECT(V$4&amp;"!$Q$4:$Q$203"),'Risques-Dangers-Dommages'!$B$88)+COUNTIF(INDIRECT(V$4&amp;"!$Q$4:$Q$203"),'Risques-Dangers-Dommages'!$B$89))</f>
        <v>0</v>
      </c>
      <c r="W26" s="151">
        <f ca="1">(COUNTIF(INDIRECT(W$4&amp;"!$Q$4:$Q$203"),'Risques-Dangers-Dommages'!$B$84)+COUNTIF(INDIRECT(W$4&amp;"!$Q$4:$Q$203"),'Risques-Dangers-Dommages'!$B$85)+COUNTIF(INDIRECT(W$4&amp;"!$Q$4:$Q$203"),'Risques-Dangers-Dommages'!$B$87)+COUNTIF(INDIRECT(W$4&amp;"!$Q$4:$Q$203"),'Risques-Dangers-Dommages'!$B$88)+COUNTIF(INDIRECT(W$4&amp;"!$Q$4:$Q$203"),'Risques-Dangers-Dommages'!$B$89))</f>
        <v>0</v>
      </c>
      <c r="X26" s="151">
        <f ca="1">(COUNTIF(INDIRECT(X$4&amp;"!$Q$4:$Q$203"),'Risques-Dangers-Dommages'!$B$84)+COUNTIF(INDIRECT(X$4&amp;"!$Q$4:$Q$203"),'Risques-Dangers-Dommages'!$B$85)+COUNTIF(INDIRECT(X$4&amp;"!$Q$4:$Q$203"),'Risques-Dangers-Dommages'!$B$87)+COUNTIF(INDIRECT(X$4&amp;"!$Q$4:$Q$203"),'Risques-Dangers-Dommages'!$B$88)+COUNTIF(INDIRECT(X$4&amp;"!$Q$4:$Q$203"),'Risques-Dangers-Dommages'!$B$89))</f>
        <v>0</v>
      </c>
      <c r="Y26" s="151">
        <f ca="1">(COUNTIF(INDIRECT(Y$4&amp;"!$Q$4:$Q$203"),'Risques-Dangers-Dommages'!$B$84)+COUNTIF(INDIRECT(Y$4&amp;"!$Q$4:$Q$203"),'Risques-Dangers-Dommages'!$B$85)+COUNTIF(INDIRECT(Y$4&amp;"!$Q$4:$Q$203"),'Risques-Dangers-Dommages'!$B$87)+COUNTIF(INDIRECT(Y$4&amp;"!$Q$4:$Q$203"),'Risques-Dangers-Dommages'!$B$88)+COUNTIF(INDIRECT(Y$4&amp;"!$Q$4:$Q$203"),'Risques-Dangers-Dommages'!$B$89))</f>
        <v>0</v>
      </c>
      <c r="Z26" s="151">
        <f ca="1">(COUNTIF(INDIRECT(Z$4&amp;"!$Q$4:$Q$203"),'Risques-Dangers-Dommages'!$B$84)+COUNTIF(INDIRECT(Z$4&amp;"!$Q$4:$Q$203"),'Risques-Dangers-Dommages'!$B$85)+COUNTIF(INDIRECT(Z$4&amp;"!$Q$4:$Q$203"),'Risques-Dangers-Dommages'!$B$87)+COUNTIF(INDIRECT(Z$4&amp;"!$Q$4:$Q$203"),'Risques-Dangers-Dommages'!$B$88)+COUNTIF(INDIRECT(Z$4&amp;"!$Q$4:$Q$203"),'Risques-Dangers-Dommages'!$B$89))</f>
        <v>0</v>
      </c>
      <c r="AA26" s="151">
        <f ca="1">(COUNTIF(INDIRECT(AA$4&amp;"!$Q$4:$Q$203"),'Risques-Dangers-Dommages'!$B$84)+COUNTIF(INDIRECT(AA$4&amp;"!$Q$4:$Q$203"),'Risques-Dangers-Dommages'!$B$85)+COUNTIF(INDIRECT(AA$4&amp;"!$Q$4:$Q$203"),'Risques-Dangers-Dommages'!$B$87)+COUNTIF(INDIRECT(AA$4&amp;"!$Q$4:$Q$203"),'Risques-Dangers-Dommages'!$B$88)+COUNTIF(INDIRECT(AA$4&amp;"!$Q$4:$Q$203"),'Risques-Dangers-Dommages'!$B$89))</f>
        <v>0</v>
      </c>
      <c r="AB26" s="151">
        <f ca="1">(COUNTIF(INDIRECT(AB$4&amp;"!$Q$4:$Q$203"),'Risques-Dangers-Dommages'!$B$84)+COUNTIF(INDIRECT(AB$4&amp;"!$Q$4:$Q$203"),'Risques-Dangers-Dommages'!$B$85)+COUNTIF(INDIRECT(AB$4&amp;"!$Q$4:$Q$203"),'Risques-Dangers-Dommages'!$B$87)+COUNTIF(INDIRECT(AB$4&amp;"!$Q$4:$Q$203"),'Risques-Dangers-Dommages'!$B$88)+COUNTIF(INDIRECT(AB$4&amp;"!$Q$4:$Q$203"),'Risques-Dangers-Dommages'!$B$89))</f>
        <v>0</v>
      </c>
      <c r="AC26" s="151">
        <f ca="1">(COUNTIF(INDIRECT(AC$4&amp;"!$Q$4:$Q$203"),'Risques-Dangers-Dommages'!$B$84)+COUNTIF(INDIRECT(AC$4&amp;"!$Q$4:$Q$203"),'Risques-Dangers-Dommages'!$B$85)+COUNTIF(INDIRECT(AC$4&amp;"!$Q$4:$Q$203"),'Risques-Dangers-Dommages'!$B$87)+COUNTIF(INDIRECT(AC$4&amp;"!$Q$4:$Q$203"),'Risques-Dangers-Dommages'!$B$88)+COUNTIF(INDIRECT(AC$4&amp;"!$Q$4:$Q$203"),'Risques-Dangers-Dommages'!$B$89))</f>
        <v>0</v>
      </c>
      <c r="AD26" s="151">
        <f ca="1">(COUNTIF(INDIRECT(AD$4&amp;"!$Q$4:$Q$203"),'Risques-Dangers-Dommages'!$B$84)+COUNTIF(INDIRECT(AD$4&amp;"!$Q$4:$Q$203"),'Risques-Dangers-Dommages'!$B$85)+COUNTIF(INDIRECT(AD$4&amp;"!$Q$4:$Q$203"),'Risques-Dangers-Dommages'!$B$87)+COUNTIF(INDIRECT(AD$4&amp;"!$Q$4:$Q$203"),'Risques-Dangers-Dommages'!$B$88)+COUNTIF(INDIRECT(AD$4&amp;"!$Q$4:$Q$203"),'Risques-Dangers-Dommages'!$B$89))</f>
        <v>0</v>
      </c>
      <c r="AE26" s="151">
        <f ca="1">(COUNTIF(INDIRECT(AE$4&amp;"!$Q$4:$Q$203"),'Risques-Dangers-Dommages'!$B$84)+COUNTIF(INDIRECT(AE$4&amp;"!$Q$4:$Q$203"),'Risques-Dangers-Dommages'!$B$85)+COUNTIF(INDIRECT(AE$4&amp;"!$Q$4:$Q$203"),'Risques-Dangers-Dommages'!$B$87)+COUNTIF(INDIRECT(AE$4&amp;"!$Q$4:$Q$203"),'Risques-Dangers-Dommages'!$B$88)+COUNTIF(INDIRECT(AE$4&amp;"!$Q$4:$Q$203"),'Risques-Dangers-Dommages'!$B$89))</f>
        <v>0</v>
      </c>
      <c r="AF26" s="151">
        <f ca="1">(COUNTIF(INDIRECT(AF$4&amp;"!$Q$4:$Q$203"),'Risques-Dangers-Dommages'!$B$84)+COUNTIF(INDIRECT(AF$4&amp;"!$Q$4:$Q$203"),'Risques-Dangers-Dommages'!$B$85)+COUNTIF(INDIRECT(AF$4&amp;"!$Q$4:$Q$203"),'Risques-Dangers-Dommages'!$B$87)+COUNTIF(INDIRECT(AF$4&amp;"!$Q$4:$Q$203"),'Risques-Dangers-Dommages'!$B$88)+COUNTIF(INDIRECT(AF$4&amp;"!$Q$4:$Q$203"),'Risques-Dangers-Dommages'!$B$89))</f>
        <v>0</v>
      </c>
      <c r="AG26" s="151">
        <f t="shared" ca="1" si="0"/>
        <v>0</v>
      </c>
      <c r="AH26" s="606"/>
      <c r="AI26" s="220">
        <f ca="1">SUM(AG26:AG27)</f>
        <v>0</v>
      </c>
    </row>
    <row r="27" spans="1:35" x14ac:dyDescent="0.2">
      <c r="A27" s="611"/>
      <c r="B27" s="616" t="s">
        <v>219</v>
      </c>
      <c r="C27" s="617"/>
      <c r="D27" s="154">
        <f ca="1">(COUNTIF(INDIRECT(D$4&amp;"!$Q$4:$Q$203"),'Risques-Dangers-Dommages'!$B$86)+COUNTIF(INDIRECT(D$4&amp;"!$Q$4:$Q$203"),'Risques-Dangers-Dommages'!$B$90)+COUNTIF(INDIRECT(D$4&amp;"!$Q$4:$Q$203"),'Risques-Dangers-Dommages'!$B$91)+COUNTIF(INDIRECT(D$4&amp;"!$Q$4:$Q$203"),'Risques-Dangers-Dommages'!$B$92)+COUNTIF(INDIRECT(D$4&amp;"!$Q$4:$Q$203"),'Risques-Dangers-Dommages'!$B$93)+COUNTIF(INDIRECT(D$4&amp;"!$Q$4:$Q$203"),'Risques-Dangers-Dommages'!$B$94)+COUNTIF(INDIRECT(D$4&amp;"!$Q$4:$Q$203"),'Risques-Dangers-Dommages'!$B$95))</f>
        <v>0</v>
      </c>
      <c r="E27" s="154">
        <f ca="1">(COUNTIF(INDIRECT(E$4&amp;"!$Q$4:$Q$203"),'Risques-Dangers-Dommages'!$B$86)+COUNTIF(INDIRECT(E$4&amp;"!$Q$4:$Q$203"),'Risques-Dangers-Dommages'!$B$90)+COUNTIF(INDIRECT(E$4&amp;"!$Q$4:$Q$203"),'Risques-Dangers-Dommages'!$B$91)+COUNTIF(INDIRECT(E$4&amp;"!$Q$4:$Q$203"),'Risques-Dangers-Dommages'!$B$92)+COUNTIF(INDIRECT(E$4&amp;"!$Q$4:$Q$203"),'Risques-Dangers-Dommages'!$B$93)+COUNTIF(INDIRECT(E$4&amp;"!$Q$4:$Q$203"),'Risques-Dangers-Dommages'!$B$94)+COUNTIF(INDIRECT(E$4&amp;"!$Q$4:$Q$203"),'Risques-Dangers-Dommages'!$B$95))</f>
        <v>0</v>
      </c>
      <c r="F27" s="154">
        <f ca="1">(COUNTIF(INDIRECT(F$4&amp;"!$Q$4:$Q$203"),'Risques-Dangers-Dommages'!$B$86)+COUNTIF(INDIRECT(F$4&amp;"!$Q$4:$Q$203"),'Risques-Dangers-Dommages'!$B$90)+COUNTIF(INDIRECT(F$4&amp;"!$Q$4:$Q$203"),'Risques-Dangers-Dommages'!$B$91)+COUNTIF(INDIRECT(F$4&amp;"!$Q$4:$Q$203"),'Risques-Dangers-Dommages'!$B$92)+COUNTIF(INDIRECT(F$4&amp;"!$Q$4:$Q$203"),'Risques-Dangers-Dommages'!$B$93)+COUNTIF(INDIRECT(F$4&amp;"!$Q$4:$Q$203"),'Risques-Dangers-Dommages'!$B$94)+COUNTIF(INDIRECT(F$4&amp;"!$Q$4:$Q$203"),'Risques-Dangers-Dommages'!$B$95))</f>
        <v>0</v>
      </c>
      <c r="G27" s="154">
        <f ca="1">(COUNTIF(INDIRECT(G$4&amp;"!$Q$4:$Q$203"),'Risques-Dangers-Dommages'!$B$86)+COUNTIF(INDIRECT(G$4&amp;"!$Q$4:$Q$203"),'Risques-Dangers-Dommages'!$B$90)+COUNTIF(INDIRECT(G$4&amp;"!$Q$4:$Q$203"),'Risques-Dangers-Dommages'!$B$91)+COUNTIF(INDIRECT(G$4&amp;"!$Q$4:$Q$203"),'Risques-Dangers-Dommages'!$B$92)+COUNTIF(INDIRECT(G$4&amp;"!$Q$4:$Q$203"),'Risques-Dangers-Dommages'!$B$93)+COUNTIF(INDIRECT(G$4&amp;"!$Q$4:$Q$203"),'Risques-Dangers-Dommages'!$B$94)+COUNTIF(INDIRECT(G$4&amp;"!$Q$4:$Q$203"),'Risques-Dangers-Dommages'!$B$95))</f>
        <v>0</v>
      </c>
      <c r="H27" s="154">
        <f ca="1">(COUNTIF(INDIRECT(H$4&amp;"!$Q$4:$Q$203"),'Risques-Dangers-Dommages'!$B$86)+COUNTIF(INDIRECT(H$4&amp;"!$Q$4:$Q$203"),'Risques-Dangers-Dommages'!$B$90)+COUNTIF(INDIRECT(H$4&amp;"!$Q$4:$Q$203"),'Risques-Dangers-Dommages'!$B$91)+COUNTIF(INDIRECT(H$4&amp;"!$Q$4:$Q$203"),'Risques-Dangers-Dommages'!$B$92)+COUNTIF(INDIRECT(H$4&amp;"!$Q$4:$Q$203"),'Risques-Dangers-Dommages'!$B$93)+COUNTIF(INDIRECT(H$4&amp;"!$Q$4:$Q$203"),'Risques-Dangers-Dommages'!$B$94)+COUNTIF(INDIRECT(H$4&amp;"!$Q$4:$Q$203"),'Risques-Dangers-Dommages'!$B$95))</f>
        <v>0</v>
      </c>
      <c r="I27" s="154">
        <f ca="1">(COUNTIF(INDIRECT(I$4&amp;"!$Q$4:$Q$203"),'Risques-Dangers-Dommages'!$B$86)+COUNTIF(INDIRECT(I$4&amp;"!$Q$4:$Q$203"),'Risques-Dangers-Dommages'!$B$90)+COUNTIF(INDIRECT(I$4&amp;"!$Q$4:$Q$203"),'Risques-Dangers-Dommages'!$B$91)+COUNTIF(INDIRECT(I$4&amp;"!$Q$4:$Q$203"),'Risques-Dangers-Dommages'!$B$92)+COUNTIF(INDIRECT(I$4&amp;"!$Q$4:$Q$203"),'Risques-Dangers-Dommages'!$B$93)+COUNTIF(INDIRECT(I$4&amp;"!$Q$4:$Q$203"),'Risques-Dangers-Dommages'!$B$94)+COUNTIF(INDIRECT(I$4&amp;"!$Q$4:$Q$203"),'Risques-Dangers-Dommages'!$B$95))</f>
        <v>0</v>
      </c>
      <c r="J27" s="154">
        <f ca="1">(COUNTIF(INDIRECT(J$4&amp;"!$Q$4:$Q$203"),'Risques-Dangers-Dommages'!$B$86)+COUNTIF(INDIRECT(J$4&amp;"!$Q$4:$Q$203"),'Risques-Dangers-Dommages'!$B$90)+COUNTIF(INDIRECT(J$4&amp;"!$Q$4:$Q$203"),'Risques-Dangers-Dommages'!$B$91)+COUNTIF(INDIRECT(J$4&amp;"!$Q$4:$Q$203"),'Risques-Dangers-Dommages'!$B$92)+COUNTIF(INDIRECT(J$4&amp;"!$Q$4:$Q$203"),'Risques-Dangers-Dommages'!$B$93)+COUNTIF(INDIRECT(J$4&amp;"!$Q$4:$Q$203"),'Risques-Dangers-Dommages'!$B$94)+COUNTIF(INDIRECT(J$4&amp;"!$Q$4:$Q$203"),'Risques-Dangers-Dommages'!$B$95))</f>
        <v>0</v>
      </c>
      <c r="K27" s="154">
        <f ca="1">(COUNTIF(INDIRECT(K$4&amp;"!$Q$4:$Q$203"),'Risques-Dangers-Dommages'!$B$86)+COUNTIF(INDIRECT(K$4&amp;"!$Q$4:$Q$203"),'Risques-Dangers-Dommages'!$B$90)+COUNTIF(INDIRECT(K$4&amp;"!$Q$4:$Q$203"),'Risques-Dangers-Dommages'!$B$91)+COUNTIF(INDIRECT(K$4&amp;"!$Q$4:$Q$203"),'Risques-Dangers-Dommages'!$B$92)+COUNTIF(INDIRECT(K$4&amp;"!$Q$4:$Q$203"),'Risques-Dangers-Dommages'!$B$93)+COUNTIF(INDIRECT(K$4&amp;"!$Q$4:$Q$203"),'Risques-Dangers-Dommages'!$B$94)+COUNTIF(INDIRECT(K$4&amp;"!$Q$4:$Q$203"),'Risques-Dangers-Dommages'!$B$95))</f>
        <v>0</v>
      </c>
      <c r="L27" s="154">
        <f ca="1">(COUNTIF(INDIRECT(L$4&amp;"!$Q$4:$Q$203"),'Risques-Dangers-Dommages'!$B$86)+COUNTIF(INDIRECT(L$4&amp;"!$Q$4:$Q$203"),'Risques-Dangers-Dommages'!$B$90)+COUNTIF(INDIRECT(L$4&amp;"!$Q$4:$Q$203"),'Risques-Dangers-Dommages'!$B$91)+COUNTIF(INDIRECT(L$4&amp;"!$Q$4:$Q$203"),'Risques-Dangers-Dommages'!$B$92)+COUNTIF(INDIRECT(L$4&amp;"!$Q$4:$Q$203"),'Risques-Dangers-Dommages'!$B$93)+COUNTIF(INDIRECT(L$4&amp;"!$Q$4:$Q$203"),'Risques-Dangers-Dommages'!$B$94)+COUNTIF(INDIRECT(L$4&amp;"!$Q$4:$Q$203"),'Risques-Dangers-Dommages'!$B$95))</f>
        <v>0</v>
      </c>
      <c r="M27" s="154">
        <f ca="1">(COUNTIF(INDIRECT(M$4&amp;"!$Q$4:$Q$203"),'Risques-Dangers-Dommages'!$B$86)+COUNTIF(INDIRECT(M$4&amp;"!$Q$4:$Q$203"),'Risques-Dangers-Dommages'!$B$90)+COUNTIF(INDIRECT(M$4&amp;"!$Q$4:$Q$203"),'Risques-Dangers-Dommages'!$B$91)+COUNTIF(INDIRECT(M$4&amp;"!$Q$4:$Q$203"),'Risques-Dangers-Dommages'!$B$92)+COUNTIF(INDIRECT(M$4&amp;"!$Q$4:$Q$203"),'Risques-Dangers-Dommages'!$B$93)+COUNTIF(INDIRECT(M$4&amp;"!$Q$4:$Q$203"),'Risques-Dangers-Dommages'!$B$94)+COUNTIF(INDIRECT(M$4&amp;"!$Q$4:$Q$203"),'Risques-Dangers-Dommages'!$B$95))</f>
        <v>0</v>
      </c>
      <c r="N27" s="154">
        <f ca="1">(COUNTIF(INDIRECT(N$4&amp;"!$Q$4:$Q$203"),'Risques-Dangers-Dommages'!$B$86)+COUNTIF(INDIRECT(N$4&amp;"!$Q$4:$Q$203"),'Risques-Dangers-Dommages'!$B$90)+COUNTIF(INDIRECT(N$4&amp;"!$Q$4:$Q$203"),'Risques-Dangers-Dommages'!$B$91)+COUNTIF(INDIRECT(N$4&amp;"!$Q$4:$Q$203"),'Risques-Dangers-Dommages'!$B$92)+COUNTIF(INDIRECT(N$4&amp;"!$Q$4:$Q$203"),'Risques-Dangers-Dommages'!$B$93)+COUNTIF(INDIRECT(N$4&amp;"!$Q$4:$Q$203"),'Risques-Dangers-Dommages'!$B$94)+COUNTIF(INDIRECT(N$4&amp;"!$Q$4:$Q$203"),'Risques-Dangers-Dommages'!$B$95))</f>
        <v>0</v>
      </c>
      <c r="O27" s="154">
        <f ca="1">(COUNTIF(INDIRECT(O$4&amp;"!$Q$4:$Q$203"),'Risques-Dangers-Dommages'!$B$86)+COUNTIF(INDIRECT(O$4&amp;"!$Q$4:$Q$203"),'Risques-Dangers-Dommages'!$B$90)+COUNTIF(INDIRECT(O$4&amp;"!$Q$4:$Q$203"),'Risques-Dangers-Dommages'!$B$91)+COUNTIF(INDIRECT(O$4&amp;"!$Q$4:$Q$203"),'Risques-Dangers-Dommages'!$B$92)+COUNTIF(INDIRECT(O$4&amp;"!$Q$4:$Q$203"),'Risques-Dangers-Dommages'!$B$93)+COUNTIF(INDIRECT(O$4&amp;"!$Q$4:$Q$203"),'Risques-Dangers-Dommages'!$B$94)+COUNTIF(INDIRECT(O$4&amp;"!$Q$4:$Q$203"),'Risques-Dangers-Dommages'!$B$95))</f>
        <v>0</v>
      </c>
      <c r="P27" s="154">
        <f ca="1">(COUNTIF(INDIRECT(P$4&amp;"!$Q$4:$Q$203"),'Risques-Dangers-Dommages'!$B$86)+COUNTIF(INDIRECT(P$4&amp;"!$Q$4:$Q$203"),'Risques-Dangers-Dommages'!$B$90)+COUNTIF(INDIRECT(P$4&amp;"!$Q$4:$Q$203"),'Risques-Dangers-Dommages'!$B$91)+COUNTIF(INDIRECT(P$4&amp;"!$Q$4:$Q$203"),'Risques-Dangers-Dommages'!$B$92)+COUNTIF(INDIRECT(P$4&amp;"!$Q$4:$Q$203"),'Risques-Dangers-Dommages'!$B$93)+COUNTIF(INDIRECT(P$4&amp;"!$Q$4:$Q$203"),'Risques-Dangers-Dommages'!$B$94)+COUNTIF(INDIRECT(P$4&amp;"!$Q$4:$Q$203"),'Risques-Dangers-Dommages'!$B$95))</f>
        <v>0</v>
      </c>
      <c r="Q27" s="154">
        <f ca="1">(COUNTIF(INDIRECT(Q$4&amp;"!$Q$4:$Q$203"),'Risques-Dangers-Dommages'!$B$86)+COUNTIF(INDIRECT(Q$4&amp;"!$Q$4:$Q$203"),'Risques-Dangers-Dommages'!$B$90)+COUNTIF(INDIRECT(Q$4&amp;"!$Q$4:$Q$203"),'Risques-Dangers-Dommages'!$B$91)+COUNTIF(INDIRECT(Q$4&amp;"!$Q$4:$Q$203"),'Risques-Dangers-Dommages'!$B$92)+COUNTIF(INDIRECT(Q$4&amp;"!$Q$4:$Q$203"),'Risques-Dangers-Dommages'!$B$93)+COUNTIF(INDIRECT(Q$4&amp;"!$Q$4:$Q$203"),'Risques-Dangers-Dommages'!$B$94)+COUNTIF(INDIRECT(Q$4&amp;"!$Q$4:$Q$203"),'Risques-Dangers-Dommages'!$B$95))</f>
        <v>0</v>
      </c>
      <c r="R27" s="154">
        <f ca="1">(COUNTIF(INDIRECT(R$4&amp;"!$Q$4:$Q$203"),'Risques-Dangers-Dommages'!$B$86)+COUNTIF(INDIRECT(R$4&amp;"!$Q$4:$Q$203"),'Risques-Dangers-Dommages'!$B$90)+COUNTIF(INDIRECT(R$4&amp;"!$Q$4:$Q$203"),'Risques-Dangers-Dommages'!$B$91)+COUNTIF(INDIRECT(R$4&amp;"!$Q$4:$Q$203"),'Risques-Dangers-Dommages'!$B$92)+COUNTIF(INDIRECT(R$4&amp;"!$Q$4:$Q$203"),'Risques-Dangers-Dommages'!$B$93)+COUNTIF(INDIRECT(R$4&amp;"!$Q$4:$Q$203"),'Risques-Dangers-Dommages'!$B$94)+COUNTIF(INDIRECT(R$4&amp;"!$Q$4:$Q$203"),'Risques-Dangers-Dommages'!$B$95))</f>
        <v>0</v>
      </c>
      <c r="S27" s="154">
        <f ca="1">(COUNTIF(INDIRECT(S$4&amp;"!$Q$4:$Q$203"),'Risques-Dangers-Dommages'!$B$86)+COUNTIF(INDIRECT(S$4&amp;"!$Q$4:$Q$203"),'Risques-Dangers-Dommages'!$B$90)+COUNTIF(INDIRECT(S$4&amp;"!$Q$4:$Q$203"),'Risques-Dangers-Dommages'!$B$91)+COUNTIF(INDIRECT(S$4&amp;"!$Q$4:$Q$203"),'Risques-Dangers-Dommages'!$B$92)+COUNTIF(INDIRECT(S$4&amp;"!$Q$4:$Q$203"),'Risques-Dangers-Dommages'!$B$93)+COUNTIF(INDIRECT(S$4&amp;"!$Q$4:$Q$203"),'Risques-Dangers-Dommages'!$B$94)+COUNTIF(INDIRECT(S$4&amp;"!$Q$4:$Q$203"),'Risques-Dangers-Dommages'!$B$95))</f>
        <v>0</v>
      </c>
      <c r="T27" s="154">
        <f ca="1">(COUNTIF(INDIRECT(T$4&amp;"!$Q$4:$Q$203"),'Risques-Dangers-Dommages'!$B$86)+COUNTIF(INDIRECT(T$4&amp;"!$Q$4:$Q$203"),'Risques-Dangers-Dommages'!$B$90)+COUNTIF(INDIRECT(T$4&amp;"!$Q$4:$Q$203"),'Risques-Dangers-Dommages'!$B$91)+COUNTIF(INDIRECT(T$4&amp;"!$Q$4:$Q$203"),'Risques-Dangers-Dommages'!$B$92)+COUNTIF(INDIRECT(T$4&amp;"!$Q$4:$Q$203"),'Risques-Dangers-Dommages'!$B$93)+COUNTIF(INDIRECT(T$4&amp;"!$Q$4:$Q$203"),'Risques-Dangers-Dommages'!$B$94)+COUNTIF(INDIRECT(T$4&amp;"!$Q$4:$Q$203"),'Risques-Dangers-Dommages'!$B$95))</f>
        <v>0</v>
      </c>
      <c r="U27" s="154">
        <f ca="1">(COUNTIF(INDIRECT(U$4&amp;"!$Q$4:$Q$203"),'Risques-Dangers-Dommages'!$B$86)+COUNTIF(INDIRECT(U$4&amp;"!$Q$4:$Q$203"),'Risques-Dangers-Dommages'!$B$90)+COUNTIF(INDIRECT(U$4&amp;"!$Q$4:$Q$203"),'Risques-Dangers-Dommages'!$B$91)+COUNTIF(INDIRECT(U$4&amp;"!$Q$4:$Q$203"),'Risques-Dangers-Dommages'!$B$92)+COUNTIF(INDIRECT(U$4&amp;"!$Q$4:$Q$203"),'Risques-Dangers-Dommages'!$B$93)+COUNTIF(INDIRECT(U$4&amp;"!$Q$4:$Q$203"),'Risques-Dangers-Dommages'!$B$94)+COUNTIF(INDIRECT(U$4&amp;"!$Q$4:$Q$203"),'Risques-Dangers-Dommages'!$B$95))</f>
        <v>0</v>
      </c>
      <c r="V27" s="154">
        <f ca="1">(COUNTIF(INDIRECT(V$4&amp;"!$Q$4:$Q$203"),'Risques-Dangers-Dommages'!$B$86)+COUNTIF(INDIRECT(V$4&amp;"!$Q$4:$Q$203"),'Risques-Dangers-Dommages'!$B$90)+COUNTIF(INDIRECT(V$4&amp;"!$Q$4:$Q$203"),'Risques-Dangers-Dommages'!$B$91)+COUNTIF(INDIRECT(V$4&amp;"!$Q$4:$Q$203"),'Risques-Dangers-Dommages'!$B$92)+COUNTIF(INDIRECT(V$4&amp;"!$Q$4:$Q$203"),'Risques-Dangers-Dommages'!$B$93)+COUNTIF(INDIRECT(V$4&amp;"!$Q$4:$Q$203"),'Risques-Dangers-Dommages'!$B$94)+COUNTIF(INDIRECT(V$4&amp;"!$Q$4:$Q$203"),'Risques-Dangers-Dommages'!$B$95))</f>
        <v>0</v>
      </c>
      <c r="W27" s="154">
        <f ca="1">(COUNTIF(INDIRECT(W$4&amp;"!$Q$4:$Q$203"),'Risques-Dangers-Dommages'!$B$86)+COUNTIF(INDIRECT(W$4&amp;"!$Q$4:$Q$203"),'Risques-Dangers-Dommages'!$B$90)+COUNTIF(INDIRECT(W$4&amp;"!$Q$4:$Q$203"),'Risques-Dangers-Dommages'!$B$91)+COUNTIF(INDIRECT(W$4&amp;"!$Q$4:$Q$203"),'Risques-Dangers-Dommages'!$B$92)+COUNTIF(INDIRECT(W$4&amp;"!$Q$4:$Q$203"),'Risques-Dangers-Dommages'!$B$93)+COUNTIF(INDIRECT(W$4&amp;"!$Q$4:$Q$203"),'Risques-Dangers-Dommages'!$B$94)+COUNTIF(INDIRECT(W$4&amp;"!$Q$4:$Q$203"),'Risques-Dangers-Dommages'!$B$95))</f>
        <v>0</v>
      </c>
      <c r="X27" s="154">
        <f ca="1">(COUNTIF(INDIRECT(X$4&amp;"!$Q$4:$Q$203"),'Risques-Dangers-Dommages'!$B$86)+COUNTIF(INDIRECT(X$4&amp;"!$Q$4:$Q$203"),'Risques-Dangers-Dommages'!$B$90)+COUNTIF(INDIRECT(X$4&amp;"!$Q$4:$Q$203"),'Risques-Dangers-Dommages'!$B$91)+COUNTIF(INDIRECT(X$4&amp;"!$Q$4:$Q$203"),'Risques-Dangers-Dommages'!$B$92)+COUNTIF(INDIRECT(X$4&amp;"!$Q$4:$Q$203"),'Risques-Dangers-Dommages'!$B$93)+COUNTIF(INDIRECT(X$4&amp;"!$Q$4:$Q$203"),'Risques-Dangers-Dommages'!$B$94)+COUNTIF(INDIRECT(X$4&amp;"!$Q$4:$Q$203"),'Risques-Dangers-Dommages'!$B$95))</f>
        <v>0</v>
      </c>
      <c r="Y27" s="154">
        <f ca="1">(COUNTIF(INDIRECT(Y$4&amp;"!$Q$4:$Q$203"),'Risques-Dangers-Dommages'!$B$86)+COUNTIF(INDIRECT(Y$4&amp;"!$Q$4:$Q$203"),'Risques-Dangers-Dommages'!$B$90)+COUNTIF(INDIRECT(Y$4&amp;"!$Q$4:$Q$203"),'Risques-Dangers-Dommages'!$B$91)+COUNTIF(INDIRECT(Y$4&amp;"!$Q$4:$Q$203"),'Risques-Dangers-Dommages'!$B$92)+COUNTIF(INDIRECT(Y$4&amp;"!$Q$4:$Q$203"),'Risques-Dangers-Dommages'!$B$93)+COUNTIF(INDIRECT(Y$4&amp;"!$Q$4:$Q$203"),'Risques-Dangers-Dommages'!$B$94)+COUNTIF(INDIRECT(Y$4&amp;"!$Q$4:$Q$203"),'Risques-Dangers-Dommages'!$B$95))</f>
        <v>0</v>
      </c>
      <c r="Z27" s="154">
        <f ca="1">(COUNTIF(INDIRECT(Z$4&amp;"!$Q$4:$Q$203"),'Risques-Dangers-Dommages'!$B$86)+COUNTIF(INDIRECT(Z$4&amp;"!$Q$4:$Q$203"),'Risques-Dangers-Dommages'!$B$90)+COUNTIF(INDIRECT(Z$4&amp;"!$Q$4:$Q$203"),'Risques-Dangers-Dommages'!$B$91)+COUNTIF(INDIRECT(Z$4&amp;"!$Q$4:$Q$203"),'Risques-Dangers-Dommages'!$B$92)+COUNTIF(INDIRECT(Z$4&amp;"!$Q$4:$Q$203"),'Risques-Dangers-Dommages'!$B$93)+COUNTIF(INDIRECT(Z$4&amp;"!$Q$4:$Q$203"),'Risques-Dangers-Dommages'!$B$94)+COUNTIF(INDIRECT(Z$4&amp;"!$Q$4:$Q$203"),'Risques-Dangers-Dommages'!$B$95))</f>
        <v>0</v>
      </c>
      <c r="AA27" s="154">
        <f ca="1">(COUNTIF(INDIRECT(AA$4&amp;"!$Q$4:$Q$203"),'Risques-Dangers-Dommages'!$B$86)+COUNTIF(INDIRECT(AA$4&amp;"!$Q$4:$Q$203"),'Risques-Dangers-Dommages'!$B$90)+COUNTIF(INDIRECT(AA$4&amp;"!$Q$4:$Q$203"),'Risques-Dangers-Dommages'!$B$91)+COUNTIF(INDIRECT(AA$4&amp;"!$Q$4:$Q$203"),'Risques-Dangers-Dommages'!$B$92)+COUNTIF(INDIRECT(AA$4&amp;"!$Q$4:$Q$203"),'Risques-Dangers-Dommages'!$B$93)+COUNTIF(INDIRECT(AA$4&amp;"!$Q$4:$Q$203"),'Risques-Dangers-Dommages'!$B$94)+COUNTIF(INDIRECT(AA$4&amp;"!$Q$4:$Q$203"),'Risques-Dangers-Dommages'!$B$95))</f>
        <v>0</v>
      </c>
      <c r="AB27" s="154">
        <f ca="1">(COUNTIF(INDIRECT(AB$4&amp;"!$Q$4:$Q$203"),'Risques-Dangers-Dommages'!$B$86)+COUNTIF(INDIRECT(AB$4&amp;"!$Q$4:$Q$203"),'Risques-Dangers-Dommages'!$B$90)+COUNTIF(INDIRECT(AB$4&amp;"!$Q$4:$Q$203"),'Risques-Dangers-Dommages'!$B$91)+COUNTIF(INDIRECT(AB$4&amp;"!$Q$4:$Q$203"),'Risques-Dangers-Dommages'!$B$92)+COUNTIF(INDIRECT(AB$4&amp;"!$Q$4:$Q$203"),'Risques-Dangers-Dommages'!$B$93)+COUNTIF(INDIRECT(AB$4&amp;"!$Q$4:$Q$203"),'Risques-Dangers-Dommages'!$B$94)+COUNTIF(INDIRECT(AB$4&amp;"!$Q$4:$Q$203"),'Risques-Dangers-Dommages'!$B$95))</f>
        <v>0</v>
      </c>
      <c r="AC27" s="154">
        <f ca="1">(COUNTIF(INDIRECT(AC$4&amp;"!$Q$4:$Q$203"),'Risques-Dangers-Dommages'!$B$86)+COUNTIF(INDIRECT(AC$4&amp;"!$Q$4:$Q$203"),'Risques-Dangers-Dommages'!$B$90)+COUNTIF(INDIRECT(AC$4&amp;"!$Q$4:$Q$203"),'Risques-Dangers-Dommages'!$B$91)+COUNTIF(INDIRECT(AC$4&amp;"!$Q$4:$Q$203"),'Risques-Dangers-Dommages'!$B$92)+COUNTIF(INDIRECT(AC$4&amp;"!$Q$4:$Q$203"),'Risques-Dangers-Dommages'!$B$93)+COUNTIF(INDIRECT(AC$4&amp;"!$Q$4:$Q$203"),'Risques-Dangers-Dommages'!$B$94)+COUNTIF(INDIRECT(AC$4&amp;"!$Q$4:$Q$203"),'Risques-Dangers-Dommages'!$B$95))</f>
        <v>0</v>
      </c>
      <c r="AD27" s="154">
        <f ca="1">(COUNTIF(INDIRECT(AD$4&amp;"!$Q$4:$Q$203"),'Risques-Dangers-Dommages'!$B$86)+COUNTIF(INDIRECT(AD$4&amp;"!$Q$4:$Q$203"),'Risques-Dangers-Dommages'!$B$90)+COUNTIF(INDIRECT(AD$4&amp;"!$Q$4:$Q$203"),'Risques-Dangers-Dommages'!$B$91)+COUNTIF(INDIRECT(AD$4&amp;"!$Q$4:$Q$203"),'Risques-Dangers-Dommages'!$B$92)+COUNTIF(INDIRECT(AD$4&amp;"!$Q$4:$Q$203"),'Risques-Dangers-Dommages'!$B$93)+COUNTIF(INDIRECT(AD$4&amp;"!$Q$4:$Q$203"),'Risques-Dangers-Dommages'!$B$94)+COUNTIF(INDIRECT(AD$4&amp;"!$Q$4:$Q$203"),'Risques-Dangers-Dommages'!$B$95))</f>
        <v>0</v>
      </c>
      <c r="AE27" s="154">
        <f ca="1">(COUNTIF(INDIRECT(AE$4&amp;"!$Q$4:$Q$203"),'Risques-Dangers-Dommages'!$B$86)+COUNTIF(INDIRECT(AE$4&amp;"!$Q$4:$Q$203"),'Risques-Dangers-Dommages'!$B$90)+COUNTIF(INDIRECT(AE$4&amp;"!$Q$4:$Q$203"),'Risques-Dangers-Dommages'!$B$91)+COUNTIF(INDIRECT(AE$4&amp;"!$Q$4:$Q$203"),'Risques-Dangers-Dommages'!$B$92)+COUNTIF(INDIRECT(AE$4&amp;"!$Q$4:$Q$203"),'Risques-Dangers-Dommages'!$B$93)+COUNTIF(INDIRECT(AE$4&amp;"!$Q$4:$Q$203"),'Risques-Dangers-Dommages'!$B$94)+COUNTIF(INDIRECT(AE$4&amp;"!$Q$4:$Q$203"),'Risques-Dangers-Dommages'!$B$95))</f>
        <v>0</v>
      </c>
      <c r="AF27" s="154">
        <f ca="1">(COUNTIF(INDIRECT(AF$4&amp;"!$Q$4:$Q$203"),'Risques-Dangers-Dommages'!$B$86)+COUNTIF(INDIRECT(AF$4&amp;"!$Q$4:$Q$203"),'Risques-Dangers-Dommages'!$B$90)+COUNTIF(INDIRECT(AF$4&amp;"!$Q$4:$Q$203"),'Risques-Dangers-Dommages'!$B$91)+COUNTIF(INDIRECT(AF$4&amp;"!$Q$4:$Q$203"),'Risques-Dangers-Dommages'!$B$92)+COUNTIF(INDIRECT(AF$4&amp;"!$Q$4:$Q$203"),'Risques-Dangers-Dommages'!$B$93)+COUNTIF(INDIRECT(AF$4&amp;"!$Q$4:$Q$203"),'Risques-Dangers-Dommages'!$B$94)+COUNTIF(INDIRECT(AF$4&amp;"!$Q$4:$Q$203"),'Risques-Dangers-Dommages'!$B$95))</f>
        <v>0</v>
      </c>
      <c r="AG27" s="154">
        <f t="shared" ca="1" si="0"/>
        <v>0</v>
      </c>
      <c r="AH27" s="606"/>
      <c r="AI27" s="222"/>
    </row>
    <row r="28" spans="1:35" x14ac:dyDescent="0.2">
      <c r="A28" s="618" t="s">
        <v>89</v>
      </c>
      <c r="B28" s="619" t="s">
        <v>220</v>
      </c>
      <c r="C28" s="620"/>
      <c r="D28" s="155">
        <f ca="1">(COUNTIF(INDIRECT(D$4&amp;"!$Q$4:$Q$203"),'Risques-Dangers-Dommages'!$B$65)+COUNTIF(INDIRECT(D$4&amp;"!$Q$4:$Q$203"),'Risques-Dangers-Dommages'!$B$67)+COUNTIF(INDIRECT(D$4&amp;"!$Q$4:$Q$203"),'Risques-Dangers-Dommages'!$B$72)+COUNTIF(INDIRECT(D$4&amp;"!$Q$4:$Q$203"),'Risques-Dangers-Dommages'!$B$68))</f>
        <v>0</v>
      </c>
      <c r="E28" s="155">
        <f ca="1">(COUNTIF(INDIRECT(E$4&amp;"!$Q$4:$Q$203"),'Risques-Dangers-Dommages'!$B$65)+COUNTIF(INDIRECT(E$4&amp;"!$Q$4:$Q$203"),'Risques-Dangers-Dommages'!$B$67)+COUNTIF(INDIRECT(E$4&amp;"!$Q$4:$Q$203"),'Risques-Dangers-Dommages'!$B$72)+COUNTIF(INDIRECT(E$4&amp;"!$Q$4:$Q$203"),'Risques-Dangers-Dommages'!$B$68))</f>
        <v>0</v>
      </c>
      <c r="F28" s="155">
        <f ca="1">(COUNTIF(INDIRECT(F$4&amp;"!$Q$4:$Q$203"),'Risques-Dangers-Dommages'!$B$65)+COUNTIF(INDIRECT(F$4&amp;"!$Q$4:$Q$203"),'Risques-Dangers-Dommages'!$B$67)+COUNTIF(INDIRECT(F$4&amp;"!$Q$4:$Q$203"),'Risques-Dangers-Dommages'!$B$72)+COUNTIF(INDIRECT(F$4&amp;"!$Q$4:$Q$203"),'Risques-Dangers-Dommages'!$B$68))</f>
        <v>0</v>
      </c>
      <c r="G28" s="155">
        <f ca="1">(COUNTIF(INDIRECT(G$4&amp;"!$Q$4:$Q$203"),'Risques-Dangers-Dommages'!$B$65)+COUNTIF(INDIRECT(G$4&amp;"!$Q$4:$Q$203"),'Risques-Dangers-Dommages'!$B$67)+COUNTIF(INDIRECT(G$4&amp;"!$Q$4:$Q$203"),'Risques-Dangers-Dommages'!$B$72)+COUNTIF(INDIRECT(G$4&amp;"!$Q$4:$Q$203"),'Risques-Dangers-Dommages'!$B$68))</f>
        <v>0</v>
      </c>
      <c r="H28" s="155">
        <f ca="1">(COUNTIF(INDIRECT(H$4&amp;"!$Q$4:$Q$203"),'Risques-Dangers-Dommages'!$B$65)+COUNTIF(INDIRECT(H$4&amp;"!$Q$4:$Q$203"),'Risques-Dangers-Dommages'!$B$67)+COUNTIF(INDIRECT(H$4&amp;"!$Q$4:$Q$203"),'Risques-Dangers-Dommages'!$B$72)+COUNTIF(INDIRECT(H$4&amp;"!$Q$4:$Q$203"),'Risques-Dangers-Dommages'!$B$68))</f>
        <v>0</v>
      </c>
      <c r="I28" s="155">
        <f ca="1">(COUNTIF(INDIRECT(I$4&amp;"!$Q$4:$Q$203"),'Risques-Dangers-Dommages'!$B$65)+COUNTIF(INDIRECT(I$4&amp;"!$Q$4:$Q$203"),'Risques-Dangers-Dommages'!$B$67)+COUNTIF(INDIRECT(I$4&amp;"!$Q$4:$Q$203"),'Risques-Dangers-Dommages'!$B$72)+COUNTIF(INDIRECT(I$4&amp;"!$Q$4:$Q$203"),'Risques-Dangers-Dommages'!$B$68))</f>
        <v>0</v>
      </c>
      <c r="J28" s="155">
        <f ca="1">(COUNTIF(INDIRECT(J$4&amp;"!$Q$4:$Q$203"),'Risques-Dangers-Dommages'!$B$65)+COUNTIF(INDIRECT(J$4&amp;"!$Q$4:$Q$203"),'Risques-Dangers-Dommages'!$B$67)+COUNTIF(INDIRECT(J$4&amp;"!$Q$4:$Q$203"),'Risques-Dangers-Dommages'!$B$72)+COUNTIF(INDIRECT(J$4&amp;"!$Q$4:$Q$203"),'Risques-Dangers-Dommages'!$B$68))</f>
        <v>0</v>
      </c>
      <c r="K28" s="155">
        <f ca="1">(COUNTIF(INDIRECT(K$4&amp;"!$Q$4:$Q$203"),'Risques-Dangers-Dommages'!$B$65)+COUNTIF(INDIRECT(K$4&amp;"!$Q$4:$Q$203"),'Risques-Dangers-Dommages'!$B$67)+COUNTIF(INDIRECT(K$4&amp;"!$Q$4:$Q$203"),'Risques-Dangers-Dommages'!$B$72)+COUNTIF(INDIRECT(K$4&amp;"!$Q$4:$Q$203"),'Risques-Dangers-Dommages'!$B$68))</f>
        <v>0</v>
      </c>
      <c r="L28" s="155">
        <f ca="1">(COUNTIF(INDIRECT(L$4&amp;"!$Q$4:$Q$203"),'Risques-Dangers-Dommages'!$B$65)+COUNTIF(INDIRECT(L$4&amp;"!$Q$4:$Q$203"),'Risques-Dangers-Dommages'!$B$67)+COUNTIF(INDIRECT(L$4&amp;"!$Q$4:$Q$203"),'Risques-Dangers-Dommages'!$B$72)+COUNTIF(INDIRECT(L$4&amp;"!$Q$4:$Q$203"),'Risques-Dangers-Dommages'!$B$68))</f>
        <v>0</v>
      </c>
      <c r="M28" s="155">
        <f ca="1">(COUNTIF(INDIRECT(M$4&amp;"!$Q$4:$Q$203"),'Risques-Dangers-Dommages'!$B$65)+COUNTIF(INDIRECT(M$4&amp;"!$Q$4:$Q$203"),'Risques-Dangers-Dommages'!$B$67)+COUNTIF(INDIRECT(M$4&amp;"!$Q$4:$Q$203"),'Risques-Dangers-Dommages'!$B$72)+COUNTIF(INDIRECT(M$4&amp;"!$Q$4:$Q$203"),'Risques-Dangers-Dommages'!$B$68))</f>
        <v>0</v>
      </c>
      <c r="N28" s="155">
        <f ca="1">(COUNTIF(INDIRECT(N$4&amp;"!$Q$4:$Q$203"),'Risques-Dangers-Dommages'!$B$65)+COUNTIF(INDIRECT(N$4&amp;"!$Q$4:$Q$203"),'Risques-Dangers-Dommages'!$B$67)+COUNTIF(INDIRECT(N$4&amp;"!$Q$4:$Q$203"),'Risques-Dangers-Dommages'!$B$72)+COUNTIF(INDIRECT(N$4&amp;"!$Q$4:$Q$203"),'Risques-Dangers-Dommages'!$B$68))</f>
        <v>0</v>
      </c>
      <c r="O28" s="155">
        <f ca="1">(COUNTIF(INDIRECT(O$4&amp;"!$Q$4:$Q$203"),'Risques-Dangers-Dommages'!$B$65)+COUNTIF(INDIRECT(O$4&amp;"!$Q$4:$Q$203"),'Risques-Dangers-Dommages'!$B$67)+COUNTIF(INDIRECT(O$4&amp;"!$Q$4:$Q$203"),'Risques-Dangers-Dommages'!$B$72)+COUNTIF(INDIRECT(O$4&amp;"!$Q$4:$Q$203"),'Risques-Dangers-Dommages'!$B$68))</f>
        <v>0</v>
      </c>
      <c r="P28" s="155">
        <f ca="1">(COUNTIF(INDIRECT(P$4&amp;"!$Q$4:$Q$203"),'Risques-Dangers-Dommages'!$B$65)+COUNTIF(INDIRECT(P$4&amp;"!$Q$4:$Q$203"),'Risques-Dangers-Dommages'!$B$67)+COUNTIF(INDIRECT(P$4&amp;"!$Q$4:$Q$203"),'Risques-Dangers-Dommages'!$B$72)+COUNTIF(INDIRECT(P$4&amp;"!$Q$4:$Q$203"),'Risques-Dangers-Dommages'!$B$68))</f>
        <v>0</v>
      </c>
      <c r="Q28" s="155">
        <f ca="1">(COUNTIF(INDIRECT(Q$4&amp;"!$Q$4:$Q$203"),'Risques-Dangers-Dommages'!$B$65)+COUNTIF(INDIRECT(Q$4&amp;"!$Q$4:$Q$203"),'Risques-Dangers-Dommages'!$B$67)+COUNTIF(INDIRECT(Q$4&amp;"!$Q$4:$Q$203"),'Risques-Dangers-Dommages'!$B$72)+COUNTIF(INDIRECT(Q$4&amp;"!$Q$4:$Q$203"),'Risques-Dangers-Dommages'!$B$68))</f>
        <v>0</v>
      </c>
      <c r="R28" s="155">
        <f ca="1">(COUNTIF(INDIRECT(R$4&amp;"!$Q$4:$Q$203"),'Risques-Dangers-Dommages'!$B$65)+COUNTIF(INDIRECT(R$4&amp;"!$Q$4:$Q$203"),'Risques-Dangers-Dommages'!$B$67)+COUNTIF(INDIRECT(R$4&amp;"!$Q$4:$Q$203"),'Risques-Dangers-Dommages'!$B$72)+COUNTIF(INDIRECT(R$4&amp;"!$Q$4:$Q$203"),'Risques-Dangers-Dommages'!$B$68))</f>
        <v>0</v>
      </c>
      <c r="S28" s="155">
        <f ca="1">(COUNTIF(INDIRECT(S$4&amp;"!$Q$4:$Q$203"),'Risques-Dangers-Dommages'!$B$65)+COUNTIF(INDIRECT(S$4&amp;"!$Q$4:$Q$203"),'Risques-Dangers-Dommages'!$B$67)+COUNTIF(INDIRECT(S$4&amp;"!$Q$4:$Q$203"),'Risques-Dangers-Dommages'!$B$72)+COUNTIF(INDIRECT(S$4&amp;"!$Q$4:$Q$203"),'Risques-Dangers-Dommages'!$B$68))</f>
        <v>0</v>
      </c>
      <c r="T28" s="155">
        <f ca="1">(COUNTIF(INDIRECT(T$4&amp;"!$Q$4:$Q$203"),'Risques-Dangers-Dommages'!$B$65)+COUNTIF(INDIRECT(T$4&amp;"!$Q$4:$Q$203"),'Risques-Dangers-Dommages'!$B$67)+COUNTIF(INDIRECT(T$4&amp;"!$Q$4:$Q$203"),'Risques-Dangers-Dommages'!$B$72)+COUNTIF(INDIRECT(T$4&amp;"!$Q$4:$Q$203"),'Risques-Dangers-Dommages'!$B$68))</f>
        <v>0</v>
      </c>
      <c r="U28" s="155">
        <f ca="1">(COUNTIF(INDIRECT(U$4&amp;"!$Q$4:$Q$203"),'Risques-Dangers-Dommages'!$B$65)+COUNTIF(INDIRECT(U$4&amp;"!$Q$4:$Q$203"),'Risques-Dangers-Dommages'!$B$67)+COUNTIF(INDIRECT(U$4&amp;"!$Q$4:$Q$203"),'Risques-Dangers-Dommages'!$B$72)+COUNTIF(INDIRECT(U$4&amp;"!$Q$4:$Q$203"),'Risques-Dangers-Dommages'!$B$68))</f>
        <v>0</v>
      </c>
      <c r="V28" s="155">
        <f ca="1">(COUNTIF(INDIRECT(V$4&amp;"!$Q$4:$Q$203"),'Risques-Dangers-Dommages'!$B$65)+COUNTIF(INDIRECT(V$4&amp;"!$Q$4:$Q$203"),'Risques-Dangers-Dommages'!$B$67)+COUNTIF(INDIRECT(V$4&amp;"!$Q$4:$Q$203"),'Risques-Dangers-Dommages'!$B$72)+COUNTIF(INDIRECT(V$4&amp;"!$Q$4:$Q$203"),'Risques-Dangers-Dommages'!$B$68))</f>
        <v>0</v>
      </c>
      <c r="W28" s="155">
        <f ca="1">(COUNTIF(INDIRECT(W$4&amp;"!$Q$4:$Q$203"),'Risques-Dangers-Dommages'!$B$65)+COUNTIF(INDIRECT(W$4&amp;"!$Q$4:$Q$203"),'Risques-Dangers-Dommages'!$B$67)+COUNTIF(INDIRECT(W$4&amp;"!$Q$4:$Q$203"),'Risques-Dangers-Dommages'!$B$72)+COUNTIF(INDIRECT(W$4&amp;"!$Q$4:$Q$203"),'Risques-Dangers-Dommages'!$B$68))</f>
        <v>0</v>
      </c>
      <c r="X28" s="155">
        <f ca="1">(COUNTIF(INDIRECT(X$4&amp;"!$Q$4:$Q$203"),'Risques-Dangers-Dommages'!$B$65)+COUNTIF(INDIRECT(X$4&amp;"!$Q$4:$Q$203"),'Risques-Dangers-Dommages'!$B$67)+COUNTIF(INDIRECT(X$4&amp;"!$Q$4:$Q$203"),'Risques-Dangers-Dommages'!$B$72)+COUNTIF(INDIRECT(X$4&amp;"!$Q$4:$Q$203"),'Risques-Dangers-Dommages'!$B$68))</f>
        <v>0</v>
      </c>
      <c r="Y28" s="155">
        <f ca="1">(COUNTIF(INDIRECT(Y$4&amp;"!$Q$4:$Q$203"),'Risques-Dangers-Dommages'!$B$65)+COUNTIF(INDIRECT(Y$4&amp;"!$Q$4:$Q$203"),'Risques-Dangers-Dommages'!$B$67)+COUNTIF(INDIRECT(Y$4&amp;"!$Q$4:$Q$203"),'Risques-Dangers-Dommages'!$B$72)+COUNTIF(INDIRECT(Y$4&amp;"!$Q$4:$Q$203"),'Risques-Dangers-Dommages'!$B$68))</f>
        <v>0</v>
      </c>
      <c r="Z28" s="155">
        <f ca="1">(COUNTIF(INDIRECT(Z$4&amp;"!$Q$4:$Q$203"),'Risques-Dangers-Dommages'!$B$65)+COUNTIF(INDIRECT(Z$4&amp;"!$Q$4:$Q$203"),'Risques-Dangers-Dommages'!$B$67)+COUNTIF(INDIRECT(Z$4&amp;"!$Q$4:$Q$203"),'Risques-Dangers-Dommages'!$B$72)+COUNTIF(INDIRECT(Z$4&amp;"!$Q$4:$Q$203"),'Risques-Dangers-Dommages'!$B$68))</f>
        <v>0</v>
      </c>
      <c r="AA28" s="155">
        <f ca="1">(COUNTIF(INDIRECT(AA$4&amp;"!$Q$4:$Q$203"),'Risques-Dangers-Dommages'!$B$65)+COUNTIF(INDIRECT(AA$4&amp;"!$Q$4:$Q$203"),'Risques-Dangers-Dommages'!$B$67)+COUNTIF(INDIRECT(AA$4&amp;"!$Q$4:$Q$203"),'Risques-Dangers-Dommages'!$B$72)+COUNTIF(INDIRECT(AA$4&amp;"!$Q$4:$Q$203"),'Risques-Dangers-Dommages'!$B$68))</f>
        <v>0</v>
      </c>
      <c r="AB28" s="155">
        <f ca="1">(COUNTIF(INDIRECT(AB$4&amp;"!$Q$4:$Q$203"),'Risques-Dangers-Dommages'!$B$65)+COUNTIF(INDIRECT(AB$4&amp;"!$Q$4:$Q$203"),'Risques-Dangers-Dommages'!$B$67)+COUNTIF(INDIRECT(AB$4&amp;"!$Q$4:$Q$203"),'Risques-Dangers-Dommages'!$B$72)+COUNTIF(INDIRECT(AB$4&amp;"!$Q$4:$Q$203"),'Risques-Dangers-Dommages'!$B$68))</f>
        <v>0</v>
      </c>
      <c r="AC28" s="155">
        <f ca="1">(COUNTIF(INDIRECT(AC$4&amp;"!$Q$4:$Q$203"),'Risques-Dangers-Dommages'!$B$65)+COUNTIF(INDIRECT(AC$4&amp;"!$Q$4:$Q$203"),'Risques-Dangers-Dommages'!$B$67)+COUNTIF(INDIRECT(AC$4&amp;"!$Q$4:$Q$203"),'Risques-Dangers-Dommages'!$B$72)+COUNTIF(INDIRECT(AC$4&amp;"!$Q$4:$Q$203"),'Risques-Dangers-Dommages'!$B$68))</f>
        <v>0</v>
      </c>
      <c r="AD28" s="155">
        <f ca="1">(COUNTIF(INDIRECT(AD$4&amp;"!$Q$4:$Q$203"),'Risques-Dangers-Dommages'!$B$65)+COUNTIF(INDIRECT(AD$4&amp;"!$Q$4:$Q$203"),'Risques-Dangers-Dommages'!$B$67)+COUNTIF(INDIRECT(AD$4&amp;"!$Q$4:$Q$203"),'Risques-Dangers-Dommages'!$B$72)+COUNTIF(INDIRECT(AD$4&amp;"!$Q$4:$Q$203"),'Risques-Dangers-Dommages'!$B$68))</f>
        <v>0</v>
      </c>
      <c r="AE28" s="155">
        <f ca="1">(COUNTIF(INDIRECT(AE$4&amp;"!$Q$4:$Q$203"),'Risques-Dangers-Dommages'!$B$65)+COUNTIF(INDIRECT(AE$4&amp;"!$Q$4:$Q$203"),'Risques-Dangers-Dommages'!$B$67)+COUNTIF(INDIRECT(AE$4&amp;"!$Q$4:$Q$203"),'Risques-Dangers-Dommages'!$B$72)+COUNTIF(INDIRECT(AE$4&amp;"!$Q$4:$Q$203"),'Risques-Dangers-Dommages'!$B$68))</f>
        <v>0</v>
      </c>
      <c r="AF28" s="155">
        <f ca="1">(COUNTIF(INDIRECT(AF$4&amp;"!$Q$4:$Q$203"),'Risques-Dangers-Dommages'!$B$65)+COUNTIF(INDIRECT(AF$4&amp;"!$Q$4:$Q$203"),'Risques-Dangers-Dommages'!$B$67)+COUNTIF(INDIRECT(AF$4&amp;"!$Q$4:$Q$203"),'Risques-Dangers-Dommages'!$B$72)+COUNTIF(INDIRECT(AF$4&amp;"!$Q$4:$Q$203"),'Risques-Dangers-Dommages'!$B$68))</f>
        <v>0</v>
      </c>
      <c r="AG28" s="208">
        <f t="shared" ca="1" si="0"/>
        <v>0</v>
      </c>
      <c r="AH28" s="606"/>
      <c r="AI28" s="220">
        <f ca="1">SUM(AG28:AG29)</f>
        <v>0</v>
      </c>
    </row>
    <row r="29" spans="1:35" x14ac:dyDescent="0.2">
      <c r="A29" s="618"/>
      <c r="B29" s="621" t="s">
        <v>221</v>
      </c>
      <c r="C29" s="622"/>
      <c r="D29" s="157">
        <f ca="1">(COUNTIF(INDIRECT(D$4&amp;"!$Q$4:$Q$203"),'Risques-Dangers-Dommages'!$B$71)+COUNTIF(INDIRECT(D$4&amp;"!$Q$4:$Q$203"),'Risques-Dangers-Dommages'!$B$70)+COUNTIF(INDIRECT(D$4&amp;"!$Q$4:$Q$203"),'Risques-Dangers-Dommages'!$B$66)+COUNTIF(INDIRECT(D$4&amp;"!$Q$4:$Q$203"),'Risques-Dangers-Dommages'!$B$69))</f>
        <v>0</v>
      </c>
      <c r="E29" s="157">
        <f ca="1">(COUNTIF(INDIRECT(E$4&amp;"!$Q$4:$Q$203"),'Risques-Dangers-Dommages'!$B$71)+COUNTIF(INDIRECT(E$4&amp;"!$Q$4:$Q$203"),'Risques-Dangers-Dommages'!$B$70)+COUNTIF(INDIRECT(E$4&amp;"!$Q$4:$Q$203"),'Risques-Dangers-Dommages'!$B$66)+COUNTIF(INDIRECT(E$4&amp;"!$Q$4:$Q$203"),'Risques-Dangers-Dommages'!$B$69))</f>
        <v>0</v>
      </c>
      <c r="F29" s="157">
        <f ca="1">(COUNTIF(INDIRECT(F$4&amp;"!$Q$4:$Q$203"),'Risques-Dangers-Dommages'!$B$71)+COUNTIF(INDIRECT(F$4&amp;"!$Q$4:$Q$203"),'Risques-Dangers-Dommages'!$B$70)+COUNTIF(INDIRECT(F$4&amp;"!$Q$4:$Q$203"),'Risques-Dangers-Dommages'!$B$66)+COUNTIF(INDIRECT(F$4&amp;"!$Q$4:$Q$203"),'Risques-Dangers-Dommages'!$B$69))</f>
        <v>0</v>
      </c>
      <c r="G29" s="157">
        <f ca="1">(COUNTIF(INDIRECT(G$4&amp;"!$Q$4:$Q$203"),'Risques-Dangers-Dommages'!$B$71)+COUNTIF(INDIRECT(G$4&amp;"!$Q$4:$Q$203"),'Risques-Dangers-Dommages'!$B$70)+COUNTIF(INDIRECT(G$4&amp;"!$Q$4:$Q$203"),'Risques-Dangers-Dommages'!$B$66)+COUNTIF(INDIRECT(G$4&amp;"!$Q$4:$Q$203"),'Risques-Dangers-Dommages'!$B$69))</f>
        <v>0</v>
      </c>
      <c r="H29" s="157">
        <f ca="1">(COUNTIF(INDIRECT(H$4&amp;"!$Q$4:$Q$203"),'Risques-Dangers-Dommages'!$B$71)+COUNTIF(INDIRECT(H$4&amp;"!$Q$4:$Q$203"),'Risques-Dangers-Dommages'!$B$70)+COUNTIF(INDIRECT(H$4&amp;"!$Q$4:$Q$203"),'Risques-Dangers-Dommages'!$B$66)+COUNTIF(INDIRECT(H$4&amp;"!$Q$4:$Q$203"),'Risques-Dangers-Dommages'!$B$69))</f>
        <v>0</v>
      </c>
      <c r="I29" s="157">
        <f ca="1">(COUNTIF(INDIRECT(I$4&amp;"!$Q$4:$Q$203"),'Risques-Dangers-Dommages'!$B$71)+COUNTIF(INDIRECT(I$4&amp;"!$Q$4:$Q$203"),'Risques-Dangers-Dommages'!$B$70)+COUNTIF(INDIRECT(I$4&amp;"!$Q$4:$Q$203"),'Risques-Dangers-Dommages'!$B$66)+COUNTIF(INDIRECT(I$4&amp;"!$Q$4:$Q$203"),'Risques-Dangers-Dommages'!$B$69))</f>
        <v>0</v>
      </c>
      <c r="J29" s="157">
        <f ca="1">(COUNTIF(INDIRECT(J$4&amp;"!$Q$4:$Q$203"),'Risques-Dangers-Dommages'!$B$71)+COUNTIF(INDIRECT(J$4&amp;"!$Q$4:$Q$203"),'Risques-Dangers-Dommages'!$B$70)+COUNTIF(INDIRECT(J$4&amp;"!$Q$4:$Q$203"),'Risques-Dangers-Dommages'!$B$66)+COUNTIF(INDIRECT(J$4&amp;"!$Q$4:$Q$203"),'Risques-Dangers-Dommages'!$B$69))</f>
        <v>0</v>
      </c>
      <c r="K29" s="157">
        <f ca="1">(COUNTIF(INDIRECT(K$4&amp;"!$Q$4:$Q$203"),'Risques-Dangers-Dommages'!$B$71)+COUNTIF(INDIRECT(K$4&amp;"!$Q$4:$Q$203"),'Risques-Dangers-Dommages'!$B$70)+COUNTIF(INDIRECT(K$4&amp;"!$Q$4:$Q$203"),'Risques-Dangers-Dommages'!$B$66)+COUNTIF(INDIRECT(K$4&amp;"!$Q$4:$Q$203"),'Risques-Dangers-Dommages'!$B$69))</f>
        <v>0</v>
      </c>
      <c r="L29" s="157">
        <f ca="1">(COUNTIF(INDIRECT(L$4&amp;"!$Q$4:$Q$203"),'Risques-Dangers-Dommages'!$B$71)+COUNTIF(INDIRECT(L$4&amp;"!$Q$4:$Q$203"),'Risques-Dangers-Dommages'!$B$70)+COUNTIF(INDIRECT(L$4&amp;"!$Q$4:$Q$203"),'Risques-Dangers-Dommages'!$B$66)+COUNTIF(INDIRECT(L$4&amp;"!$Q$4:$Q$203"),'Risques-Dangers-Dommages'!$B$69))</f>
        <v>0</v>
      </c>
      <c r="M29" s="157">
        <f ca="1">(COUNTIF(INDIRECT(M$4&amp;"!$Q$4:$Q$203"),'Risques-Dangers-Dommages'!$B$71)+COUNTIF(INDIRECT(M$4&amp;"!$Q$4:$Q$203"),'Risques-Dangers-Dommages'!$B$70)+COUNTIF(INDIRECT(M$4&amp;"!$Q$4:$Q$203"),'Risques-Dangers-Dommages'!$B$66)+COUNTIF(INDIRECT(M$4&amp;"!$Q$4:$Q$203"),'Risques-Dangers-Dommages'!$B$69))</f>
        <v>0</v>
      </c>
      <c r="N29" s="157">
        <f ca="1">(COUNTIF(INDIRECT(N$4&amp;"!$Q$4:$Q$203"),'Risques-Dangers-Dommages'!$B$71)+COUNTIF(INDIRECT(N$4&amp;"!$Q$4:$Q$203"),'Risques-Dangers-Dommages'!$B$70)+COUNTIF(INDIRECT(N$4&amp;"!$Q$4:$Q$203"),'Risques-Dangers-Dommages'!$B$66)+COUNTIF(INDIRECT(N$4&amp;"!$Q$4:$Q$203"),'Risques-Dangers-Dommages'!$B$69))</f>
        <v>0</v>
      </c>
      <c r="O29" s="157">
        <f ca="1">(COUNTIF(INDIRECT(O$4&amp;"!$Q$4:$Q$203"),'Risques-Dangers-Dommages'!$B$71)+COUNTIF(INDIRECT(O$4&amp;"!$Q$4:$Q$203"),'Risques-Dangers-Dommages'!$B$70)+COUNTIF(INDIRECT(O$4&amp;"!$Q$4:$Q$203"),'Risques-Dangers-Dommages'!$B$66)+COUNTIF(INDIRECT(O$4&amp;"!$Q$4:$Q$203"),'Risques-Dangers-Dommages'!$B$69))</f>
        <v>0</v>
      </c>
      <c r="P29" s="157">
        <f ca="1">(COUNTIF(INDIRECT(P$4&amp;"!$Q$4:$Q$203"),'Risques-Dangers-Dommages'!$B$71)+COUNTIF(INDIRECT(P$4&amp;"!$Q$4:$Q$203"),'Risques-Dangers-Dommages'!$B$70)+COUNTIF(INDIRECT(P$4&amp;"!$Q$4:$Q$203"),'Risques-Dangers-Dommages'!$B$66)+COUNTIF(INDIRECT(P$4&amp;"!$Q$4:$Q$203"),'Risques-Dangers-Dommages'!$B$69))</f>
        <v>0</v>
      </c>
      <c r="Q29" s="157">
        <f ca="1">(COUNTIF(INDIRECT(Q$4&amp;"!$Q$4:$Q$203"),'Risques-Dangers-Dommages'!$B$71)+COUNTIF(INDIRECT(Q$4&amp;"!$Q$4:$Q$203"),'Risques-Dangers-Dommages'!$B$70)+COUNTIF(INDIRECT(Q$4&amp;"!$Q$4:$Q$203"),'Risques-Dangers-Dommages'!$B$66)+COUNTIF(INDIRECT(Q$4&amp;"!$Q$4:$Q$203"),'Risques-Dangers-Dommages'!$B$69))</f>
        <v>0</v>
      </c>
      <c r="R29" s="157">
        <f ca="1">(COUNTIF(INDIRECT(R$4&amp;"!$Q$4:$Q$203"),'Risques-Dangers-Dommages'!$B$71)+COUNTIF(INDIRECT(R$4&amp;"!$Q$4:$Q$203"),'Risques-Dangers-Dommages'!$B$70)+COUNTIF(INDIRECT(R$4&amp;"!$Q$4:$Q$203"),'Risques-Dangers-Dommages'!$B$66)+COUNTIF(INDIRECT(R$4&amp;"!$Q$4:$Q$203"),'Risques-Dangers-Dommages'!$B$69))</f>
        <v>0</v>
      </c>
      <c r="S29" s="157">
        <f ca="1">(COUNTIF(INDIRECT(S$4&amp;"!$Q$4:$Q$203"),'Risques-Dangers-Dommages'!$B$71)+COUNTIF(INDIRECT(S$4&amp;"!$Q$4:$Q$203"),'Risques-Dangers-Dommages'!$B$70)+COUNTIF(INDIRECT(S$4&amp;"!$Q$4:$Q$203"),'Risques-Dangers-Dommages'!$B$66)+COUNTIF(INDIRECT(S$4&amp;"!$Q$4:$Q$203"),'Risques-Dangers-Dommages'!$B$69))</f>
        <v>0</v>
      </c>
      <c r="T29" s="157">
        <f ca="1">(COUNTIF(INDIRECT(T$4&amp;"!$Q$4:$Q$203"),'Risques-Dangers-Dommages'!$B$71)+COUNTIF(INDIRECT(T$4&amp;"!$Q$4:$Q$203"),'Risques-Dangers-Dommages'!$B$70)+COUNTIF(INDIRECT(T$4&amp;"!$Q$4:$Q$203"),'Risques-Dangers-Dommages'!$B$66)+COUNTIF(INDIRECT(T$4&amp;"!$Q$4:$Q$203"),'Risques-Dangers-Dommages'!$B$69))</f>
        <v>0</v>
      </c>
      <c r="U29" s="157">
        <f ca="1">(COUNTIF(INDIRECT(U$4&amp;"!$Q$4:$Q$203"),'Risques-Dangers-Dommages'!$B$71)+COUNTIF(INDIRECT(U$4&amp;"!$Q$4:$Q$203"),'Risques-Dangers-Dommages'!$B$70)+COUNTIF(INDIRECT(U$4&amp;"!$Q$4:$Q$203"),'Risques-Dangers-Dommages'!$B$66)+COUNTIF(INDIRECT(U$4&amp;"!$Q$4:$Q$203"),'Risques-Dangers-Dommages'!$B$69))</f>
        <v>0</v>
      </c>
      <c r="V29" s="157">
        <f ca="1">(COUNTIF(INDIRECT(V$4&amp;"!$Q$4:$Q$203"),'Risques-Dangers-Dommages'!$B$71)+COUNTIF(INDIRECT(V$4&amp;"!$Q$4:$Q$203"),'Risques-Dangers-Dommages'!$B$70)+COUNTIF(INDIRECT(V$4&amp;"!$Q$4:$Q$203"),'Risques-Dangers-Dommages'!$B$66)+COUNTIF(INDIRECT(V$4&amp;"!$Q$4:$Q$203"),'Risques-Dangers-Dommages'!$B$69))</f>
        <v>0</v>
      </c>
      <c r="W29" s="157">
        <f ca="1">(COUNTIF(INDIRECT(W$4&amp;"!$Q$4:$Q$203"),'Risques-Dangers-Dommages'!$B$71)+COUNTIF(INDIRECT(W$4&amp;"!$Q$4:$Q$203"),'Risques-Dangers-Dommages'!$B$70)+COUNTIF(INDIRECT(W$4&amp;"!$Q$4:$Q$203"),'Risques-Dangers-Dommages'!$B$66)+COUNTIF(INDIRECT(W$4&amp;"!$Q$4:$Q$203"),'Risques-Dangers-Dommages'!$B$69))</f>
        <v>0</v>
      </c>
      <c r="X29" s="157">
        <f ca="1">(COUNTIF(INDIRECT(X$4&amp;"!$Q$4:$Q$203"),'Risques-Dangers-Dommages'!$B$71)+COUNTIF(INDIRECT(X$4&amp;"!$Q$4:$Q$203"),'Risques-Dangers-Dommages'!$B$70)+COUNTIF(INDIRECT(X$4&amp;"!$Q$4:$Q$203"),'Risques-Dangers-Dommages'!$B$66)+COUNTIF(INDIRECT(X$4&amp;"!$Q$4:$Q$203"),'Risques-Dangers-Dommages'!$B$69))</f>
        <v>0</v>
      </c>
      <c r="Y29" s="157">
        <f ca="1">(COUNTIF(INDIRECT(Y$4&amp;"!$Q$4:$Q$203"),'Risques-Dangers-Dommages'!$B$71)+COUNTIF(INDIRECT(Y$4&amp;"!$Q$4:$Q$203"),'Risques-Dangers-Dommages'!$B$70)+COUNTIF(INDIRECT(Y$4&amp;"!$Q$4:$Q$203"),'Risques-Dangers-Dommages'!$B$66)+COUNTIF(INDIRECT(Y$4&amp;"!$Q$4:$Q$203"),'Risques-Dangers-Dommages'!$B$69))</f>
        <v>0</v>
      </c>
      <c r="Z29" s="157">
        <f ca="1">(COUNTIF(INDIRECT(Z$4&amp;"!$Q$4:$Q$203"),'Risques-Dangers-Dommages'!$B$71)+COUNTIF(INDIRECT(Z$4&amp;"!$Q$4:$Q$203"),'Risques-Dangers-Dommages'!$B$70)+COUNTIF(INDIRECT(Z$4&amp;"!$Q$4:$Q$203"),'Risques-Dangers-Dommages'!$B$66)+COUNTIF(INDIRECT(Z$4&amp;"!$Q$4:$Q$203"),'Risques-Dangers-Dommages'!$B$69))</f>
        <v>0</v>
      </c>
      <c r="AA29" s="157">
        <f ca="1">(COUNTIF(INDIRECT(AA$4&amp;"!$Q$4:$Q$203"),'Risques-Dangers-Dommages'!$B$71)+COUNTIF(INDIRECT(AA$4&amp;"!$Q$4:$Q$203"),'Risques-Dangers-Dommages'!$B$70)+COUNTIF(INDIRECT(AA$4&amp;"!$Q$4:$Q$203"),'Risques-Dangers-Dommages'!$B$66)+COUNTIF(INDIRECT(AA$4&amp;"!$Q$4:$Q$203"),'Risques-Dangers-Dommages'!$B$69))</f>
        <v>0</v>
      </c>
      <c r="AB29" s="157">
        <f ca="1">(COUNTIF(INDIRECT(AB$4&amp;"!$Q$4:$Q$203"),'Risques-Dangers-Dommages'!$B$71)+COUNTIF(INDIRECT(AB$4&amp;"!$Q$4:$Q$203"),'Risques-Dangers-Dommages'!$B$70)+COUNTIF(INDIRECT(AB$4&amp;"!$Q$4:$Q$203"),'Risques-Dangers-Dommages'!$B$66)+COUNTIF(INDIRECT(AB$4&amp;"!$Q$4:$Q$203"),'Risques-Dangers-Dommages'!$B$69))</f>
        <v>0</v>
      </c>
      <c r="AC29" s="157">
        <f ca="1">(COUNTIF(INDIRECT(AC$4&amp;"!$Q$4:$Q$203"),'Risques-Dangers-Dommages'!$B$71)+COUNTIF(INDIRECT(AC$4&amp;"!$Q$4:$Q$203"),'Risques-Dangers-Dommages'!$B$70)+COUNTIF(INDIRECT(AC$4&amp;"!$Q$4:$Q$203"),'Risques-Dangers-Dommages'!$B$66)+COUNTIF(INDIRECT(AC$4&amp;"!$Q$4:$Q$203"),'Risques-Dangers-Dommages'!$B$69))</f>
        <v>0</v>
      </c>
      <c r="AD29" s="157">
        <f ca="1">(COUNTIF(INDIRECT(AD$4&amp;"!$Q$4:$Q$203"),'Risques-Dangers-Dommages'!$B$71)+COUNTIF(INDIRECT(AD$4&amp;"!$Q$4:$Q$203"),'Risques-Dangers-Dommages'!$B$70)+COUNTIF(INDIRECT(AD$4&amp;"!$Q$4:$Q$203"),'Risques-Dangers-Dommages'!$B$66)+COUNTIF(INDIRECT(AD$4&amp;"!$Q$4:$Q$203"),'Risques-Dangers-Dommages'!$B$69))</f>
        <v>0</v>
      </c>
      <c r="AE29" s="157">
        <f ca="1">(COUNTIF(INDIRECT(AE$4&amp;"!$Q$4:$Q$203"),'Risques-Dangers-Dommages'!$B$71)+COUNTIF(INDIRECT(AE$4&amp;"!$Q$4:$Q$203"),'Risques-Dangers-Dommages'!$B$70)+COUNTIF(INDIRECT(AE$4&amp;"!$Q$4:$Q$203"),'Risques-Dangers-Dommages'!$B$66)+COUNTIF(INDIRECT(AE$4&amp;"!$Q$4:$Q$203"),'Risques-Dangers-Dommages'!$B$69))</f>
        <v>0</v>
      </c>
      <c r="AF29" s="157">
        <f ca="1">(COUNTIF(INDIRECT(AF$4&amp;"!$Q$4:$Q$203"),'Risques-Dangers-Dommages'!$B$71)+COUNTIF(INDIRECT(AF$4&amp;"!$Q$4:$Q$203"),'Risques-Dangers-Dommages'!$B$70)+COUNTIF(INDIRECT(AF$4&amp;"!$Q$4:$Q$203"),'Risques-Dangers-Dommages'!$B$66)+COUNTIF(INDIRECT(AF$4&amp;"!$Q$4:$Q$203"),'Risques-Dangers-Dommages'!$B$69))</f>
        <v>0</v>
      </c>
      <c r="AG29" s="213">
        <f t="shared" ca="1" si="0"/>
        <v>0</v>
      </c>
      <c r="AH29" s="606"/>
      <c r="AI29" s="221"/>
    </row>
    <row r="30" spans="1:35" x14ac:dyDescent="0.2">
      <c r="A30" s="607" t="s">
        <v>111</v>
      </c>
      <c r="B30" s="608"/>
      <c r="C30" s="608"/>
      <c r="D30" s="158">
        <f ca="1">COUNTIF(INDIRECT(D$4&amp;"!$P$4:$P$203"),'Risques-Dangers-Dommages'!$D$3)</f>
        <v>0</v>
      </c>
      <c r="E30" s="158">
        <f ca="1">COUNTIF(INDIRECT(E$4&amp;"!$P$4:$P$203"),'Risques-Dangers-Dommages'!$D$3)</f>
        <v>0</v>
      </c>
      <c r="F30" s="158">
        <f ca="1">COUNTIF(INDIRECT(F$4&amp;"!$P$4:$P$203"),'Risques-Dangers-Dommages'!$D$3)</f>
        <v>0</v>
      </c>
      <c r="G30" s="158">
        <f ca="1">COUNTIF(INDIRECT(G$4&amp;"!$P$4:$P$203"),'Risques-Dangers-Dommages'!$D$3)</f>
        <v>0</v>
      </c>
      <c r="H30" s="158">
        <f ca="1">COUNTIF(INDIRECT(H$4&amp;"!$P$4:$P$203"),'Risques-Dangers-Dommages'!$D$3)</f>
        <v>0</v>
      </c>
      <c r="I30" s="158">
        <f ca="1">COUNTIF(INDIRECT(I$4&amp;"!$P$4:$P$203"),'Risques-Dangers-Dommages'!$D$3)</f>
        <v>0</v>
      </c>
      <c r="J30" s="158">
        <f ca="1">COUNTIF(INDIRECT(J$4&amp;"!$P$4:$P$203"),'Risques-Dangers-Dommages'!$D$3)</f>
        <v>0</v>
      </c>
      <c r="K30" s="158">
        <f ca="1">COUNTIF(INDIRECT(K$4&amp;"!$P$4:$P$203"),'Risques-Dangers-Dommages'!$D$3)</f>
        <v>0</v>
      </c>
      <c r="L30" s="158">
        <f ca="1">COUNTIF(INDIRECT(L$4&amp;"!$P$4:$P$203"),'Risques-Dangers-Dommages'!$D$3)</f>
        <v>0</v>
      </c>
      <c r="M30" s="158">
        <f ca="1">COUNTIF(INDIRECT(M$4&amp;"!$P$4:$P$203"),'Risques-Dangers-Dommages'!$D$3)</f>
        <v>0</v>
      </c>
      <c r="N30" s="158">
        <f ca="1">COUNTIF(INDIRECT(N$4&amp;"!$P$4:$P$203"),'Risques-Dangers-Dommages'!$D$3)</f>
        <v>0</v>
      </c>
      <c r="O30" s="158">
        <f ca="1">COUNTIF(INDIRECT(O$4&amp;"!$P$4:$P$203"),'Risques-Dangers-Dommages'!$D$3)</f>
        <v>0</v>
      </c>
      <c r="P30" s="158">
        <f ca="1">COUNTIF(INDIRECT(P$4&amp;"!$P$4:$P$203"),'Risques-Dangers-Dommages'!$D$3)</f>
        <v>0</v>
      </c>
      <c r="Q30" s="158">
        <f ca="1">COUNTIF(INDIRECT(Q$4&amp;"!$P$4:$P$203"),'Risques-Dangers-Dommages'!$D$3)</f>
        <v>0</v>
      </c>
      <c r="R30" s="158">
        <f ca="1">COUNTIF(INDIRECT(R$4&amp;"!$P$4:$P$203"),'Risques-Dangers-Dommages'!$D$3)</f>
        <v>0</v>
      </c>
      <c r="S30" s="158">
        <f ca="1">COUNTIF(INDIRECT(S$4&amp;"!$P$4:$P$203"),'Risques-Dangers-Dommages'!$D$3)</f>
        <v>0</v>
      </c>
      <c r="T30" s="158">
        <f ca="1">COUNTIF(INDIRECT(T$4&amp;"!$P$4:$P$203"),'Risques-Dangers-Dommages'!$D$3)</f>
        <v>0</v>
      </c>
      <c r="U30" s="158">
        <f ca="1">COUNTIF(INDIRECT(U$4&amp;"!$P$4:$P$203"),'Risques-Dangers-Dommages'!$D$3)</f>
        <v>0</v>
      </c>
      <c r="V30" s="158">
        <f ca="1">COUNTIF(INDIRECT(V$4&amp;"!$P$4:$P$203"),'Risques-Dangers-Dommages'!$D$3)</f>
        <v>0</v>
      </c>
      <c r="W30" s="158">
        <f ca="1">COUNTIF(INDIRECT(W$4&amp;"!$P$4:$P$203"),'Risques-Dangers-Dommages'!$D$3)</f>
        <v>0</v>
      </c>
      <c r="X30" s="158">
        <f ca="1">COUNTIF(INDIRECT(X$4&amp;"!$P$4:$P$203"),'Risques-Dangers-Dommages'!$D$3)</f>
        <v>0</v>
      </c>
      <c r="Y30" s="158">
        <f ca="1">COUNTIF(INDIRECT(Y$4&amp;"!$P$4:$P$203"),'Risques-Dangers-Dommages'!$D$3)</f>
        <v>0</v>
      </c>
      <c r="Z30" s="158">
        <f ca="1">COUNTIF(INDIRECT(Z$4&amp;"!$P$4:$P$203"),'Risques-Dangers-Dommages'!$D$3)</f>
        <v>0</v>
      </c>
      <c r="AA30" s="158">
        <f ca="1">COUNTIF(INDIRECT(AA$4&amp;"!$P$4:$P$203"),'Risques-Dangers-Dommages'!$D$3)</f>
        <v>0</v>
      </c>
      <c r="AB30" s="158">
        <f ca="1">COUNTIF(INDIRECT(AB$4&amp;"!$P$4:$P$203"),'Risques-Dangers-Dommages'!$D$3)</f>
        <v>0</v>
      </c>
      <c r="AC30" s="158">
        <f ca="1">COUNTIF(INDIRECT(AC$4&amp;"!$P$4:$P$203"),'Risques-Dangers-Dommages'!$D$3)</f>
        <v>0</v>
      </c>
      <c r="AD30" s="158">
        <f ca="1">COUNTIF(INDIRECT(AD$4&amp;"!$P$4:$P$203"),'Risques-Dangers-Dommages'!$D$3)</f>
        <v>0</v>
      </c>
      <c r="AE30" s="158">
        <f ca="1">COUNTIF(INDIRECT(AE$4&amp;"!$P$4:$P$203"),'Risques-Dangers-Dommages'!$D$3)</f>
        <v>0</v>
      </c>
      <c r="AF30" s="158">
        <f ca="1">COUNTIF(INDIRECT(AF$4&amp;"!$P$4:$P$203"),'Risques-Dangers-Dommages'!$D$3)</f>
        <v>0</v>
      </c>
      <c r="AG30" s="151">
        <f t="shared" ca="1" si="0"/>
        <v>0</v>
      </c>
      <c r="AH30" s="606"/>
      <c r="AI30" s="223">
        <f ca="1">AG30</f>
        <v>0</v>
      </c>
    </row>
    <row r="31" spans="1:35" x14ac:dyDescent="0.2">
      <c r="A31" s="609" t="s">
        <v>90</v>
      </c>
      <c r="B31" s="610"/>
      <c r="C31" s="610"/>
      <c r="D31" s="152">
        <f ca="1">COUNTIF(INDIRECT(D$4&amp;"!$P$4:$P$203"),'Risques-Dangers-Dommages'!$D$15)</f>
        <v>0</v>
      </c>
      <c r="E31" s="206">
        <f ca="1">COUNTIF(INDIRECT(E$4&amp;"!$P$4:$P$203"),'Risques-Dangers-Dommages'!$D$15)</f>
        <v>0</v>
      </c>
      <c r="F31" s="206">
        <f ca="1">COUNTIF(INDIRECT(F$4&amp;"!$P$4:$P$203"),'Risques-Dangers-Dommages'!$D$15)</f>
        <v>0</v>
      </c>
      <c r="G31" s="206">
        <f ca="1">COUNTIF(INDIRECT(G$4&amp;"!$P$4:$P$203"),'Risques-Dangers-Dommages'!$D$15)</f>
        <v>0</v>
      </c>
      <c r="H31" s="206">
        <f ca="1">COUNTIF(INDIRECT(H$4&amp;"!$P$4:$P$203"),'Risques-Dangers-Dommages'!$D$15)</f>
        <v>0</v>
      </c>
      <c r="I31" s="206">
        <f ca="1">COUNTIF(INDIRECT(I$4&amp;"!$P$4:$P$203"),'Risques-Dangers-Dommages'!$D$15)</f>
        <v>0</v>
      </c>
      <c r="J31" s="206">
        <f ca="1">COUNTIF(INDIRECT(J$4&amp;"!$P$4:$P$203"),'Risques-Dangers-Dommages'!$D$15)</f>
        <v>0</v>
      </c>
      <c r="K31" s="206">
        <f ca="1">COUNTIF(INDIRECT(K$4&amp;"!$P$4:$P$203"),'Risques-Dangers-Dommages'!$D$15)</f>
        <v>0</v>
      </c>
      <c r="L31" s="206">
        <f ca="1">COUNTIF(INDIRECT(L$4&amp;"!$P$4:$P$203"),'Risques-Dangers-Dommages'!$D$15)</f>
        <v>0</v>
      </c>
      <c r="M31" s="206">
        <f ca="1">COUNTIF(INDIRECT(M$4&amp;"!$P$4:$P$203"),'Risques-Dangers-Dommages'!$D$15)</f>
        <v>0</v>
      </c>
      <c r="N31" s="206">
        <f ca="1">COUNTIF(INDIRECT(N$4&amp;"!$P$4:$P$203"),'Risques-Dangers-Dommages'!$D$15)</f>
        <v>0</v>
      </c>
      <c r="O31" s="206">
        <f ca="1">COUNTIF(INDIRECT(O$4&amp;"!$P$4:$P$203"),'Risques-Dangers-Dommages'!$D$15)</f>
        <v>0</v>
      </c>
      <c r="P31" s="206">
        <f ca="1">COUNTIF(INDIRECT(P$4&amp;"!$P$4:$P$203"),'Risques-Dangers-Dommages'!$D$15)</f>
        <v>0</v>
      </c>
      <c r="Q31" s="206">
        <f ca="1">COUNTIF(INDIRECT(Q$4&amp;"!$P$4:$P$203"),'Risques-Dangers-Dommages'!$D$15)</f>
        <v>0</v>
      </c>
      <c r="R31" s="206">
        <f ca="1">COUNTIF(INDIRECT(R$4&amp;"!$P$4:$P$203"),'Risques-Dangers-Dommages'!$D$15)</f>
        <v>0</v>
      </c>
      <c r="S31" s="206">
        <f ca="1">COUNTIF(INDIRECT(S$4&amp;"!$P$4:$P$203"),'Risques-Dangers-Dommages'!$D$15)</f>
        <v>0</v>
      </c>
      <c r="T31" s="206">
        <f ca="1">COUNTIF(INDIRECT(T$4&amp;"!$P$4:$P$203"),'Risques-Dangers-Dommages'!$D$15)</f>
        <v>0</v>
      </c>
      <c r="U31" s="206">
        <f ca="1">COUNTIF(INDIRECT(U$4&amp;"!$P$4:$P$203"),'Risques-Dangers-Dommages'!$D$15)</f>
        <v>0</v>
      </c>
      <c r="V31" s="206">
        <f ca="1">COUNTIF(INDIRECT(V$4&amp;"!$P$4:$P$203"),'Risques-Dangers-Dommages'!$D$15)</f>
        <v>0</v>
      </c>
      <c r="W31" s="206">
        <f ca="1">COUNTIF(INDIRECT(W$4&amp;"!$P$4:$P$203"),'Risques-Dangers-Dommages'!$D$15)</f>
        <v>0</v>
      </c>
      <c r="X31" s="206">
        <f ca="1">COUNTIF(INDIRECT(X$4&amp;"!$P$4:$P$203"),'Risques-Dangers-Dommages'!$D$15)</f>
        <v>0</v>
      </c>
      <c r="Y31" s="206">
        <f ca="1">COUNTIF(INDIRECT(Y$4&amp;"!$P$4:$P$203"),'Risques-Dangers-Dommages'!$D$15)</f>
        <v>0</v>
      </c>
      <c r="Z31" s="206">
        <f ca="1">COUNTIF(INDIRECT(Z$4&amp;"!$P$4:$P$203"),'Risques-Dangers-Dommages'!$D$15)</f>
        <v>0</v>
      </c>
      <c r="AA31" s="206">
        <f ca="1">COUNTIF(INDIRECT(AA$4&amp;"!$P$4:$P$203"),'Risques-Dangers-Dommages'!$D$15)</f>
        <v>0</v>
      </c>
      <c r="AB31" s="206">
        <f ca="1">COUNTIF(INDIRECT(AB$4&amp;"!$P$4:$P$203"),'Risques-Dangers-Dommages'!$D$15)</f>
        <v>0</v>
      </c>
      <c r="AC31" s="206">
        <f ca="1">COUNTIF(INDIRECT(AC$4&amp;"!$P$4:$P$203"),'Risques-Dangers-Dommages'!$D$15)</f>
        <v>0</v>
      </c>
      <c r="AD31" s="206">
        <f ca="1">COUNTIF(INDIRECT(AD$4&amp;"!$P$4:$P$203"),'Risques-Dangers-Dommages'!$D$15)</f>
        <v>0</v>
      </c>
      <c r="AE31" s="206">
        <f ca="1">COUNTIF(INDIRECT(AE$4&amp;"!$P$4:$P$203"),'Risques-Dangers-Dommages'!$D$15)</f>
        <v>0</v>
      </c>
      <c r="AF31" s="206">
        <f ca="1">COUNTIF(INDIRECT(AF$4&amp;"!$P$4:$P$203"),'Risques-Dangers-Dommages'!$D$15)</f>
        <v>0</v>
      </c>
      <c r="AG31" s="208">
        <f t="shared" ca="1" si="0"/>
        <v>0</v>
      </c>
      <c r="AH31" s="606"/>
      <c r="AI31" s="223">
        <f ca="1">AG31</f>
        <v>0</v>
      </c>
    </row>
    <row r="32" spans="1:35" x14ac:dyDescent="0.2">
      <c r="A32" s="611" t="s">
        <v>123</v>
      </c>
      <c r="B32" s="612" t="s">
        <v>196</v>
      </c>
      <c r="C32" s="613"/>
      <c r="D32" s="151">
        <f ca="1">(COUNTIF(INDIRECT(D$4&amp;"!$Q$4:$Q$203"),'Risques-Dangers-Dommages'!$B$147))</f>
        <v>0</v>
      </c>
      <c r="E32" s="151">
        <f ca="1">(COUNTIF(INDIRECT(E$4&amp;"!$Q$4:$Q$203"),'Risques-Dangers-Dommages'!$B$147))</f>
        <v>0</v>
      </c>
      <c r="F32" s="151">
        <f ca="1">(COUNTIF(INDIRECT(F$4&amp;"!$Q$4:$Q$203"),'Risques-Dangers-Dommages'!$B$147))</f>
        <v>0</v>
      </c>
      <c r="G32" s="151">
        <f ca="1">(COUNTIF(INDIRECT(G$4&amp;"!$Q$4:$Q$203"),'Risques-Dangers-Dommages'!$B$147))</f>
        <v>0</v>
      </c>
      <c r="H32" s="151">
        <f ca="1">(COUNTIF(INDIRECT(H$4&amp;"!$Q$4:$Q$203"),'Risques-Dangers-Dommages'!$B$147))</f>
        <v>0</v>
      </c>
      <c r="I32" s="151">
        <f ca="1">(COUNTIF(INDIRECT(I$4&amp;"!$Q$4:$Q$203"),'Risques-Dangers-Dommages'!$B$147))</f>
        <v>0</v>
      </c>
      <c r="J32" s="151">
        <f ca="1">(COUNTIF(INDIRECT(J$4&amp;"!$Q$4:$Q$203"),'Risques-Dangers-Dommages'!$B$147))</f>
        <v>0</v>
      </c>
      <c r="K32" s="151">
        <f ca="1">(COUNTIF(INDIRECT(K$4&amp;"!$Q$4:$Q$203"),'Risques-Dangers-Dommages'!$B$147))</f>
        <v>0</v>
      </c>
      <c r="L32" s="151">
        <f ca="1">(COUNTIF(INDIRECT(L$4&amp;"!$Q$4:$Q$203"),'Risques-Dangers-Dommages'!$B$147))</f>
        <v>0</v>
      </c>
      <c r="M32" s="151">
        <f ca="1">(COUNTIF(INDIRECT(M$4&amp;"!$Q$4:$Q$203"),'Risques-Dangers-Dommages'!$B$147))</f>
        <v>0</v>
      </c>
      <c r="N32" s="151">
        <f ca="1">(COUNTIF(INDIRECT(N$4&amp;"!$Q$4:$Q$203"),'Risques-Dangers-Dommages'!$B$147))</f>
        <v>0</v>
      </c>
      <c r="O32" s="151">
        <f ca="1">(COUNTIF(INDIRECT(O$4&amp;"!$Q$4:$Q$203"),'Risques-Dangers-Dommages'!$B$147))</f>
        <v>0</v>
      </c>
      <c r="P32" s="151">
        <f ca="1">(COUNTIF(INDIRECT(P$4&amp;"!$Q$4:$Q$203"),'Risques-Dangers-Dommages'!$B$147))</f>
        <v>0</v>
      </c>
      <c r="Q32" s="151">
        <f ca="1">(COUNTIF(INDIRECT(Q$4&amp;"!$Q$4:$Q$203"),'Risques-Dangers-Dommages'!$B$147))</f>
        <v>0</v>
      </c>
      <c r="R32" s="151">
        <f ca="1">(COUNTIF(INDIRECT(R$4&amp;"!$Q$4:$Q$203"),'Risques-Dangers-Dommages'!$B$147))</f>
        <v>0</v>
      </c>
      <c r="S32" s="151">
        <f ca="1">(COUNTIF(INDIRECT(S$4&amp;"!$Q$4:$Q$203"),'Risques-Dangers-Dommages'!$B$147))</f>
        <v>0</v>
      </c>
      <c r="T32" s="151">
        <f ca="1">(COUNTIF(INDIRECT(T$4&amp;"!$Q$4:$Q$203"),'Risques-Dangers-Dommages'!$B$147))</f>
        <v>0</v>
      </c>
      <c r="U32" s="151">
        <f ca="1">(COUNTIF(INDIRECT(U$4&amp;"!$Q$4:$Q$203"),'Risques-Dangers-Dommages'!$B$147))</f>
        <v>0</v>
      </c>
      <c r="V32" s="151">
        <f ca="1">(COUNTIF(INDIRECT(V$4&amp;"!$Q$4:$Q$203"),'Risques-Dangers-Dommages'!$B$147))</f>
        <v>0</v>
      </c>
      <c r="W32" s="151">
        <f ca="1">(COUNTIF(INDIRECT(W$4&amp;"!$Q$4:$Q$203"),'Risques-Dangers-Dommages'!$B$147))</f>
        <v>0</v>
      </c>
      <c r="X32" s="151">
        <f ca="1">(COUNTIF(INDIRECT(X$4&amp;"!$Q$4:$Q$203"),'Risques-Dangers-Dommages'!$B$147))</f>
        <v>0</v>
      </c>
      <c r="Y32" s="151">
        <f ca="1">(COUNTIF(INDIRECT(Y$4&amp;"!$Q$4:$Q$203"),'Risques-Dangers-Dommages'!$B$147))</f>
        <v>0</v>
      </c>
      <c r="Z32" s="151">
        <f ca="1">(COUNTIF(INDIRECT(Z$4&amp;"!$Q$4:$Q$203"),'Risques-Dangers-Dommages'!$B$147))</f>
        <v>0</v>
      </c>
      <c r="AA32" s="151">
        <f ca="1">(COUNTIF(INDIRECT(AA$4&amp;"!$Q$4:$Q$203"),'Risques-Dangers-Dommages'!$B$147))</f>
        <v>0</v>
      </c>
      <c r="AB32" s="151">
        <f ca="1">(COUNTIF(INDIRECT(AB$4&amp;"!$Q$4:$Q$203"),'Risques-Dangers-Dommages'!$B$147))</f>
        <v>0</v>
      </c>
      <c r="AC32" s="151">
        <f ca="1">(COUNTIF(INDIRECT(AC$4&amp;"!$Q$4:$Q$203"),'Risques-Dangers-Dommages'!$B$147))</f>
        <v>0</v>
      </c>
      <c r="AD32" s="151">
        <f ca="1">(COUNTIF(INDIRECT(AD$4&amp;"!$Q$4:$Q$203"),'Risques-Dangers-Dommages'!$B$147))</f>
        <v>0</v>
      </c>
      <c r="AE32" s="151">
        <f ca="1">(COUNTIF(INDIRECT(AE$4&amp;"!$Q$4:$Q$203"),'Risques-Dangers-Dommages'!$B$147))</f>
        <v>0</v>
      </c>
      <c r="AF32" s="151">
        <f ca="1">(COUNTIF(INDIRECT(AF$4&amp;"!$Q$4:$Q$203"),'Risques-Dangers-Dommages'!$B$147))</f>
        <v>0</v>
      </c>
      <c r="AG32" s="151">
        <f t="shared" ca="1" si="0"/>
        <v>0</v>
      </c>
      <c r="AH32" s="606"/>
      <c r="AI32" s="220"/>
    </row>
    <row r="33" spans="1:35" x14ac:dyDescent="0.2">
      <c r="A33" s="611"/>
      <c r="B33" s="614" t="s">
        <v>201</v>
      </c>
      <c r="C33" s="615"/>
      <c r="D33" s="153">
        <f ca="1">(COUNTIF(INDIRECT(D$4&amp;"!$Q$4:$Q$203"),'Risques-Dangers-Dommages'!$B$148))</f>
        <v>0</v>
      </c>
      <c r="E33" s="153">
        <f ca="1">(COUNTIF(INDIRECT(E$4&amp;"!$Q$4:$Q$203"),'Risques-Dangers-Dommages'!$B$148))</f>
        <v>0</v>
      </c>
      <c r="F33" s="153">
        <f ca="1">(COUNTIF(INDIRECT(F$4&amp;"!$Q$4:$Q$203"),'Risques-Dangers-Dommages'!$B$148))</f>
        <v>0</v>
      </c>
      <c r="G33" s="153">
        <f ca="1">(COUNTIF(INDIRECT(G$4&amp;"!$Q$4:$Q$203"),'Risques-Dangers-Dommages'!$B$148))</f>
        <v>0</v>
      </c>
      <c r="H33" s="153">
        <f ca="1">(COUNTIF(INDIRECT(H$4&amp;"!$Q$4:$Q$203"),'Risques-Dangers-Dommages'!$B$148))</f>
        <v>0</v>
      </c>
      <c r="I33" s="153">
        <f ca="1">(COUNTIF(INDIRECT(I$4&amp;"!$Q$4:$Q$203"),'Risques-Dangers-Dommages'!$B$148))</f>
        <v>0</v>
      </c>
      <c r="J33" s="153">
        <f ca="1">(COUNTIF(INDIRECT(J$4&amp;"!$Q$4:$Q$203"),'Risques-Dangers-Dommages'!$B$148))</f>
        <v>0</v>
      </c>
      <c r="K33" s="153">
        <f ca="1">(COUNTIF(INDIRECT(K$4&amp;"!$Q$4:$Q$203"),'Risques-Dangers-Dommages'!$B$148))</f>
        <v>0</v>
      </c>
      <c r="L33" s="153">
        <f ca="1">(COUNTIF(INDIRECT(L$4&amp;"!$Q$4:$Q$203"),'Risques-Dangers-Dommages'!$B$148))</f>
        <v>0</v>
      </c>
      <c r="M33" s="153">
        <f ca="1">(COUNTIF(INDIRECT(M$4&amp;"!$Q$4:$Q$203"),'Risques-Dangers-Dommages'!$B$148))</f>
        <v>0</v>
      </c>
      <c r="N33" s="153">
        <f ca="1">(COUNTIF(INDIRECT(N$4&amp;"!$Q$4:$Q$203"),'Risques-Dangers-Dommages'!$B$148))</f>
        <v>0</v>
      </c>
      <c r="O33" s="153">
        <f ca="1">(COUNTIF(INDIRECT(O$4&amp;"!$Q$4:$Q$203"),'Risques-Dangers-Dommages'!$B$148))</f>
        <v>0</v>
      </c>
      <c r="P33" s="153">
        <f ca="1">(COUNTIF(INDIRECT(P$4&amp;"!$Q$4:$Q$203"),'Risques-Dangers-Dommages'!$B$148))</f>
        <v>0</v>
      </c>
      <c r="Q33" s="153">
        <f ca="1">(COUNTIF(INDIRECT(Q$4&amp;"!$Q$4:$Q$203"),'Risques-Dangers-Dommages'!$B$148))</f>
        <v>0</v>
      </c>
      <c r="R33" s="153">
        <f ca="1">(COUNTIF(INDIRECT(R$4&amp;"!$Q$4:$Q$203"),'Risques-Dangers-Dommages'!$B$148))</f>
        <v>0</v>
      </c>
      <c r="S33" s="153">
        <f ca="1">(COUNTIF(INDIRECT(S$4&amp;"!$Q$4:$Q$203"),'Risques-Dangers-Dommages'!$B$148))</f>
        <v>0</v>
      </c>
      <c r="T33" s="153">
        <f ca="1">(COUNTIF(INDIRECT(T$4&amp;"!$Q$4:$Q$203"),'Risques-Dangers-Dommages'!$B$148))</f>
        <v>0</v>
      </c>
      <c r="U33" s="153">
        <f ca="1">(COUNTIF(INDIRECT(U$4&amp;"!$Q$4:$Q$203"),'Risques-Dangers-Dommages'!$B$148))</f>
        <v>0</v>
      </c>
      <c r="V33" s="153">
        <f ca="1">(COUNTIF(INDIRECT(V$4&amp;"!$Q$4:$Q$203"),'Risques-Dangers-Dommages'!$B$148))</f>
        <v>0</v>
      </c>
      <c r="W33" s="153">
        <f ca="1">(COUNTIF(INDIRECT(W$4&amp;"!$Q$4:$Q$203"),'Risques-Dangers-Dommages'!$B$148))</f>
        <v>0</v>
      </c>
      <c r="X33" s="153">
        <f ca="1">(COUNTIF(INDIRECT(X$4&amp;"!$Q$4:$Q$203"),'Risques-Dangers-Dommages'!$B$148))</f>
        <v>0</v>
      </c>
      <c r="Y33" s="153">
        <f ca="1">(COUNTIF(INDIRECT(Y$4&amp;"!$Q$4:$Q$203"),'Risques-Dangers-Dommages'!$B$148))</f>
        <v>0</v>
      </c>
      <c r="Z33" s="153">
        <f ca="1">(COUNTIF(INDIRECT(Z$4&amp;"!$Q$4:$Q$203"),'Risques-Dangers-Dommages'!$B$148))</f>
        <v>0</v>
      </c>
      <c r="AA33" s="153">
        <f ca="1">(COUNTIF(INDIRECT(AA$4&amp;"!$Q$4:$Q$203"),'Risques-Dangers-Dommages'!$B$148))</f>
        <v>0</v>
      </c>
      <c r="AB33" s="153">
        <f ca="1">(COUNTIF(INDIRECT(AB$4&amp;"!$Q$4:$Q$203"),'Risques-Dangers-Dommages'!$B$148))</f>
        <v>0</v>
      </c>
      <c r="AC33" s="153">
        <f ca="1">(COUNTIF(INDIRECT(AC$4&amp;"!$Q$4:$Q$203"),'Risques-Dangers-Dommages'!$B$148))</f>
        <v>0</v>
      </c>
      <c r="AD33" s="153">
        <f ca="1">(COUNTIF(INDIRECT(AD$4&amp;"!$Q$4:$Q$203"),'Risques-Dangers-Dommages'!$B$148))</f>
        <v>0</v>
      </c>
      <c r="AE33" s="153">
        <f ca="1">(COUNTIF(INDIRECT(AE$4&amp;"!$Q$4:$Q$203"),'Risques-Dangers-Dommages'!$B$148))</f>
        <v>0</v>
      </c>
      <c r="AF33" s="153">
        <f ca="1">(COUNTIF(INDIRECT(AF$4&amp;"!$Q$4:$Q$203"),'Risques-Dangers-Dommages'!$B$148))</f>
        <v>0</v>
      </c>
      <c r="AG33" s="153">
        <f t="shared" ca="1" si="0"/>
        <v>0</v>
      </c>
      <c r="AH33" s="606"/>
      <c r="AI33" s="221"/>
    </row>
    <row r="34" spans="1:35" x14ac:dyDescent="0.2">
      <c r="A34" s="611"/>
      <c r="B34" s="614" t="s">
        <v>200</v>
      </c>
      <c r="C34" s="615"/>
      <c r="D34" s="153">
        <f ca="1">(COUNTIF(INDIRECT(D$4&amp;"!$Q$4:$Q$203"),'Risques-Dangers-Dommages'!$B$149))</f>
        <v>0</v>
      </c>
      <c r="E34" s="153">
        <f ca="1">(COUNTIF(INDIRECT(E$4&amp;"!$Q$4:$Q$203"),'Risques-Dangers-Dommages'!$B$149))</f>
        <v>0</v>
      </c>
      <c r="F34" s="153">
        <f ca="1">(COUNTIF(INDIRECT(F$4&amp;"!$Q$4:$Q$203"),'Risques-Dangers-Dommages'!$B$149))</f>
        <v>0</v>
      </c>
      <c r="G34" s="153">
        <f ca="1">(COUNTIF(INDIRECT(G$4&amp;"!$Q$4:$Q$203"),'Risques-Dangers-Dommages'!$B$149))</f>
        <v>0</v>
      </c>
      <c r="H34" s="153">
        <f ca="1">(COUNTIF(INDIRECT(H$4&amp;"!$Q$4:$Q$203"),'Risques-Dangers-Dommages'!$B$149))</f>
        <v>0</v>
      </c>
      <c r="I34" s="153">
        <f ca="1">(COUNTIF(INDIRECT(I$4&amp;"!$Q$4:$Q$203"),'Risques-Dangers-Dommages'!$B$149))</f>
        <v>0</v>
      </c>
      <c r="J34" s="153">
        <f ca="1">(COUNTIF(INDIRECT(J$4&amp;"!$Q$4:$Q$203"),'Risques-Dangers-Dommages'!$B$149))</f>
        <v>0</v>
      </c>
      <c r="K34" s="153">
        <f ca="1">(COUNTIF(INDIRECT(K$4&amp;"!$Q$4:$Q$203"),'Risques-Dangers-Dommages'!$B$149))</f>
        <v>0</v>
      </c>
      <c r="L34" s="153">
        <f ca="1">(COUNTIF(INDIRECT(L$4&amp;"!$Q$4:$Q$203"),'Risques-Dangers-Dommages'!$B$149))</f>
        <v>0</v>
      </c>
      <c r="M34" s="153">
        <f ca="1">(COUNTIF(INDIRECT(M$4&amp;"!$Q$4:$Q$203"),'Risques-Dangers-Dommages'!$B$149))</f>
        <v>0</v>
      </c>
      <c r="N34" s="153">
        <f ca="1">(COUNTIF(INDIRECT(N$4&amp;"!$Q$4:$Q$203"),'Risques-Dangers-Dommages'!$B$149))</f>
        <v>0</v>
      </c>
      <c r="O34" s="153">
        <f ca="1">(COUNTIF(INDIRECT(O$4&amp;"!$Q$4:$Q$203"),'Risques-Dangers-Dommages'!$B$149))</f>
        <v>0</v>
      </c>
      <c r="P34" s="153">
        <f ca="1">(COUNTIF(INDIRECT(P$4&amp;"!$Q$4:$Q$203"),'Risques-Dangers-Dommages'!$B$149))</f>
        <v>0</v>
      </c>
      <c r="Q34" s="153">
        <f ca="1">(COUNTIF(INDIRECT(Q$4&amp;"!$Q$4:$Q$203"),'Risques-Dangers-Dommages'!$B$149))</f>
        <v>0</v>
      </c>
      <c r="R34" s="153">
        <f ca="1">(COUNTIF(INDIRECT(R$4&amp;"!$Q$4:$Q$203"),'Risques-Dangers-Dommages'!$B$149))</f>
        <v>0</v>
      </c>
      <c r="S34" s="153">
        <f ca="1">(COUNTIF(INDIRECT(S$4&amp;"!$Q$4:$Q$203"),'Risques-Dangers-Dommages'!$B$149))</f>
        <v>0</v>
      </c>
      <c r="T34" s="153">
        <f ca="1">(COUNTIF(INDIRECT(T$4&amp;"!$Q$4:$Q$203"),'Risques-Dangers-Dommages'!$B$149))</f>
        <v>0</v>
      </c>
      <c r="U34" s="153">
        <f ca="1">(COUNTIF(INDIRECT(U$4&amp;"!$Q$4:$Q$203"),'Risques-Dangers-Dommages'!$B$149))</f>
        <v>0</v>
      </c>
      <c r="V34" s="153">
        <f ca="1">(COUNTIF(INDIRECT(V$4&amp;"!$Q$4:$Q$203"),'Risques-Dangers-Dommages'!$B$149))</f>
        <v>0</v>
      </c>
      <c r="W34" s="153">
        <f ca="1">(COUNTIF(INDIRECT(W$4&amp;"!$Q$4:$Q$203"),'Risques-Dangers-Dommages'!$B$149))</f>
        <v>0</v>
      </c>
      <c r="X34" s="153">
        <f ca="1">(COUNTIF(INDIRECT(X$4&amp;"!$Q$4:$Q$203"),'Risques-Dangers-Dommages'!$B$149))</f>
        <v>0</v>
      </c>
      <c r="Y34" s="153">
        <f ca="1">(COUNTIF(INDIRECT(Y$4&amp;"!$Q$4:$Q$203"),'Risques-Dangers-Dommages'!$B$149))</f>
        <v>0</v>
      </c>
      <c r="Z34" s="153">
        <f ca="1">(COUNTIF(INDIRECT(Z$4&amp;"!$Q$4:$Q$203"),'Risques-Dangers-Dommages'!$B$149))</f>
        <v>0</v>
      </c>
      <c r="AA34" s="153">
        <f ca="1">(COUNTIF(INDIRECT(AA$4&amp;"!$Q$4:$Q$203"),'Risques-Dangers-Dommages'!$B$149))</f>
        <v>0</v>
      </c>
      <c r="AB34" s="153">
        <f ca="1">(COUNTIF(INDIRECT(AB$4&amp;"!$Q$4:$Q$203"),'Risques-Dangers-Dommages'!$B$149))</f>
        <v>0</v>
      </c>
      <c r="AC34" s="153">
        <f ca="1">(COUNTIF(INDIRECT(AC$4&amp;"!$Q$4:$Q$203"),'Risques-Dangers-Dommages'!$B$149))</f>
        <v>0</v>
      </c>
      <c r="AD34" s="153">
        <f ca="1">(COUNTIF(INDIRECT(AD$4&amp;"!$Q$4:$Q$203"),'Risques-Dangers-Dommages'!$B$149))</f>
        <v>0</v>
      </c>
      <c r="AE34" s="153">
        <f ca="1">(COUNTIF(INDIRECT(AE$4&amp;"!$Q$4:$Q$203"),'Risques-Dangers-Dommages'!$B$149))</f>
        <v>0</v>
      </c>
      <c r="AF34" s="153">
        <f ca="1">(COUNTIF(INDIRECT(AF$4&amp;"!$Q$4:$Q$203"),'Risques-Dangers-Dommages'!$B$149))</f>
        <v>0</v>
      </c>
      <c r="AG34" s="153">
        <f t="shared" ca="1" si="0"/>
        <v>0</v>
      </c>
      <c r="AH34" s="606"/>
      <c r="AI34" s="221">
        <f ca="1">SUM(AG32:AG37)</f>
        <v>0</v>
      </c>
    </row>
    <row r="35" spans="1:35" x14ac:dyDescent="0.2">
      <c r="A35" s="611"/>
      <c r="B35" s="614" t="s">
        <v>197</v>
      </c>
      <c r="C35" s="615"/>
      <c r="D35" s="153">
        <f ca="1">(COUNTIF(INDIRECT(D$4&amp;"!$Q$4:$Q$203"),'Risques-Dangers-Dommages'!$B$150)+COUNTIF(INDIRECT(D$4&amp;"!$Q$4:$Q$203"),'Risques-Dangers-Dommages'!$B$151))</f>
        <v>0</v>
      </c>
      <c r="E35" s="153">
        <f ca="1">(COUNTIF(INDIRECT(E$4&amp;"!$Q$4:$Q$203"),'Risques-Dangers-Dommages'!$B$150)+COUNTIF(INDIRECT(E$4&amp;"!$Q$4:$Q$203"),'Risques-Dangers-Dommages'!$B$151))</f>
        <v>0</v>
      </c>
      <c r="F35" s="153">
        <f ca="1">(COUNTIF(INDIRECT(F$4&amp;"!$Q$4:$Q$203"),'Risques-Dangers-Dommages'!$B$150)+COUNTIF(INDIRECT(F$4&amp;"!$Q$4:$Q$203"),'Risques-Dangers-Dommages'!$B$151))</f>
        <v>0</v>
      </c>
      <c r="G35" s="153">
        <f ca="1">(COUNTIF(INDIRECT(G$4&amp;"!$Q$4:$Q$203"),'Risques-Dangers-Dommages'!$B$150)+COUNTIF(INDIRECT(G$4&amp;"!$Q$4:$Q$203"),'Risques-Dangers-Dommages'!$B$151))</f>
        <v>0</v>
      </c>
      <c r="H35" s="153">
        <f ca="1">(COUNTIF(INDIRECT(H$4&amp;"!$Q$4:$Q$203"),'Risques-Dangers-Dommages'!$B$150)+COUNTIF(INDIRECT(H$4&amp;"!$Q$4:$Q$203"),'Risques-Dangers-Dommages'!$B$151))</f>
        <v>0</v>
      </c>
      <c r="I35" s="153">
        <f ca="1">(COUNTIF(INDIRECT(I$4&amp;"!$Q$4:$Q$203"),'Risques-Dangers-Dommages'!$B$150)+COUNTIF(INDIRECT(I$4&amp;"!$Q$4:$Q$203"),'Risques-Dangers-Dommages'!$B$151))</f>
        <v>0</v>
      </c>
      <c r="J35" s="153">
        <f ca="1">(COUNTIF(INDIRECT(J$4&amp;"!$Q$4:$Q$203"),'Risques-Dangers-Dommages'!$B$150)+COUNTIF(INDIRECT(J$4&amp;"!$Q$4:$Q$203"),'Risques-Dangers-Dommages'!$B$151))</f>
        <v>0</v>
      </c>
      <c r="K35" s="153">
        <f ca="1">(COUNTIF(INDIRECT(K$4&amp;"!$Q$4:$Q$203"),'Risques-Dangers-Dommages'!$B$150)+COUNTIF(INDIRECT(K$4&amp;"!$Q$4:$Q$203"),'Risques-Dangers-Dommages'!$B$151))</f>
        <v>0</v>
      </c>
      <c r="L35" s="153">
        <f ca="1">(COUNTIF(INDIRECT(L$4&amp;"!$Q$4:$Q$203"),'Risques-Dangers-Dommages'!$B$150)+COUNTIF(INDIRECT(L$4&amp;"!$Q$4:$Q$203"),'Risques-Dangers-Dommages'!$B$151))</f>
        <v>0</v>
      </c>
      <c r="M35" s="153">
        <f ca="1">(COUNTIF(INDIRECT(M$4&amp;"!$Q$4:$Q$203"),'Risques-Dangers-Dommages'!$B$150)+COUNTIF(INDIRECT(M$4&amp;"!$Q$4:$Q$203"),'Risques-Dangers-Dommages'!$B$151))</f>
        <v>0</v>
      </c>
      <c r="N35" s="153">
        <f ca="1">(COUNTIF(INDIRECT(N$4&amp;"!$Q$4:$Q$203"),'Risques-Dangers-Dommages'!$B$150)+COUNTIF(INDIRECT(N$4&amp;"!$Q$4:$Q$203"),'Risques-Dangers-Dommages'!$B$151))</f>
        <v>0</v>
      </c>
      <c r="O35" s="153">
        <f ca="1">(COUNTIF(INDIRECT(O$4&amp;"!$Q$4:$Q$203"),'Risques-Dangers-Dommages'!$B$150)+COUNTIF(INDIRECT(O$4&amp;"!$Q$4:$Q$203"),'Risques-Dangers-Dommages'!$B$151))</f>
        <v>0</v>
      </c>
      <c r="P35" s="153">
        <f ca="1">(COUNTIF(INDIRECT(P$4&amp;"!$Q$4:$Q$203"),'Risques-Dangers-Dommages'!$B$150)+COUNTIF(INDIRECT(P$4&amp;"!$Q$4:$Q$203"),'Risques-Dangers-Dommages'!$B$151))</f>
        <v>0</v>
      </c>
      <c r="Q35" s="153">
        <f ca="1">(COUNTIF(INDIRECT(Q$4&amp;"!$Q$4:$Q$203"),'Risques-Dangers-Dommages'!$B$150)+COUNTIF(INDIRECT(Q$4&amp;"!$Q$4:$Q$203"),'Risques-Dangers-Dommages'!$B$151))</f>
        <v>0</v>
      </c>
      <c r="R35" s="153">
        <f ca="1">(COUNTIF(INDIRECT(R$4&amp;"!$Q$4:$Q$203"),'Risques-Dangers-Dommages'!$B$150)+COUNTIF(INDIRECT(R$4&amp;"!$Q$4:$Q$203"),'Risques-Dangers-Dommages'!$B$151))</f>
        <v>0</v>
      </c>
      <c r="S35" s="153">
        <f ca="1">(COUNTIF(INDIRECT(S$4&amp;"!$Q$4:$Q$203"),'Risques-Dangers-Dommages'!$B$150)+COUNTIF(INDIRECT(S$4&amp;"!$Q$4:$Q$203"),'Risques-Dangers-Dommages'!$B$151))</f>
        <v>0</v>
      </c>
      <c r="T35" s="153">
        <f ca="1">(COUNTIF(INDIRECT(T$4&amp;"!$Q$4:$Q$203"),'Risques-Dangers-Dommages'!$B$150)+COUNTIF(INDIRECT(T$4&amp;"!$Q$4:$Q$203"),'Risques-Dangers-Dommages'!$B$151))</f>
        <v>0</v>
      </c>
      <c r="U35" s="153">
        <f ca="1">(COUNTIF(INDIRECT(U$4&amp;"!$Q$4:$Q$203"),'Risques-Dangers-Dommages'!$B$150)+COUNTIF(INDIRECT(U$4&amp;"!$Q$4:$Q$203"),'Risques-Dangers-Dommages'!$B$151))</f>
        <v>0</v>
      </c>
      <c r="V35" s="153">
        <f ca="1">(COUNTIF(INDIRECT(V$4&amp;"!$Q$4:$Q$203"),'Risques-Dangers-Dommages'!$B$150)+COUNTIF(INDIRECT(V$4&amp;"!$Q$4:$Q$203"),'Risques-Dangers-Dommages'!$B$151))</f>
        <v>0</v>
      </c>
      <c r="W35" s="153">
        <f ca="1">(COUNTIF(INDIRECT(W$4&amp;"!$Q$4:$Q$203"),'Risques-Dangers-Dommages'!$B$150)+COUNTIF(INDIRECT(W$4&amp;"!$Q$4:$Q$203"),'Risques-Dangers-Dommages'!$B$151))</f>
        <v>0</v>
      </c>
      <c r="X35" s="153">
        <f ca="1">(COUNTIF(INDIRECT(X$4&amp;"!$Q$4:$Q$203"),'Risques-Dangers-Dommages'!$B$150)+COUNTIF(INDIRECT(X$4&amp;"!$Q$4:$Q$203"),'Risques-Dangers-Dommages'!$B$151))</f>
        <v>0</v>
      </c>
      <c r="Y35" s="153">
        <f ca="1">(COUNTIF(INDIRECT(Y$4&amp;"!$Q$4:$Q$203"),'Risques-Dangers-Dommages'!$B$150)+COUNTIF(INDIRECT(Y$4&amp;"!$Q$4:$Q$203"),'Risques-Dangers-Dommages'!$B$151))</f>
        <v>0</v>
      </c>
      <c r="Z35" s="153">
        <f ca="1">(COUNTIF(INDIRECT(Z$4&amp;"!$Q$4:$Q$203"),'Risques-Dangers-Dommages'!$B$150)+COUNTIF(INDIRECT(Z$4&amp;"!$Q$4:$Q$203"),'Risques-Dangers-Dommages'!$B$151))</f>
        <v>0</v>
      </c>
      <c r="AA35" s="153">
        <f ca="1">(COUNTIF(INDIRECT(AA$4&amp;"!$Q$4:$Q$203"),'Risques-Dangers-Dommages'!$B$150)+COUNTIF(INDIRECT(AA$4&amp;"!$Q$4:$Q$203"),'Risques-Dangers-Dommages'!$B$151))</f>
        <v>0</v>
      </c>
      <c r="AB35" s="153">
        <f ca="1">(COUNTIF(INDIRECT(AB$4&amp;"!$Q$4:$Q$203"),'Risques-Dangers-Dommages'!$B$150)+COUNTIF(INDIRECT(AB$4&amp;"!$Q$4:$Q$203"),'Risques-Dangers-Dommages'!$B$151))</f>
        <v>0</v>
      </c>
      <c r="AC35" s="153">
        <f ca="1">(COUNTIF(INDIRECT(AC$4&amp;"!$Q$4:$Q$203"),'Risques-Dangers-Dommages'!$B$150)+COUNTIF(INDIRECT(AC$4&amp;"!$Q$4:$Q$203"),'Risques-Dangers-Dommages'!$B$151))</f>
        <v>0</v>
      </c>
      <c r="AD35" s="153">
        <f ca="1">(COUNTIF(INDIRECT(AD$4&amp;"!$Q$4:$Q$203"),'Risques-Dangers-Dommages'!$B$150)+COUNTIF(INDIRECT(AD$4&amp;"!$Q$4:$Q$203"),'Risques-Dangers-Dommages'!$B$151))</f>
        <v>0</v>
      </c>
      <c r="AE35" s="153">
        <f ca="1">(COUNTIF(INDIRECT(AE$4&amp;"!$Q$4:$Q$203"),'Risques-Dangers-Dommages'!$B$150)+COUNTIF(INDIRECT(AE$4&amp;"!$Q$4:$Q$203"),'Risques-Dangers-Dommages'!$B$151))</f>
        <v>0</v>
      </c>
      <c r="AF35" s="153">
        <f ca="1">(COUNTIF(INDIRECT(AF$4&amp;"!$Q$4:$Q$203"),'Risques-Dangers-Dommages'!$B$150)+COUNTIF(INDIRECT(AF$4&amp;"!$Q$4:$Q$203"),'Risques-Dangers-Dommages'!$B$151))</f>
        <v>0</v>
      </c>
      <c r="AG35" s="153">
        <f t="shared" ca="1" si="0"/>
        <v>0</v>
      </c>
      <c r="AH35" s="606"/>
      <c r="AI35" s="221"/>
    </row>
    <row r="36" spans="1:35" x14ac:dyDescent="0.2">
      <c r="A36" s="611"/>
      <c r="B36" s="614" t="s">
        <v>199</v>
      </c>
      <c r="C36" s="615"/>
      <c r="D36" s="153">
        <f ca="1">(COUNTIF(INDIRECT(D$4&amp;"!$Q$4:$Q$203"),'Risques-Dangers-Dommages'!$B$152))</f>
        <v>0</v>
      </c>
      <c r="E36" s="153">
        <f ca="1">(COUNTIF(INDIRECT(E$4&amp;"!$Q$4:$Q$203"),'Risques-Dangers-Dommages'!$B$152))</f>
        <v>0</v>
      </c>
      <c r="F36" s="153">
        <f ca="1">(COUNTIF(INDIRECT(F$4&amp;"!$Q$4:$Q$203"),'Risques-Dangers-Dommages'!$B$152))</f>
        <v>0</v>
      </c>
      <c r="G36" s="153">
        <f ca="1">(COUNTIF(INDIRECT(G$4&amp;"!$Q$4:$Q$203"),'Risques-Dangers-Dommages'!$B$152))</f>
        <v>0</v>
      </c>
      <c r="H36" s="153">
        <f ca="1">(COUNTIF(INDIRECT(H$4&amp;"!$Q$4:$Q$203"),'Risques-Dangers-Dommages'!$B$152))</f>
        <v>0</v>
      </c>
      <c r="I36" s="153">
        <f ca="1">(COUNTIF(INDIRECT(I$4&amp;"!$Q$4:$Q$203"),'Risques-Dangers-Dommages'!$B$152))</f>
        <v>0</v>
      </c>
      <c r="J36" s="153">
        <f ca="1">(COUNTIF(INDIRECT(J$4&amp;"!$Q$4:$Q$203"),'Risques-Dangers-Dommages'!$B$152))</f>
        <v>0</v>
      </c>
      <c r="K36" s="153">
        <f ca="1">(COUNTIF(INDIRECT(K$4&amp;"!$Q$4:$Q$203"),'Risques-Dangers-Dommages'!$B$152))</f>
        <v>0</v>
      </c>
      <c r="L36" s="153">
        <f ca="1">(COUNTIF(INDIRECT(L$4&amp;"!$Q$4:$Q$203"),'Risques-Dangers-Dommages'!$B$152))</f>
        <v>0</v>
      </c>
      <c r="M36" s="153">
        <f ca="1">(COUNTIF(INDIRECT(M$4&amp;"!$Q$4:$Q$203"),'Risques-Dangers-Dommages'!$B$152))</f>
        <v>0</v>
      </c>
      <c r="N36" s="153">
        <f ca="1">(COUNTIF(INDIRECT(N$4&amp;"!$Q$4:$Q$203"),'Risques-Dangers-Dommages'!$B$152))</f>
        <v>0</v>
      </c>
      <c r="O36" s="153">
        <f ca="1">(COUNTIF(INDIRECT(O$4&amp;"!$Q$4:$Q$203"),'Risques-Dangers-Dommages'!$B$152))</f>
        <v>0</v>
      </c>
      <c r="P36" s="153">
        <f ca="1">(COUNTIF(INDIRECT(P$4&amp;"!$Q$4:$Q$203"),'Risques-Dangers-Dommages'!$B$152))</f>
        <v>0</v>
      </c>
      <c r="Q36" s="153">
        <f ca="1">(COUNTIF(INDIRECT(Q$4&amp;"!$Q$4:$Q$203"),'Risques-Dangers-Dommages'!$B$152))</f>
        <v>0</v>
      </c>
      <c r="R36" s="153">
        <f ca="1">(COUNTIF(INDIRECT(R$4&amp;"!$Q$4:$Q$203"),'Risques-Dangers-Dommages'!$B$152))</f>
        <v>0</v>
      </c>
      <c r="S36" s="153">
        <f ca="1">(COUNTIF(INDIRECT(S$4&amp;"!$Q$4:$Q$203"),'Risques-Dangers-Dommages'!$B$152))</f>
        <v>0</v>
      </c>
      <c r="T36" s="153">
        <f ca="1">(COUNTIF(INDIRECT(T$4&amp;"!$Q$4:$Q$203"),'Risques-Dangers-Dommages'!$B$152))</f>
        <v>0</v>
      </c>
      <c r="U36" s="153">
        <f ca="1">(COUNTIF(INDIRECT(U$4&amp;"!$Q$4:$Q$203"),'Risques-Dangers-Dommages'!$B$152))</f>
        <v>0</v>
      </c>
      <c r="V36" s="153">
        <f ca="1">(COUNTIF(INDIRECT(V$4&amp;"!$Q$4:$Q$203"),'Risques-Dangers-Dommages'!$B$152))</f>
        <v>0</v>
      </c>
      <c r="W36" s="153">
        <f ca="1">(COUNTIF(INDIRECT(W$4&amp;"!$Q$4:$Q$203"),'Risques-Dangers-Dommages'!$B$152))</f>
        <v>0</v>
      </c>
      <c r="X36" s="153">
        <f ca="1">(COUNTIF(INDIRECT(X$4&amp;"!$Q$4:$Q$203"),'Risques-Dangers-Dommages'!$B$152))</f>
        <v>0</v>
      </c>
      <c r="Y36" s="153">
        <f ca="1">(COUNTIF(INDIRECT(Y$4&amp;"!$Q$4:$Q$203"),'Risques-Dangers-Dommages'!$B$152))</f>
        <v>0</v>
      </c>
      <c r="Z36" s="153">
        <f ca="1">(COUNTIF(INDIRECT(Z$4&amp;"!$Q$4:$Q$203"),'Risques-Dangers-Dommages'!$B$152))</f>
        <v>0</v>
      </c>
      <c r="AA36" s="153">
        <f ca="1">(COUNTIF(INDIRECT(AA$4&amp;"!$Q$4:$Q$203"),'Risques-Dangers-Dommages'!$B$152))</f>
        <v>0</v>
      </c>
      <c r="AB36" s="153">
        <f ca="1">(COUNTIF(INDIRECT(AB$4&amp;"!$Q$4:$Q$203"),'Risques-Dangers-Dommages'!$B$152))</f>
        <v>0</v>
      </c>
      <c r="AC36" s="153">
        <f ca="1">(COUNTIF(INDIRECT(AC$4&amp;"!$Q$4:$Q$203"),'Risques-Dangers-Dommages'!$B$152))</f>
        <v>0</v>
      </c>
      <c r="AD36" s="153">
        <f ca="1">(COUNTIF(INDIRECT(AD$4&amp;"!$Q$4:$Q$203"),'Risques-Dangers-Dommages'!$B$152))</f>
        <v>0</v>
      </c>
      <c r="AE36" s="153">
        <f ca="1">(COUNTIF(INDIRECT(AE$4&amp;"!$Q$4:$Q$203"),'Risques-Dangers-Dommages'!$B$152))</f>
        <v>0</v>
      </c>
      <c r="AF36" s="153">
        <f ca="1">(COUNTIF(INDIRECT(AF$4&amp;"!$Q$4:$Q$203"),'Risques-Dangers-Dommages'!$B$152))</f>
        <v>0</v>
      </c>
      <c r="AG36" s="153">
        <f t="shared" ca="1" si="0"/>
        <v>0</v>
      </c>
      <c r="AH36" s="606"/>
      <c r="AI36" s="221"/>
    </row>
    <row r="37" spans="1:35" x14ac:dyDescent="0.2">
      <c r="A37" s="611"/>
      <c r="B37" s="616" t="s">
        <v>198</v>
      </c>
      <c r="C37" s="617"/>
      <c r="D37" s="154">
        <f ca="1">(COUNTIF(INDIRECT(D$4&amp;"!$Q$4:$Q$203"),'Risques-Dangers-Dommages'!$B$153))</f>
        <v>0</v>
      </c>
      <c r="E37" s="154">
        <f ca="1">(COUNTIF(INDIRECT(E$4&amp;"!$Q$4:$Q$203"),'Risques-Dangers-Dommages'!$B$153))</f>
        <v>0</v>
      </c>
      <c r="F37" s="154">
        <f ca="1">(COUNTIF(INDIRECT(F$4&amp;"!$Q$4:$Q$203"),'Risques-Dangers-Dommages'!$B$153))</f>
        <v>0</v>
      </c>
      <c r="G37" s="154">
        <f ca="1">(COUNTIF(INDIRECT(G$4&amp;"!$Q$4:$Q$203"),'Risques-Dangers-Dommages'!$B$153))</f>
        <v>0</v>
      </c>
      <c r="H37" s="154">
        <f ca="1">(COUNTIF(INDIRECT(H$4&amp;"!$Q$4:$Q$203"),'Risques-Dangers-Dommages'!$B$153))</f>
        <v>0</v>
      </c>
      <c r="I37" s="154">
        <f ca="1">(COUNTIF(INDIRECT(I$4&amp;"!$Q$4:$Q$203"),'Risques-Dangers-Dommages'!$B$153))</f>
        <v>0</v>
      </c>
      <c r="J37" s="154">
        <f ca="1">(COUNTIF(INDIRECT(J$4&amp;"!$Q$4:$Q$203"),'Risques-Dangers-Dommages'!$B$153))</f>
        <v>0</v>
      </c>
      <c r="K37" s="154">
        <f ca="1">(COUNTIF(INDIRECT(K$4&amp;"!$Q$4:$Q$203"),'Risques-Dangers-Dommages'!$B$153))</f>
        <v>0</v>
      </c>
      <c r="L37" s="154">
        <f ca="1">(COUNTIF(INDIRECT(L$4&amp;"!$Q$4:$Q$203"),'Risques-Dangers-Dommages'!$B$153))</f>
        <v>0</v>
      </c>
      <c r="M37" s="154">
        <f ca="1">(COUNTIF(INDIRECT(M$4&amp;"!$Q$4:$Q$203"),'Risques-Dangers-Dommages'!$B$153))</f>
        <v>0</v>
      </c>
      <c r="N37" s="154">
        <f ca="1">(COUNTIF(INDIRECT(N$4&amp;"!$Q$4:$Q$203"),'Risques-Dangers-Dommages'!$B$153))</f>
        <v>0</v>
      </c>
      <c r="O37" s="154">
        <f ca="1">(COUNTIF(INDIRECT(O$4&amp;"!$Q$4:$Q$203"),'Risques-Dangers-Dommages'!$B$153))</f>
        <v>0</v>
      </c>
      <c r="P37" s="154">
        <f ca="1">(COUNTIF(INDIRECT(P$4&amp;"!$Q$4:$Q$203"),'Risques-Dangers-Dommages'!$B$153))</f>
        <v>0</v>
      </c>
      <c r="Q37" s="154">
        <f ca="1">(COUNTIF(INDIRECT(Q$4&amp;"!$Q$4:$Q$203"),'Risques-Dangers-Dommages'!$B$153))</f>
        <v>0</v>
      </c>
      <c r="R37" s="154">
        <f ca="1">(COUNTIF(INDIRECT(R$4&amp;"!$Q$4:$Q$203"),'Risques-Dangers-Dommages'!$B$153))</f>
        <v>0</v>
      </c>
      <c r="S37" s="154">
        <f ca="1">(COUNTIF(INDIRECT(S$4&amp;"!$Q$4:$Q$203"),'Risques-Dangers-Dommages'!$B$153))</f>
        <v>0</v>
      </c>
      <c r="T37" s="154">
        <f ca="1">(COUNTIF(INDIRECT(T$4&amp;"!$Q$4:$Q$203"),'Risques-Dangers-Dommages'!$B$153))</f>
        <v>0</v>
      </c>
      <c r="U37" s="154">
        <f ca="1">(COUNTIF(INDIRECT(U$4&amp;"!$Q$4:$Q$203"),'Risques-Dangers-Dommages'!$B$153))</f>
        <v>0</v>
      </c>
      <c r="V37" s="154">
        <f ca="1">(COUNTIF(INDIRECT(V$4&amp;"!$Q$4:$Q$203"),'Risques-Dangers-Dommages'!$B$153))</f>
        <v>0</v>
      </c>
      <c r="W37" s="154">
        <f ca="1">(COUNTIF(INDIRECT(W$4&amp;"!$Q$4:$Q$203"),'Risques-Dangers-Dommages'!$B$153))</f>
        <v>0</v>
      </c>
      <c r="X37" s="154">
        <f ca="1">(COUNTIF(INDIRECT(X$4&amp;"!$Q$4:$Q$203"),'Risques-Dangers-Dommages'!$B$153))</f>
        <v>0</v>
      </c>
      <c r="Y37" s="154">
        <f ca="1">(COUNTIF(INDIRECT(Y$4&amp;"!$Q$4:$Q$203"),'Risques-Dangers-Dommages'!$B$153))</f>
        <v>0</v>
      </c>
      <c r="Z37" s="154">
        <f ca="1">(COUNTIF(INDIRECT(Z$4&amp;"!$Q$4:$Q$203"),'Risques-Dangers-Dommages'!$B$153))</f>
        <v>0</v>
      </c>
      <c r="AA37" s="154">
        <f ca="1">(COUNTIF(INDIRECT(AA$4&amp;"!$Q$4:$Q$203"),'Risques-Dangers-Dommages'!$B$153))</f>
        <v>0</v>
      </c>
      <c r="AB37" s="154">
        <f ca="1">(COUNTIF(INDIRECT(AB$4&amp;"!$Q$4:$Q$203"),'Risques-Dangers-Dommages'!$B$153))</f>
        <v>0</v>
      </c>
      <c r="AC37" s="154">
        <f ca="1">(COUNTIF(INDIRECT(AC$4&amp;"!$Q$4:$Q$203"),'Risques-Dangers-Dommages'!$B$153))</f>
        <v>0</v>
      </c>
      <c r="AD37" s="154">
        <f ca="1">(COUNTIF(INDIRECT(AD$4&amp;"!$Q$4:$Q$203"),'Risques-Dangers-Dommages'!$B$153))</f>
        <v>0</v>
      </c>
      <c r="AE37" s="154">
        <f ca="1">(COUNTIF(INDIRECT(AE$4&amp;"!$Q$4:$Q$203"),'Risques-Dangers-Dommages'!$B$153))</f>
        <v>0</v>
      </c>
      <c r="AF37" s="154">
        <f ca="1">(COUNTIF(INDIRECT(AF$4&amp;"!$Q$4:$Q$203"),'Risques-Dangers-Dommages'!$B$153))</f>
        <v>0</v>
      </c>
      <c r="AG37" s="154">
        <f t="shared" ca="1" si="0"/>
        <v>0</v>
      </c>
      <c r="AH37" s="606"/>
      <c r="AI37" s="222"/>
    </row>
    <row r="38" spans="1:35" x14ac:dyDescent="0.2">
      <c r="A38" s="626" t="s">
        <v>254</v>
      </c>
      <c r="B38" s="627"/>
      <c r="C38" s="628"/>
      <c r="D38" s="152">
        <f t="shared" ref="D38:AF38" ca="1" si="2">COUNTA(INDIRECT(D$4&amp;"!$D$4:$D$203"))-COUNTA(INDIRECT(D$4&amp;"!$N$4:$N$203"))</f>
        <v>1</v>
      </c>
      <c r="E38" s="206">
        <f t="shared" ca="1" si="2"/>
        <v>2</v>
      </c>
      <c r="F38" s="206">
        <f t="shared" ca="1" si="2"/>
        <v>4</v>
      </c>
      <c r="G38" s="206">
        <f t="shared" ca="1" si="2"/>
        <v>0</v>
      </c>
      <c r="H38" s="206">
        <f t="shared" ca="1" si="2"/>
        <v>0</v>
      </c>
      <c r="I38" s="206">
        <f t="shared" ca="1" si="2"/>
        <v>0</v>
      </c>
      <c r="J38" s="206">
        <f t="shared" ca="1" si="2"/>
        <v>0</v>
      </c>
      <c r="K38" s="206">
        <f t="shared" ca="1" si="2"/>
        <v>46</v>
      </c>
      <c r="L38" s="206">
        <f t="shared" ca="1" si="2"/>
        <v>5</v>
      </c>
      <c r="M38" s="206">
        <f t="shared" ca="1" si="2"/>
        <v>200</v>
      </c>
      <c r="N38" s="206">
        <f t="shared" ca="1" si="2"/>
        <v>0</v>
      </c>
      <c r="O38" s="206">
        <f t="shared" ca="1" si="2"/>
        <v>0</v>
      </c>
      <c r="P38" s="206">
        <f t="shared" ca="1" si="2"/>
        <v>5</v>
      </c>
      <c r="Q38" s="206">
        <f t="shared" ca="1" si="2"/>
        <v>0</v>
      </c>
      <c r="R38" s="206">
        <f t="shared" ca="1" si="2"/>
        <v>0</v>
      </c>
      <c r="S38" s="206">
        <f t="shared" ca="1" si="2"/>
        <v>0</v>
      </c>
      <c r="T38" s="206">
        <f t="shared" ca="1" si="2"/>
        <v>0</v>
      </c>
      <c r="U38" s="206">
        <f t="shared" ca="1" si="2"/>
        <v>200</v>
      </c>
      <c r="V38" s="206">
        <f t="shared" ca="1" si="2"/>
        <v>0</v>
      </c>
      <c r="W38" s="206">
        <f t="shared" ca="1" si="2"/>
        <v>0</v>
      </c>
      <c r="X38" s="206">
        <f t="shared" ca="1" si="2"/>
        <v>0</v>
      </c>
      <c r="Y38" s="206">
        <f t="shared" ca="1" si="2"/>
        <v>0</v>
      </c>
      <c r="Z38" s="206">
        <f t="shared" ca="1" si="2"/>
        <v>0</v>
      </c>
      <c r="AA38" s="206">
        <f t="shared" ca="1" si="2"/>
        <v>0</v>
      </c>
      <c r="AB38" s="206">
        <f t="shared" ca="1" si="2"/>
        <v>0</v>
      </c>
      <c r="AC38" s="206">
        <f t="shared" ca="1" si="2"/>
        <v>0</v>
      </c>
      <c r="AD38" s="206">
        <f t="shared" ca="1" si="2"/>
        <v>0</v>
      </c>
      <c r="AE38" s="206">
        <f t="shared" ca="1" si="2"/>
        <v>0</v>
      </c>
      <c r="AF38" s="206">
        <f t="shared" ca="1" si="2"/>
        <v>0</v>
      </c>
      <c r="AG38" s="209"/>
    </row>
    <row r="39" spans="1:35" x14ac:dyDescent="0.2">
      <c r="A39" s="629"/>
      <c r="B39" s="630"/>
      <c r="C39" s="631"/>
      <c r="D39" s="211">
        <f ca="1">SUM(D38:AF38)</f>
        <v>463</v>
      </c>
      <c r="E39" s="210"/>
      <c r="F39" s="210"/>
      <c r="G39" s="210"/>
      <c r="H39" s="210"/>
      <c r="I39" s="210"/>
      <c r="J39" s="210"/>
      <c r="K39" s="210"/>
      <c r="L39" s="210"/>
      <c r="M39" s="210"/>
      <c r="N39" s="210"/>
      <c r="O39" s="210"/>
      <c r="P39" s="210"/>
      <c r="Q39" s="210"/>
      <c r="R39" s="210"/>
      <c r="S39" s="210"/>
      <c r="T39" s="210"/>
      <c r="U39" s="210"/>
      <c r="V39" s="210"/>
      <c r="W39" s="210"/>
      <c r="X39" s="210"/>
      <c r="Y39" s="210"/>
      <c r="Z39" s="210"/>
      <c r="AA39" s="210"/>
      <c r="AB39" s="210"/>
      <c r="AC39" s="210"/>
      <c r="AD39" s="210"/>
      <c r="AE39" s="210"/>
      <c r="AF39" s="210"/>
      <c r="AG39" s="207"/>
      <c r="AH39" s="207"/>
    </row>
  </sheetData>
  <sheetProtection selectLockedCells="1"/>
  <mergeCells count="47">
    <mergeCell ref="A1:B1"/>
    <mergeCell ref="AG4:AH4"/>
    <mergeCell ref="A38:C39"/>
    <mergeCell ref="A5:A7"/>
    <mergeCell ref="B5:C5"/>
    <mergeCell ref="B6:C6"/>
    <mergeCell ref="B7:C7"/>
    <mergeCell ref="A8:A10"/>
    <mergeCell ref="B8:C8"/>
    <mergeCell ref="B9:C9"/>
    <mergeCell ref="B10:C10"/>
    <mergeCell ref="A11:C11"/>
    <mergeCell ref="A12:C12"/>
    <mergeCell ref="A13:C13"/>
    <mergeCell ref="A14:C14"/>
    <mergeCell ref="A15:A18"/>
    <mergeCell ref="B26:C26"/>
    <mergeCell ref="B27:C27"/>
    <mergeCell ref="A28:A29"/>
    <mergeCell ref="B16:C16"/>
    <mergeCell ref="B17:C17"/>
    <mergeCell ref="B18:C18"/>
    <mergeCell ref="B28:C28"/>
    <mergeCell ref="B29:C29"/>
    <mergeCell ref="A19:C19"/>
    <mergeCell ref="A20:A21"/>
    <mergeCell ref="B20:C20"/>
    <mergeCell ref="B21:C21"/>
    <mergeCell ref="A22:A23"/>
    <mergeCell ref="B22:C22"/>
    <mergeCell ref="B23:C23"/>
    <mergeCell ref="E1:AH1"/>
    <mergeCell ref="A3:AH3"/>
    <mergeCell ref="AH5:AH37"/>
    <mergeCell ref="A30:C30"/>
    <mergeCell ref="A31:C31"/>
    <mergeCell ref="A32:A37"/>
    <mergeCell ref="B32:C32"/>
    <mergeCell ref="B33:C33"/>
    <mergeCell ref="B34:C34"/>
    <mergeCell ref="B35:C35"/>
    <mergeCell ref="B36:C36"/>
    <mergeCell ref="B37:C37"/>
    <mergeCell ref="A24:C24"/>
    <mergeCell ref="A25:C25"/>
    <mergeCell ref="A26:A27"/>
    <mergeCell ref="B15:C15"/>
  </mergeCells>
  <hyperlinks>
    <hyperlink ref="A1:B1" location="Sommaire!A1" display="Retour au sommaire"/>
  </hyperlinks>
  <pageMargins left="0.59055118110236227" right="0.59055118110236227" top="0.59055118110236227" bottom="0.59055118110236227" header="0.31496062992125984" footer="0.31496062992125984"/>
  <pageSetup paperSize="8"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6"/>
  <dimension ref="A1:H262"/>
  <sheetViews>
    <sheetView topLeftCell="D1" zoomScaleNormal="100" workbookViewId="0">
      <selection activeCell="C195" sqref="C195"/>
    </sheetView>
  </sheetViews>
  <sheetFormatPr baseColWidth="10" defaultRowHeight="12.75" x14ac:dyDescent="0.2"/>
  <cols>
    <col min="1" max="1" width="14.42578125" style="143" bestFit="1" customWidth="1"/>
    <col min="2" max="2" width="65.5703125" style="143" customWidth="1"/>
    <col min="3" max="3" width="47.42578125" style="143" customWidth="1"/>
    <col min="4" max="4" width="69.5703125" style="143" customWidth="1"/>
    <col min="7" max="7" width="73.5703125" style="11" customWidth="1"/>
    <col min="8" max="8" width="16.28515625" customWidth="1"/>
  </cols>
  <sheetData>
    <row r="1" spans="1:8" x14ac:dyDescent="0.2">
      <c r="A1" s="169" t="s">
        <v>124</v>
      </c>
      <c r="B1" s="169" t="s">
        <v>706</v>
      </c>
      <c r="C1" s="169" t="s">
        <v>709</v>
      </c>
      <c r="D1" s="170" t="s">
        <v>339</v>
      </c>
      <c r="G1" s="8" t="s">
        <v>128</v>
      </c>
      <c r="H1" s="140" t="s">
        <v>705</v>
      </c>
    </row>
    <row r="2" spans="1:8" x14ac:dyDescent="0.2">
      <c r="A2" s="634" t="s">
        <v>110</v>
      </c>
      <c r="B2" s="159" t="str">
        <f>G2</f>
        <v>Contact avec des personnes porteuses de pathologies</v>
      </c>
      <c r="C2" s="159"/>
      <c r="D2" s="159"/>
      <c r="G2" s="14" t="str">
        <f>'Risques-Dangers-Dommages'!B3</f>
        <v>Contact avec des personnes porteuses de pathologies</v>
      </c>
      <c r="H2" s="141">
        <v>1</v>
      </c>
    </row>
    <row r="3" spans="1:8" ht="22.5" x14ac:dyDescent="0.2">
      <c r="A3" s="635"/>
      <c r="B3" s="640" t="str">
        <f>G3</f>
        <v>Manque hygiène</v>
      </c>
      <c r="C3" s="159" t="s">
        <v>384</v>
      </c>
      <c r="D3" s="159" t="s">
        <v>385</v>
      </c>
      <c r="G3" s="14" t="str">
        <f>'Risques-Dangers-Dommages'!B4</f>
        <v>Manque hygiène</v>
      </c>
      <c r="H3" s="141">
        <v>2</v>
      </c>
    </row>
    <row r="4" spans="1:8" x14ac:dyDescent="0.2">
      <c r="A4" s="635"/>
      <c r="B4" s="641"/>
      <c r="C4" s="159" t="s">
        <v>386</v>
      </c>
      <c r="D4" s="159" t="s">
        <v>387</v>
      </c>
      <c r="G4" s="14" t="str">
        <f>'Risques-Dangers-Dommages'!B5</f>
        <v>Manque hygiène, absence de sanitaires fonctionnels</v>
      </c>
      <c r="H4" s="142">
        <v>3</v>
      </c>
    </row>
    <row r="5" spans="1:8" x14ac:dyDescent="0.2">
      <c r="A5" s="635"/>
      <c r="B5" s="637" t="str">
        <f>G4</f>
        <v>Manque hygiène, absence de sanitaires fonctionnels</v>
      </c>
      <c r="C5" s="159" t="s">
        <v>388</v>
      </c>
      <c r="D5" s="159" t="s">
        <v>389</v>
      </c>
      <c r="G5" s="14" t="str">
        <f>'Risques-Dangers-Dommages'!B6</f>
        <v>Manque hygiène, absence de vestiaires</v>
      </c>
      <c r="H5" s="142">
        <v>4</v>
      </c>
    </row>
    <row r="6" spans="1:8" x14ac:dyDescent="0.2">
      <c r="A6" s="635"/>
      <c r="B6" s="639"/>
      <c r="C6" s="159" t="s">
        <v>390</v>
      </c>
      <c r="D6" s="159" t="s">
        <v>391</v>
      </c>
      <c r="G6" s="14" t="str">
        <f>'Risques-Dangers-Dommages'!B7</f>
        <v xml:space="preserve">Manque hygiène, Présence d’eau stagnante </v>
      </c>
      <c r="H6" s="142">
        <v>5</v>
      </c>
    </row>
    <row r="7" spans="1:8" ht="22.5" x14ac:dyDescent="0.2">
      <c r="A7" s="635"/>
      <c r="B7" s="159" t="str">
        <f>G5</f>
        <v>Manque hygiène, absence de vestiaires</v>
      </c>
      <c r="C7" s="159" t="s">
        <v>392</v>
      </c>
      <c r="D7" s="159" t="s">
        <v>393</v>
      </c>
      <c r="G7" s="14" t="str">
        <f>'Risques-Dangers-Dommages'!B8</f>
        <v>Mauvais conditionnement et stockage de produits organiques et alimentaires</v>
      </c>
      <c r="H7" s="142">
        <v>6</v>
      </c>
    </row>
    <row r="8" spans="1:8" x14ac:dyDescent="0.2">
      <c r="A8" s="635"/>
      <c r="B8" s="159" t="str">
        <f>G6</f>
        <v xml:space="preserve">Manque hygiène, Présence d’eau stagnante </v>
      </c>
      <c r="C8" s="159" t="s">
        <v>394</v>
      </c>
      <c r="D8" s="159" t="s">
        <v>395</v>
      </c>
      <c r="G8" s="14" t="str">
        <f>'Risques-Dangers-Dommages'!B9</f>
        <v>Présence de moisissures dues à des fuites, infiltration d’eau</v>
      </c>
      <c r="H8" s="142">
        <v>7</v>
      </c>
    </row>
    <row r="9" spans="1:8" ht="33.75" x14ac:dyDescent="0.2">
      <c r="A9" s="635"/>
      <c r="B9" s="637" t="str">
        <f>G7</f>
        <v>Mauvais conditionnement et stockage de produits organiques et alimentaires</v>
      </c>
      <c r="C9" s="159" t="s">
        <v>409</v>
      </c>
      <c r="D9" s="159" t="s">
        <v>396</v>
      </c>
      <c r="G9" s="14" t="str">
        <f>'Risques-Dangers-Dommages'!B10</f>
        <v xml:space="preserve">Présence de rongeurs </v>
      </c>
      <c r="H9" s="142">
        <v>8</v>
      </c>
    </row>
    <row r="10" spans="1:8" x14ac:dyDescent="0.2">
      <c r="A10" s="635"/>
      <c r="B10" s="638"/>
      <c r="C10" s="159" t="s">
        <v>397</v>
      </c>
      <c r="D10" s="159" t="s">
        <v>398</v>
      </c>
      <c r="G10" s="14" t="str">
        <f>'Risques-Dangers-Dommages'!B11</f>
        <v>Revêtements difficiles d’entretien</v>
      </c>
      <c r="H10" s="142">
        <v>9</v>
      </c>
    </row>
    <row r="11" spans="1:8" ht="22.5" x14ac:dyDescent="0.2">
      <c r="A11" s="635"/>
      <c r="B11" s="639"/>
      <c r="C11" s="159" t="s">
        <v>399</v>
      </c>
      <c r="D11" s="159" t="s">
        <v>400</v>
      </c>
      <c r="G11" s="14" t="str">
        <f>'Risques-Dangers-Dommages'!B12</f>
        <v>Utilisation d’éponges</v>
      </c>
      <c r="H11" s="142">
        <v>10</v>
      </c>
    </row>
    <row r="12" spans="1:8" ht="33.75" x14ac:dyDescent="0.2">
      <c r="A12" s="635"/>
      <c r="B12" s="159" t="str">
        <f>G8</f>
        <v>Présence de moisissures dues à des fuites, infiltration d’eau</v>
      </c>
      <c r="C12" s="159" t="s">
        <v>401</v>
      </c>
      <c r="D12" s="159" t="s">
        <v>402</v>
      </c>
      <c r="G12" s="16" t="str">
        <f>'Risques-Dangers-Dommages'!B15</f>
        <v>Eblouissement, réflexion</v>
      </c>
      <c r="H12" s="142">
        <v>11</v>
      </c>
    </row>
    <row r="13" spans="1:8" ht="33.75" x14ac:dyDescent="0.2">
      <c r="A13" s="635"/>
      <c r="B13" s="159" t="str">
        <f>G9</f>
        <v xml:space="preserve">Présence de rongeurs </v>
      </c>
      <c r="C13" s="159" t="s">
        <v>403</v>
      </c>
      <c r="D13" s="159" t="s">
        <v>404</v>
      </c>
      <c r="G13" s="16" t="str">
        <f>'Risques-Dangers-Dommages'!B16</f>
        <v>Eclairage inadapté</v>
      </c>
      <c r="H13" s="142">
        <v>12</v>
      </c>
    </row>
    <row r="14" spans="1:8" ht="33.75" x14ac:dyDescent="0.2">
      <c r="A14" s="635"/>
      <c r="B14" s="159" t="str">
        <f>G10</f>
        <v>Revêtements difficiles d’entretien</v>
      </c>
      <c r="C14" s="159" t="s">
        <v>405</v>
      </c>
      <c r="D14" s="159" t="s">
        <v>406</v>
      </c>
      <c r="G14" s="16" t="str">
        <f>'Risques-Dangers-Dommages'!B17</f>
        <v>Eclairage insuffisant du local</v>
      </c>
      <c r="H14" s="142">
        <v>13</v>
      </c>
    </row>
    <row r="15" spans="1:8" ht="22.5" x14ac:dyDescent="0.2">
      <c r="A15" s="635"/>
      <c r="B15" s="159" t="str">
        <f>G11</f>
        <v>Utilisation d’éponges</v>
      </c>
      <c r="C15" s="159" t="s">
        <v>407</v>
      </c>
      <c r="D15" s="159" t="s">
        <v>408</v>
      </c>
      <c r="G15" s="16" t="str">
        <f>'Risques-Dangers-Dommages'!B18</f>
        <v>Ecrans : Reflets et lumière émise</v>
      </c>
      <c r="H15" s="142">
        <v>14</v>
      </c>
    </row>
    <row r="16" spans="1:8" x14ac:dyDescent="0.2">
      <c r="A16" s="636"/>
      <c r="B16" s="159" t="s">
        <v>18</v>
      </c>
      <c r="G16" s="16" t="str">
        <f>'Risques-Dangers-Dommages'!B19</f>
        <v>Zone de passage peu ou pas éclairée</v>
      </c>
      <c r="H16" s="142">
        <v>15</v>
      </c>
    </row>
    <row r="17" spans="1:8" x14ac:dyDescent="0.2">
      <c r="A17" s="21"/>
      <c r="B17" s="144"/>
      <c r="G17" s="17" t="str">
        <f>'Risques-Dangers-Dommages'!B22</f>
        <v>Chauffage défectueux</v>
      </c>
      <c r="H17" s="142">
        <v>16</v>
      </c>
    </row>
    <row r="18" spans="1:8" ht="22.5" x14ac:dyDescent="0.2">
      <c r="A18" s="657" t="s">
        <v>111</v>
      </c>
      <c r="B18" s="648" t="str">
        <f>G12</f>
        <v>Eblouissement, réflexion</v>
      </c>
      <c r="C18" s="160" t="s">
        <v>410</v>
      </c>
      <c r="D18" s="160" t="s">
        <v>411</v>
      </c>
      <c r="G18" s="17" t="str">
        <f>'Risques-Dangers-Dommages'!B23</f>
        <v>Salle mal isolée</v>
      </c>
      <c r="H18" s="142">
        <v>17</v>
      </c>
    </row>
    <row r="19" spans="1:8" ht="22.5" x14ac:dyDescent="0.2">
      <c r="A19" s="658"/>
      <c r="B19" s="649"/>
      <c r="C19" s="160" t="s">
        <v>412</v>
      </c>
      <c r="D19" s="160" t="s">
        <v>413</v>
      </c>
      <c r="G19" s="17" t="str">
        <f>'Risques-Dangers-Dommages'!B24</f>
        <v>Température excessive, vitrage exposé au sud</v>
      </c>
      <c r="H19" s="142">
        <v>18</v>
      </c>
    </row>
    <row r="20" spans="1:8" ht="22.5" x14ac:dyDescent="0.2">
      <c r="A20" s="658"/>
      <c r="B20" s="160" t="str">
        <f>G13</f>
        <v>Eclairage inadapté</v>
      </c>
      <c r="C20" s="160" t="s">
        <v>414</v>
      </c>
      <c r="D20" s="160" t="s">
        <v>415</v>
      </c>
      <c r="G20" s="17" t="str">
        <f>'Risques-Dangers-Dommages'!B25</f>
        <v>Travail à proximité de sources chaudes (four…) ou froides (chambre froide…)</v>
      </c>
      <c r="H20" s="142">
        <v>19</v>
      </c>
    </row>
    <row r="21" spans="1:8" x14ac:dyDescent="0.2">
      <c r="A21" s="658"/>
      <c r="B21" s="160" t="str">
        <f>G14</f>
        <v>Eclairage insuffisant du local</v>
      </c>
      <c r="C21" s="160" t="s">
        <v>416</v>
      </c>
      <c r="D21" s="160" t="s">
        <v>417</v>
      </c>
      <c r="G21" s="17" t="str">
        <f>'Risques-Dangers-Dommages'!B26</f>
        <v>Travail en exposition aux intempéries</v>
      </c>
      <c r="H21" s="142">
        <v>20</v>
      </c>
    </row>
    <row r="22" spans="1:8" x14ac:dyDescent="0.2">
      <c r="A22" s="658"/>
      <c r="B22" s="648" t="str">
        <f>G15</f>
        <v>Ecrans : Reflets et lumière émise</v>
      </c>
      <c r="C22" s="160" t="s">
        <v>418</v>
      </c>
      <c r="D22" s="160" t="s">
        <v>419</v>
      </c>
      <c r="G22" s="18" t="str">
        <f>'Risques-Dangers-Dommages'!B30</f>
        <v>Gestes répétitifs</v>
      </c>
      <c r="H22" s="142">
        <v>21</v>
      </c>
    </row>
    <row r="23" spans="1:8" ht="22.5" x14ac:dyDescent="0.2">
      <c r="A23" s="658"/>
      <c r="B23" s="649"/>
      <c r="C23" s="160" t="s">
        <v>420</v>
      </c>
      <c r="D23" s="160" t="s">
        <v>421</v>
      </c>
      <c r="G23" s="18" t="str">
        <f>'Risques-Dangers-Dommages'!B31</f>
        <v>Mobilier inadapté</v>
      </c>
      <c r="H23" s="142">
        <v>22</v>
      </c>
    </row>
    <row r="24" spans="1:8" ht="22.5" x14ac:dyDescent="0.2">
      <c r="A24" s="658"/>
      <c r="B24" s="648" t="str">
        <f>G16</f>
        <v>Zone de passage peu ou pas éclairée</v>
      </c>
      <c r="C24" s="160" t="s">
        <v>366</v>
      </c>
      <c r="D24" s="160" t="s">
        <v>367</v>
      </c>
      <c r="G24" s="18" t="str">
        <f>'Risques-Dangers-Dommages'!B32</f>
        <v>Port de charge encombrante ou supérieur à 15kg</v>
      </c>
      <c r="H24" s="142">
        <v>23</v>
      </c>
    </row>
    <row r="25" spans="1:8" ht="22.5" x14ac:dyDescent="0.2">
      <c r="A25" s="658"/>
      <c r="B25" s="649"/>
      <c r="C25" s="160" t="s">
        <v>368</v>
      </c>
      <c r="D25" s="160" t="s">
        <v>369</v>
      </c>
      <c r="G25" s="18" t="str">
        <f>'Risques-Dangers-Dommages'!B33</f>
        <v>Posture de travail inconfortable ou prolongée</v>
      </c>
      <c r="H25" s="142">
        <v>24</v>
      </c>
    </row>
    <row r="26" spans="1:8" x14ac:dyDescent="0.2">
      <c r="A26" s="659"/>
      <c r="B26" s="160" t="s">
        <v>18</v>
      </c>
      <c r="G26" s="18" t="str">
        <f>'Risques-Dangers-Dommages'!B34</f>
        <v>Utilisation anormale prolongée et/ou répétée de la voix</v>
      </c>
      <c r="H26" s="142">
        <v>25</v>
      </c>
    </row>
    <row r="27" spans="1:8" x14ac:dyDescent="0.2">
      <c r="A27" s="21"/>
      <c r="B27" s="21"/>
      <c r="G27" s="18" t="str">
        <f>'Risques-Dangers-Dommages'!B35</f>
        <v>Utilisation prolongée d'appareils électroportatifs</v>
      </c>
      <c r="H27" s="142">
        <v>26</v>
      </c>
    </row>
    <row r="28" spans="1:8" x14ac:dyDescent="0.2">
      <c r="A28" s="642" t="s">
        <v>112</v>
      </c>
      <c r="B28" s="161" t="str">
        <f>G17</f>
        <v>Chauffage défectueux</v>
      </c>
      <c r="C28" s="161" t="s">
        <v>423</v>
      </c>
      <c r="D28" s="161" t="s">
        <v>424</v>
      </c>
      <c r="G28" s="19" t="str">
        <f>'Risques-Dangers-Dommages'!B38</f>
        <v>Escalier dégradé, absence de main courante</v>
      </c>
      <c r="H28" s="142">
        <v>27</v>
      </c>
    </row>
    <row r="29" spans="1:8" x14ac:dyDescent="0.2">
      <c r="A29" s="643"/>
      <c r="B29" s="161" t="str">
        <f>G18</f>
        <v>Salle mal isolée</v>
      </c>
      <c r="C29" s="161" t="s">
        <v>739</v>
      </c>
      <c r="D29" s="161" t="s">
        <v>425</v>
      </c>
      <c r="G29" s="19" t="str">
        <f>'Risques-Dangers-Dommages'!B39</f>
        <v>Estrade dans les salles</v>
      </c>
      <c r="H29" s="142">
        <v>28</v>
      </c>
    </row>
    <row r="30" spans="1:8" ht="33.75" x14ac:dyDescent="0.2">
      <c r="A30" s="643"/>
      <c r="B30" s="161" t="str">
        <f>G19</f>
        <v>Température excessive, vitrage exposé au sud</v>
      </c>
      <c r="C30" s="161" t="s">
        <v>422</v>
      </c>
      <c r="D30" s="161" t="s">
        <v>770</v>
      </c>
      <c r="G30" s="19" t="str">
        <f>'Risques-Dangers-Dommages'!B40</f>
        <v>Parties en contrebas (toit, escalier, quai…)</v>
      </c>
      <c r="H30" s="142">
        <v>29</v>
      </c>
    </row>
    <row r="31" spans="1:8" x14ac:dyDescent="0.2">
      <c r="A31" s="643"/>
      <c r="B31" s="161" t="str">
        <f>G20</f>
        <v>Travail à proximité de sources chaudes (four…) ou froides (chambre froide…)</v>
      </c>
      <c r="G31" s="19" t="str">
        <f>'Risques-Dangers-Dommages'!B41</f>
        <v>Travaux depuis un escabeau, une échelle…</v>
      </c>
      <c r="H31" s="142">
        <v>30</v>
      </c>
    </row>
    <row r="32" spans="1:8" x14ac:dyDescent="0.2">
      <c r="A32" s="643"/>
      <c r="B32" s="161" t="str">
        <f>G21</f>
        <v>Travail en exposition aux intempéries</v>
      </c>
      <c r="G32" s="19" t="str">
        <f>'Risques-Dangers-Dommages'!B42</f>
        <v>Utilisation de chaises ou autre pour accéder en hauteur</v>
      </c>
      <c r="H32" s="142">
        <v>31</v>
      </c>
    </row>
    <row r="33" spans="1:8" x14ac:dyDescent="0.2">
      <c r="A33" s="644"/>
      <c r="B33" s="161" t="s">
        <v>18</v>
      </c>
      <c r="G33" s="23" t="str">
        <f>'Risques-Dangers-Dommages'!B50</f>
        <v>Intervention d'entreprises extérieures non prévue</v>
      </c>
      <c r="H33" s="142">
        <v>32</v>
      </c>
    </row>
    <row r="34" spans="1:8" x14ac:dyDescent="0.2">
      <c r="A34" s="21"/>
      <c r="B34" s="21"/>
      <c r="G34" s="23" t="str">
        <f>'Risques-Dangers-Dommages'!B51</f>
        <v>Livraisons dans l'établissement</v>
      </c>
      <c r="H34" s="142">
        <v>33</v>
      </c>
    </row>
    <row r="35" spans="1:8" ht="22.5" x14ac:dyDescent="0.2">
      <c r="A35" s="645" t="s">
        <v>113</v>
      </c>
      <c r="B35" s="163" t="str">
        <f>G22</f>
        <v>Gestes répétitifs</v>
      </c>
      <c r="C35" s="163" t="s">
        <v>426</v>
      </c>
      <c r="D35" s="163" t="s">
        <v>427</v>
      </c>
      <c r="G35" s="23" t="str">
        <f>'Risques-Dangers-Dommages'!B52</f>
        <v>Voie dangereuse (pente, mauvais état, fosse, tranchée, puits)</v>
      </c>
      <c r="H35" s="142">
        <v>34</v>
      </c>
    </row>
    <row r="36" spans="1:8" x14ac:dyDescent="0.2">
      <c r="A36" s="646"/>
      <c r="B36" s="163" t="str">
        <f>G23</f>
        <v>Mobilier inadapté</v>
      </c>
      <c r="C36" s="163"/>
      <c r="D36" s="163"/>
      <c r="G36" s="23" t="str">
        <f>'Risques-Dangers-Dommages'!B53</f>
        <v>Zone de circulation mal définie</v>
      </c>
      <c r="H36" s="142">
        <v>35</v>
      </c>
    </row>
    <row r="37" spans="1:8" x14ac:dyDescent="0.2">
      <c r="A37" s="646"/>
      <c r="B37" s="661" t="str">
        <f>G24</f>
        <v>Port de charge encombrante ou supérieur à 15kg</v>
      </c>
      <c r="C37" s="163" t="s">
        <v>428</v>
      </c>
      <c r="D37" s="163" t="s">
        <v>429</v>
      </c>
      <c r="G37" s="24" t="str">
        <f>'Risques-Dangers-Dommages'!B56</f>
        <v xml:space="preserve">Chute d’outils ou objets lors de travaux en hauteur, travaux effectués dans des tranchées, des puits </v>
      </c>
      <c r="H37" s="142">
        <v>36</v>
      </c>
    </row>
    <row r="38" spans="1:8" ht="22.5" x14ac:dyDescent="0.2">
      <c r="A38" s="646"/>
      <c r="B38" s="663"/>
      <c r="C38" s="163" t="s">
        <v>430</v>
      </c>
      <c r="D38" s="163" t="s">
        <v>431</v>
      </c>
      <c r="G38" s="24" t="str">
        <f>'Risques-Dangers-Dommages'!B57</f>
        <v xml:space="preserve">Lieu de stockage non aménagé </v>
      </c>
      <c r="H38" s="142">
        <v>37</v>
      </c>
    </row>
    <row r="39" spans="1:8" ht="22.5" x14ac:dyDescent="0.2">
      <c r="A39" s="646"/>
      <c r="B39" s="663"/>
      <c r="C39" s="163" t="s">
        <v>432</v>
      </c>
      <c r="D39" s="163" t="s">
        <v>433</v>
      </c>
      <c r="G39" s="24" t="str">
        <f>'Risques-Dangers-Dommages'!B58</f>
        <v>Mobilier défectueux, instable</v>
      </c>
      <c r="H39" s="142">
        <v>38</v>
      </c>
    </row>
    <row r="40" spans="1:8" ht="22.5" x14ac:dyDescent="0.2">
      <c r="A40" s="646"/>
      <c r="B40" s="663"/>
      <c r="C40" s="163" t="s">
        <v>434</v>
      </c>
      <c r="D40" s="163" t="s">
        <v>435</v>
      </c>
      <c r="G40" s="24" t="str">
        <f>'Risques-Dangers-Dommages'!B59</f>
        <v xml:space="preserve">Objet en équilibre instable </v>
      </c>
      <c r="H40" s="142">
        <v>39</v>
      </c>
    </row>
    <row r="41" spans="1:8" x14ac:dyDescent="0.2">
      <c r="A41" s="646"/>
      <c r="B41" s="662"/>
      <c r="C41" s="163" t="s">
        <v>436</v>
      </c>
      <c r="D41" s="163" t="s">
        <v>437</v>
      </c>
      <c r="G41" s="24" t="str">
        <f>'Risques-Dangers-Dommages'!B60</f>
        <v>Rack de stockage non adapté au contenant, pas assez solide</v>
      </c>
      <c r="H41" s="142">
        <v>40</v>
      </c>
    </row>
    <row r="42" spans="1:8" ht="33.75" x14ac:dyDescent="0.2">
      <c r="A42" s="646"/>
      <c r="B42" s="661" t="str">
        <f>G25</f>
        <v>Posture de travail inconfortable ou prolongée</v>
      </c>
      <c r="C42" s="163" t="s">
        <v>438</v>
      </c>
      <c r="D42" s="163" t="s">
        <v>439</v>
      </c>
      <c r="G42" s="24" t="str">
        <f>'Risques-Dangers-Dommages'!B61</f>
        <v xml:space="preserve">Stockage instable, empilé en hauteur (au dessus de 1,6 m), rangement en vrac </v>
      </c>
      <c r="H42" s="142">
        <v>41</v>
      </c>
    </row>
    <row r="43" spans="1:8" ht="67.5" x14ac:dyDescent="0.2">
      <c r="A43" s="646"/>
      <c r="B43" s="662"/>
      <c r="C43" s="163" t="s">
        <v>440</v>
      </c>
      <c r="D43" s="163" t="s">
        <v>441</v>
      </c>
      <c r="G43" s="25" t="str">
        <f>'Risques-Dangers-Dommages'!B65</f>
        <v>Appareillage cassé, défectueux</v>
      </c>
      <c r="H43" s="142">
        <v>42</v>
      </c>
    </row>
    <row r="44" spans="1:8" x14ac:dyDescent="0.2">
      <c r="A44" s="646"/>
      <c r="B44" s="163" t="str">
        <f>G26</f>
        <v>Utilisation anormale prolongée et/ou répétée de la voix</v>
      </c>
      <c r="C44" s="163"/>
      <c r="D44" s="163"/>
      <c r="G44" s="25" t="str">
        <f>'Risques-Dangers-Dommages'!B66</f>
        <v>Coffret ou armoire électrique non fermé à clé</v>
      </c>
      <c r="H44" s="142">
        <v>43</v>
      </c>
    </row>
    <row r="45" spans="1:8" x14ac:dyDescent="0.2">
      <c r="A45" s="646"/>
      <c r="B45" s="163" t="str">
        <f>G27</f>
        <v>Utilisation prolongée d'appareils électroportatifs</v>
      </c>
      <c r="C45" s="163"/>
      <c r="D45" s="163"/>
      <c r="G45" s="25" t="str">
        <f>'Risques-Dangers-Dommages'!B67</f>
        <v xml:space="preserve">Installation électrique non conforme à la réglementation </v>
      </c>
      <c r="H45" s="142">
        <v>44</v>
      </c>
    </row>
    <row r="46" spans="1:8" x14ac:dyDescent="0.2">
      <c r="A46" s="647"/>
      <c r="B46" s="163" t="s">
        <v>18</v>
      </c>
      <c r="G46" s="25" t="str">
        <f>'Risques-Dangers-Dommages'!B68</f>
        <v>Mauvaise utilisation des dérouleurs électriques</v>
      </c>
      <c r="H46" s="142">
        <v>45</v>
      </c>
    </row>
    <row r="47" spans="1:8" x14ac:dyDescent="0.2">
      <c r="A47" s="21"/>
      <c r="B47" s="144"/>
      <c r="G47" s="25" t="str">
        <f>'Risques-Dangers-Dommages'!B69</f>
        <v>Mode de pose installation électrique non conforme</v>
      </c>
      <c r="H47" s="142">
        <v>46</v>
      </c>
    </row>
    <row r="48" spans="1:8" ht="12.75" customHeight="1" x14ac:dyDescent="0.2">
      <c r="A48" s="568" t="s">
        <v>109</v>
      </c>
      <c r="B48" s="664" t="str">
        <f>G28</f>
        <v>Escalier dégradé, absence de main courante</v>
      </c>
      <c r="C48" s="164" t="s">
        <v>442</v>
      </c>
      <c r="D48" s="164" t="s">
        <v>443</v>
      </c>
      <c r="G48" s="25" t="str">
        <f>'Risques-Dangers-Dommages'!B70</f>
        <v>Personnel non formé à l'habilitation électrique</v>
      </c>
      <c r="H48" s="142">
        <v>47</v>
      </c>
    </row>
    <row r="49" spans="1:8" x14ac:dyDescent="0.2">
      <c r="A49" s="569"/>
      <c r="B49" s="664"/>
      <c r="C49" s="164" t="s">
        <v>444</v>
      </c>
      <c r="D49" s="164" t="s">
        <v>445</v>
      </c>
      <c r="G49" s="25" t="str">
        <f>'Risques-Dangers-Dommages'!B71</f>
        <v xml:space="preserve">Traction sur les connexions électriques </v>
      </c>
      <c r="H49" s="142">
        <v>48</v>
      </c>
    </row>
    <row r="50" spans="1:8" ht="22.5" x14ac:dyDescent="0.2">
      <c r="A50" s="569"/>
      <c r="B50" s="664"/>
      <c r="C50" s="164" t="s">
        <v>446</v>
      </c>
      <c r="D50" s="164" t="s">
        <v>447</v>
      </c>
      <c r="G50" s="25" t="str">
        <f>'Risques-Dangers-Dommages'!B72</f>
        <v xml:space="preserve">Utilisation de cordons non conformes </v>
      </c>
      <c r="H50" s="142">
        <v>49</v>
      </c>
    </row>
    <row r="51" spans="1:8" ht="45" x14ac:dyDescent="0.2">
      <c r="A51" s="569"/>
      <c r="B51" s="664"/>
      <c r="C51" s="164" t="s">
        <v>448</v>
      </c>
      <c r="D51" s="164" t="s">
        <v>449</v>
      </c>
      <c r="G51" s="14" t="str">
        <f>'Risques-Dangers-Dommages'!B75</f>
        <v>Appareil cassé, défectueux</v>
      </c>
      <c r="H51" s="142">
        <v>50</v>
      </c>
    </row>
    <row r="52" spans="1:8" ht="22.5" x14ac:dyDescent="0.2">
      <c r="A52" s="569"/>
      <c r="B52" s="664" t="str">
        <f>G29</f>
        <v>Estrade dans les salles</v>
      </c>
      <c r="C52" s="164" t="s">
        <v>450</v>
      </c>
      <c r="D52" s="164" t="s">
        <v>451</v>
      </c>
      <c r="G52" s="14" t="str">
        <f>'Risques-Dangers-Dommages'!B76</f>
        <v>Utilisation d’appareils ou machines par des personnes non formées ou non autorisées</v>
      </c>
      <c r="H52" s="142">
        <v>51</v>
      </c>
    </row>
    <row r="53" spans="1:8" ht="22.5" x14ac:dyDescent="0.2">
      <c r="A53" s="569"/>
      <c r="B53" s="664"/>
      <c r="C53" s="164" t="s">
        <v>452</v>
      </c>
      <c r="D53" s="164" t="s">
        <v>453</v>
      </c>
      <c r="G53" s="14" t="str">
        <f>'Risques-Dangers-Dommages'!B77</f>
        <v>Utilisation de colonnes pour perceuse électroportative</v>
      </c>
      <c r="H53" s="142">
        <v>52</v>
      </c>
    </row>
    <row r="54" spans="1:8" x14ac:dyDescent="0.2">
      <c r="A54" s="569"/>
      <c r="B54" s="664"/>
      <c r="C54" s="164" t="s">
        <v>454</v>
      </c>
      <c r="D54" s="164" t="s">
        <v>455</v>
      </c>
      <c r="G54" s="14" t="str">
        <f>'Risques-Dangers-Dommages'!B78</f>
        <v>Utilisation d'équipements avec parties mobiles ou brûlantes</v>
      </c>
      <c r="H54" s="142">
        <v>53</v>
      </c>
    </row>
    <row r="55" spans="1:8" ht="45" x14ac:dyDescent="0.2">
      <c r="A55" s="569"/>
      <c r="B55" s="664" t="str">
        <f>G30</f>
        <v>Parties en contrebas (toit, escalier, quai…)</v>
      </c>
      <c r="C55" s="164" t="s">
        <v>740</v>
      </c>
      <c r="D55" s="164" t="s">
        <v>456</v>
      </c>
      <c r="G55" s="14" t="str">
        <f>'Risques-Dangers-Dommages'!B79</f>
        <v>Utilisation d'équipements non conformes</v>
      </c>
      <c r="H55" s="142">
        <v>54</v>
      </c>
    </row>
    <row r="56" spans="1:8" ht="22.5" x14ac:dyDescent="0.2">
      <c r="A56" s="569"/>
      <c r="B56" s="664"/>
      <c r="C56" s="164" t="s">
        <v>457</v>
      </c>
      <c r="D56" s="164" t="s">
        <v>458</v>
      </c>
      <c r="G56" s="14" t="str">
        <f>'Risques-Dangers-Dommages'!B80</f>
        <v>Utilisation d'outils tranchants (ciseaux, cutter…)</v>
      </c>
      <c r="H56" s="142">
        <v>55</v>
      </c>
    </row>
    <row r="57" spans="1:8" ht="33.75" x14ac:dyDescent="0.2">
      <c r="A57" s="569"/>
      <c r="B57" s="668" t="str">
        <f>G31</f>
        <v>Travaux depuis un escabeau, une échelle…</v>
      </c>
      <c r="C57" s="164" t="s">
        <v>710</v>
      </c>
      <c r="D57" s="164" t="s">
        <v>741</v>
      </c>
      <c r="G57" s="16" t="str">
        <f>'Risques-Dangers-Dommages'!B84</f>
        <v>Absence de consignes de sécurité</v>
      </c>
      <c r="H57" s="142">
        <v>56</v>
      </c>
    </row>
    <row r="58" spans="1:8" ht="22.5" x14ac:dyDescent="0.2">
      <c r="A58" s="569"/>
      <c r="B58" s="669"/>
      <c r="C58" s="164" t="s">
        <v>459</v>
      </c>
      <c r="D58" s="164" t="s">
        <v>460</v>
      </c>
      <c r="G58" s="16" t="str">
        <f>'Risques-Dangers-Dommages'!B85</f>
        <v>Atmosphère explosive (poussières en suspension, de bois de farine…)</v>
      </c>
      <c r="H58" s="142">
        <v>57</v>
      </c>
    </row>
    <row r="59" spans="1:8" ht="33.75" x14ac:dyDescent="0.2">
      <c r="A59" s="569"/>
      <c r="B59" s="670"/>
      <c r="C59" s="164" t="s">
        <v>461</v>
      </c>
      <c r="D59" s="164" t="s">
        <v>462</v>
      </c>
      <c r="G59" s="16" t="str">
        <f>'Risques-Dangers-Dommages'!B86</f>
        <v>Bouteille d'oxygène</v>
      </c>
      <c r="H59" s="142">
        <v>58</v>
      </c>
    </row>
    <row r="60" spans="1:8" ht="67.5" x14ac:dyDescent="0.2">
      <c r="A60" s="569"/>
      <c r="B60" s="164" t="str">
        <f>G32</f>
        <v>Utilisation de chaises ou autre pour accéder en hauteur</v>
      </c>
      <c r="C60" s="164" t="s">
        <v>463</v>
      </c>
      <c r="D60" s="164" t="s">
        <v>464</v>
      </c>
      <c r="G60" s="16" t="str">
        <f>'Risques-Dangers-Dommages'!B87</f>
        <v xml:space="preserve">Eléments de décoration non-conformes à la réglementation </v>
      </c>
      <c r="H60" s="142">
        <v>59</v>
      </c>
    </row>
    <row r="61" spans="1:8" x14ac:dyDescent="0.2">
      <c r="A61" s="570"/>
      <c r="B61" s="164" t="s">
        <v>18</v>
      </c>
      <c r="G61" s="16" t="str">
        <f>'Risques-Dangers-Dommages'!B88</f>
        <v xml:space="preserve">Issues de secours insuffisantes ou entravées </v>
      </c>
      <c r="H61" s="142">
        <v>60</v>
      </c>
    </row>
    <row r="62" spans="1:8" x14ac:dyDescent="0.2">
      <c r="A62" s="7"/>
      <c r="B62" s="20"/>
      <c r="G62" s="16" t="str">
        <f>'Risques-Dangers-Dommages'!B89</f>
        <v>Non-conformité des installations à la règlementation incendie</v>
      </c>
      <c r="H62" s="142">
        <v>61</v>
      </c>
    </row>
    <row r="63" spans="1:8" ht="22.5" x14ac:dyDescent="0.2">
      <c r="A63" s="595" t="s">
        <v>114</v>
      </c>
      <c r="B63" s="165" t="str">
        <f>G33</f>
        <v>Intervention d'entreprises extérieures non prévue</v>
      </c>
      <c r="C63" s="165" t="s">
        <v>465</v>
      </c>
      <c r="D63" s="165" t="s">
        <v>466</v>
      </c>
      <c r="G63" s="16" t="str">
        <f>'Risques-Dangers-Dommages'!B90</f>
        <v xml:space="preserve">Stockage dans des lieux non adaptés (combustibles…) </v>
      </c>
      <c r="H63" s="142">
        <v>62</v>
      </c>
    </row>
    <row r="64" spans="1:8" x14ac:dyDescent="0.2">
      <c r="A64" s="660"/>
      <c r="B64" s="165" t="str">
        <f>G34</f>
        <v>Livraisons dans l'établissement</v>
      </c>
      <c r="C64" s="165" t="s">
        <v>467</v>
      </c>
      <c r="D64" s="165" t="s">
        <v>468</v>
      </c>
      <c r="G64" s="16" t="str">
        <f>'Risques-Dangers-Dommages'!B91</f>
        <v>Stockage dans des lieux non adaptés, stockage de cartons, polystyrène</v>
      </c>
      <c r="H64" s="142">
        <v>63</v>
      </c>
    </row>
    <row r="65" spans="1:8" x14ac:dyDescent="0.2">
      <c r="A65" s="660"/>
      <c r="B65" s="165" t="str">
        <f>G35</f>
        <v>Voie dangereuse (pente, mauvais état, fosse, tranchée, puits)</v>
      </c>
      <c r="C65" s="165"/>
      <c r="D65" s="165"/>
      <c r="G65" s="16" t="str">
        <f>'Risques-Dangers-Dommages'!B92</f>
        <v xml:space="preserve">Surcharge des circuits électriques </v>
      </c>
      <c r="H65" s="142">
        <v>64</v>
      </c>
    </row>
    <row r="66" spans="1:8" ht="45" x14ac:dyDescent="0.2">
      <c r="A66" s="660"/>
      <c r="B66" s="165" t="str">
        <f>G36</f>
        <v>Zone de circulation mal définie</v>
      </c>
      <c r="C66" s="165" t="s">
        <v>469</v>
      </c>
      <c r="D66" s="165" t="s">
        <v>470</v>
      </c>
      <c r="G66" s="16" t="str">
        <f>'Risques-Dangers-Dommages'!B93</f>
        <v>Travaux impliquant une intervention par point chaud (soudures…)</v>
      </c>
      <c r="H66" s="142">
        <v>65</v>
      </c>
    </row>
    <row r="67" spans="1:8" x14ac:dyDescent="0.2">
      <c r="A67" s="596"/>
      <c r="B67" s="165" t="s">
        <v>18</v>
      </c>
      <c r="G67" s="16" t="str">
        <f>'Risques-Dangers-Dommages'!B94</f>
        <v>Utilisation de cartouches de gaz de type « Camping-gaz »</v>
      </c>
      <c r="H67" s="142">
        <v>66</v>
      </c>
    </row>
    <row r="68" spans="1:8" x14ac:dyDescent="0.2">
      <c r="A68" s="21"/>
      <c r="B68" s="21"/>
      <c r="G68" s="16" t="str">
        <f>'Risques-Dangers-Dommages'!B95</f>
        <v>Utilisation de produits inflammables, produits volatils (solvant, générateur d’aérosol …)</v>
      </c>
      <c r="H68" s="142">
        <v>67</v>
      </c>
    </row>
    <row r="69" spans="1:8" ht="33.75" x14ac:dyDescent="0.2">
      <c r="A69" s="597" t="s">
        <v>115</v>
      </c>
      <c r="B69" s="166" t="str">
        <f>G37</f>
        <v xml:space="preserve">Chute d’outils ou objets lors de travaux en hauteur, travaux effectués dans des tranchées, des puits </v>
      </c>
      <c r="C69" s="166" t="s">
        <v>473</v>
      </c>
      <c r="D69" s="166" t="s">
        <v>474</v>
      </c>
      <c r="G69" s="17" t="str">
        <f>'Risques-Dangers-Dommages'!B98</f>
        <v>Moyen de manutention inadapté (sol ou charge instable…)</v>
      </c>
      <c r="H69" s="142">
        <v>68</v>
      </c>
    </row>
    <row r="70" spans="1:8" ht="67.5" x14ac:dyDescent="0.2">
      <c r="A70" s="598"/>
      <c r="B70" s="666" t="str">
        <f>G38</f>
        <v xml:space="preserve">Lieu de stockage non aménagé </v>
      </c>
      <c r="C70" s="166" t="s">
        <v>475</v>
      </c>
      <c r="D70" s="166" t="s">
        <v>476</v>
      </c>
      <c r="G70" s="17" t="str">
        <f>'Risques-Dangers-Dommages'!B99</f>
        <v>Moyen de manutention en mauvais état</v>
      </c>
      <c r="H70" s="142">
        <v>69</v>
      </c>
    </row>
    <row r="71" spans="1:8" ht="45" x14ac:dyDescent="0.2">
      <c r="A71" s="598"/>
      <c r="B71" s="667"/>
      <c r="C71" s="166" t="s">
        <v>477</v>
      </c>
      <c r="D71" s="166" t="s">
        <v>478</v>
      </c>
      <c r="G71" s="18" t="str">
        <f>'Risques-Dangers-Dommages'!B104</f>
        <v>Bruit émis en continu (machine, compresseur, salle mal insonorisée, imprimante…)</v>
      </c>
      <c r="H71" s="142">
        <v>70</v>
      </c>
    </row>
    <row r="72" spans="1:8" ht="22.5" x14ac:dyDescent="0.2">
      <c r="A72" s="598"/>
      <c r="B72" s="666" t="str">
        <f>G39</f>
        <v>Mobilier défectueux, instable</v>
      </c>
      <c r="C72" s="166" t="s">
        <v>479</v>
      </c>
      <c r="D72" s="166" t="s">
        <v>480</v>
      </c>
      <c r="G72" s="18" t="str">
        <f>'Risques-Dangers-Dommages'!B105</f>
        <v>Bruit impulsionnel (machines, outils de travail par choc, air comprimé…)</v>
      </c>
      <c r="H72" s="142">
        <v>71</v>
      </c>
    </row>
    <row r="73" spans="1:8" ht="22.5" x14ac:dyDescent="0.2">
      <c r="A73" s="598"/>
      <c r="B73" s="667"/>
      <c r="C73" s="166" t="s">
        <v>481</v>
      </c>
      <c r="D73" s="166" t="s">
        <v>482</v>
      </c>
      <c r="G73" s="19" t="str">
        <f>'Risques-Dangers-Dommages'!B113</f>
        <v xml:space="preserve">Absence d’armoire ventilée, en panne ou non entretenue </v>
      </c>
      <c r="H73" s="142">
        <v>72</v>
      </c>
    </row>
    <row r="74" spans="1:8" ht="22.5" x14ac:dyDescent="0.2">
      <c r="A74" s="598"/>
      <c r="B74" s="666" t="str">
        <f>G40</f>
        <v xml:space="preserve">Objet en équilibre instable </v>
      </c>
      <c r="C74" s="166" t="s">
        <v>471</v>
      </c>
      <c r="D74" s="166" t="s">
        <v>472</v>
      </c>
      <c r="G74" s="19" t="str">
        <f>'Risques-Dangers-Dommages'!B114</f>
        <v>Absence de bacs de rétention</v>
      </c>
      <c r="H74" s="142">
        <v>73</v>
      </c>
    </row>
    <row r="75" spans="1:8" ht="22.5" x14ac:dyDescent="0.2">
      <c r="A75" s="598"/>
      <c r="B75" s="667"/>
      <c r="C75" s="166" t="s">
        <v>483</v>
      </c>
      <c r="D75" s="166" t="s">
        <v>484</v>
      </c>
      <c r="G75" s="19" t="str">
        <f>'Risques-Dangers-Dommages'!B115</f>
        <v>Absence de hotte en cuisine</v>
      </c>
      <c r="H75" s="142">
        <v>74</v>
      </c>
    </row>
    <row r="76" spans="1:8" x14ac:dyDescent="0.2">
      <c r="A76" s="598"/>
      <c r="B76" s="666" t="str">
        <f>G41</f>
        <v>Rack de stockage non adapté au contenant, pas assez solide</v>
      </c>
      <c r="C76" s="166" t="s">
        <v>485</v>
      </c>
      <c r="D76" s="166" t="s">
        <v>486</v>
      </c>
      <c r="G76" s="19" t="str">
        <f>'Risques-Dangers-Dommages'!B116</f>
        <v>Absence de ventilation dans le local</v>
      </c>
      <c r="H76" s="142">
        <v>75</v>
      </c>
    </row>
    <row r="77" spans="1:8" ht="22.5" x14ac:dyDescent="0.2">
      <c r="A77" s="598"/>
      <c r="B77" s="667"/>
      <c r="C77" s="166" t="s">
        <v>492</v>
      </c>
      <c r="D77" s="166" t="s">
        <v>487</v>
      </c>
      <c r="G77" s="19" t="str">
        <f>'Risques-Dangers-Dommages'!B117</f>
        <v>Animaux naturalisés</v>
      </c>
      <c r="H77" s="142">
        <v>76</v>
      </c>
    </row>
    <row r="78" spans="1:8" ht="22.5" x14ac:dyDescent="0.2">
      <c r="A78" s="598"/>
      <c r="B78" s="666" t="str">
        <f>G42</f>
        <v xml:space="preserve">Stockage instable, empilé en hauteur (au dessus de 1,6 m), rangement en vrac </v>
      </c>
      <c r="C78" s="166" t="s">
        <v>488</v>
      </c>
      <c r="D78" s="166" t="s">
        <v>489</v>
      </c>
      <c r="G78" s="19" t="str">
        <f>'Risques-Dangers-Dommages'!B118</f>
        <v>Application de produits phytosanitaires</v>
      </c>
      <c r="H78" s="142">
        <v>77</v>
      </c>
    </row>
    <row r="79" spans="1:8" ht="22.5" x14ac:dyDescent="0.2">
      <c r="A79" s="598"/>
      <c r="B79" s="667"/>
      <c r="C79" s="166" t="s">
        <v>490</v>
      </c>
      <c r="D79" s="166" t="s">
        <v>491</v>
      </c>
      <c r="G79" s="19" t="str">
        <f>'Risques-Dangers-Dommages'!B119</f>
        <v>Emission de fumées (soudure, gaz d’échappement …)</v>
      </c>
      <c r="H79" s="142">
        <v>78</v>
      </c>
    </row>
    <row r="80" spans="1:8" x14ac:dyDescent="0.2">
      <c r="A80" s="598"/>
      <c r="B80" s="166" t="s">
        <v>18</v>
      </c>
      <c r="G80" s="19" t="str">
        <f>'Risques-Dangers-Dommages'!B120</f>
        <v>Emission de poussières (ciment, bois, farine …)</v>
      </c>
      <c r="H80" s="142">
        <v>79</v>
      </c>
    </row>
    <row r="81" spans="1:8" x14ac:dyDescent="0.2">
      <c r="A81" s="21"/>
      <c r="B81" s="21"/>
      <c r="G81" s="19" t="str">
        <f>'Risques-Dangers-Dommages'!B121</f>
        <v>Equipement susceptible de contenir de l’amiante</v>
      </c>
      <c r="H81" s="142">
        <v>80</v>
      </c>
    </row>
    <row r="82" spans="1:8" x14ac:dyDescent="0.2">
      <c r="A82" s="600" t="s">
        <v>89</v>
      </c>
      <c r="B82" s="672" t="str">
        <f>G43</f>
        <v>Appareillage cassé, défectueux</v>
      </c>
      <c r="C82" s="168" t="s">
        <v>493</v>
      </c>
      <c r="D82" s="168" t="s">
        <v>494</v>
      </c>
      <c r="G82" s="19" t="str">
        <f>'Risques-Dangers-Dommages'!B122</f>
        <v xml:space="preserve">Flaconnage non conforme </v>
      </c>
      <c r="H82" s="142">
        <v>81</v>
      </c>
    </row>
    <row r="83" spans="1:8" x14ac:dyDescent="0.2">
      <c r="A83" s="601"/>
      <c r="B83" s="673"/>
      <c r="C83" s="168" t="s">
        <v>495</v>
      </c>
      <c r="D83" s="168" t="s">
        <v>496</v>
      </c>
      <c r="G83" s="19" t="str">
        <f>'Risques-Dangers-Dommages'!B123</f>
        <v xml:space="preserve">Flacons et contenants souillés </v>
      </c>
      <c r="H83" s="142">
        <v>82</v>
      </c>
    </row>
    <row r="84" spans="1:8" ht="22.5" x14ac:dyDescent="0.2">
      <c r="A84" s="601"/>
      <c r="B84" s="674"/>
      <c r="C84" s="168" t="s">
        <v>497</v>
      </c>
      <c r="D84" s="168" t="s">
        <v>498</v>
      </c>
      <c r="G84" s="19" t="str">
        <f>'Risques-Dangers-Dommages'!B124</f>
        <v xml:space="preserve">Mauvais conditionnement de produits et déchets </v>
      </c>
      <c r="H84" s="142">
        <v>83</v>
      </c>
    </row>
    <row r="85" spans="1:8" ht="22.5" x14ac:dyDescent="0.2">
      <c r="A85" s="601"/>
      <c r="B85" s="672" t="str">
        <f>G44</f>
        <v>Coffret ou armoire électrique non fermé à clé</v>
      </c>
      <c r="C85" s="168" t="s">
        <v>501</v>
      </c>
      <c r="D85" s="168" t="s">
        <v>502</v>
      </c>
      <c r="G85" s="19" t="str">
        <f>'Risques-Dangers-Dommages'!B125</f>
        <v>Présence d’amiante</v>
      </c>
      <c r="H85" s="142">
        <v>84</v>
      </c>
    </row>
    <row r="86" spans="1:8" x14ac:dyDescent="0.2">
      <c r="A86" s="601"/>
      <c r="B86" s="673"/>
      <c r="C86" s="168" t="s">
        <v>499</v>
      </c>
      <c r="D86" s="168" t="s">
        <v>500</v>
      </c>
      <c r="G86" s="19"/>
      <c r="H86" s="142"/>
    </row>
    <row r="87" spans="1:8" ht="22.5" x14ac:dyDescent="0.2">
      <c r="A87" s="601"/>
      <c r="B87" s="674"/>
      <c r="C87" s="168" t="s">
        <v>742</v>
      </c>
      <c r="D87" s="168" t="s">
        <v>743</v>
      </c>
      <c r="G87" s="19" t="str">
        <f>'Risques-Dangers-Dommages'!B126</f>
        <v>Produits chimiques dans des contenants alimentaires</v>
      </c>
      <c r="H87" s="142">
        <v>85</v>
      </c>
    </row>
    <row r="88" spans="1:8" x14ac:dyDescent="0.2">
      <c r="A88" s="601"/>
      <c r="B88" s="168" t="str">
        <f>G45</f>
        <v xml:space="preserve">Installation électrique non conforme à la réglementation </v>
      </c>
      <c r="C88" s="168"/>
      <c r="D88" s="168"/>
      <c r="G88" s="19" t="str">
        <f>'Risques-Dangers-Dommages'!B127</f>
        <v>Produits CMR (Cancérogène, mutagène, toxique pour la reproduction)</v>
      </c>
      <c r="H88" s="142">
        <v>86</v>
      </c>
    </row>
    <row r="89" spans="1:8" ht="45" x14ac:dyDescent="0.2">
      <c r="A89" s="601"/>
      <c r="B89" s="168" t="str">
        <f>G46</f>
        <v>Mauvaise utilisation des dérouleurs électriques</v>
      </c>
      <c r="C89" s="168" t="s">
        <v>503</v>
      </c>
      <c r="D89" s="168" t="s">
        <v>504</v>
      </c>
      <c r="G89" s="19" t="str">
        <f>'Risques-Dangers-Dommages'!B128</f>
        <v xml:space="preserve">Produits dangereux non rangés ou non évacués </v>
      </c>
      <c r="H89" s="142">
        <v>87</v>
      </c>
    </row>
    <row r="90" spans="1:8" ht="22.5" x14ac:dyDescent="0.2">
      <c r="A90" s="601"/>
      <c r="B90" s="672" t="str">
        <f>G47</f>
        <v>Mode de pose installation électrique non conforme</v>
      </c>
      <c r="C90" s="168" t="s">
        <v>505</v>
      </c>
      <c r="D90" s="168" t="s">
        <v>506</v>
      </c>
      <c r="G90" s="19" t="str">
        <f>'Risques-Dangers-Dommages'!B129</f>
        <v xml:space="preserve">Produits destinés à la consommation alimentaire à proximité de produits chimiques </v>
      </c>
      <c r="H90" s="142">
        <v>88</v>
      </c>
    </row>
    <row r="91" spans="1:8" x14ac:dyDescent="0.2">
      <c r="A91" s="601"/>
      <c r="B91" s="673"/>
      <c r="C91" s="168" t="s">
        <v>507</v>
      </c>
      <c r="D91" s="168" t="s">
        <v>508</v>
      </c>
      <c r="G91" s="19" t="str">
        <f>'Risques-Dangers-Dommages'!B130</f>
        <v>Produits non dangereux ou non volatiles stockés dans l'armoire ventilée</v>
      </c>
      <c r="H91" s="142">
        <v>89</v>
      </c>
    </row>
    <row r="92" spans="1:8" ht="22.5" x14ac:dyDescent="0.2">
      <c r="A92" s="601"/>
      <c r="B92" s="673"/>
      <c r="C92" s="168" t="s">
        <v>509</v>
      </c>
      <c r="D92" s="168" t="s">
        <v>510</v>
      </c>
      <c r="G92" s="19" t="str">
        <f>'Risques-Dangers-Dommages'!B131</f>
        <v>Produits non étiquetés</v>
      </c>
      <c r="H92" s="142">
        <v>90</v>
      </c>
    </row>
    <row r="93" spans="1:8" ht="22.5" x14ac:dyDescent="0.2">
      <c r="A93" s="601"/>
      <c r="B93" s="673"/>
      <c r="C93" s="168" t="s">
        <v>511</v>
      </c>
      <c r="D93" s="168" t="s">
        <v>512</v>
      </c>
      <c r="G93" s="19" t="str">
        <f>'Risques-Dangers-Dommages'!B132</f>
        <v>Projection, aspersion de produits dangereux sur le visage, la peau, les yeux</v>
      </c>
      <c r="H93" s="142">
        <v>91</v>
      </c>
    </row>
    <row r="94" spans="1:8" ht="22.5" x14ac:dyDescent="0.2">
      <c r="A94" s="601"/>
      <c r="B94" s="674"/>
      <c r="C94" s="168" t="s">
        <v>513</v>
      </c>
      <c r="D94" s="168" t="s">
        <v>514</v>
      </c>
      <c r="G94" s="19" t="str">
        <f>'Risques-Dangers-Dommages'!B133</f>
        <v>Stockage d’animaux dans du formol</v>
      </c>
      <c r="H94" s="142">
        <v>92</v>
      </c>
    </row>
    <row r="95" spans="1:8" ht="33.75" x14ac:dyDescent="0.2">
      <c r="A95" s="601"/>
      <c r="B95" s="168" t="str">
        <f>G48</f>
        <v>Personnel non formé à l'habilitation électrique</v>
      </c>
      <c r="C95" s="168" t="s">
        <v>515</v>
      </c>
      <c r="D95" s="168" t="s">
        <v>516</v>
      </c>
      <c r="G95" s="19" t="str">
        <f>'Risques-Dangers-Dommages'!B134</f>
        <v>Stockage de produits alimentaires avec des produits chimiques</v>
      </c>
      <c r="H95" s="142">
        <v>93</v>
      </c>
    </row>
    <row r="96" spans="1:8" ht="22.5" x14ac:dyDescent="0.2">
      <c r="A96" s="601"/>
      <c r="B96" s="168" t="str">
        <f>G49</f>
        <v xml:space="preserve">Traction sur les connexions électriques </v>
      </c>
      <c r="C96" s="168" t="s">
        <v>517</v>
      </c>
      <c r="D96" s="168" t="s">
        <v>518</v>
      </c>
      <c r="G96" s="19" t="str">
        <f>'Risques-Dangers-Dommages'!B135</f>
        <v>Stockage de produits incompatibles (mélange)</v>
      </c>
      <c r="H96" s="142">
        <v>94</v>
      </c>
    </row>
    <row r="97" spans="1:8" ht="33.75" x14ac:dyDescent="0.2">
      <c r="A97" s="601"/>
      <c r="B97" s="168" t="str">
        <f>G50</f>
        <v xml:space="preserve">Utilisation de cordons non conformes </v>
      </c>
      <c r="C97" s="168" t="s">
        <v>519</v>
      </c>
      <c r="D97" s="168" t="s">
        <v>520</v>
      </c>
      <c r="G97" s="19" t="str">
        <f>'Risques-Dangers-Dommages'!B136</f>
        <v>Stockage non conforme de produits dangereux</v>
      </c>
      <c r="H97" s="142">
        <v>95</v>
      </c>
    </row>
    <row r="98" spans="1:8" x14ac:dyDescent="0.2">
      <c r="A98" s="602"/>
      <c r="B98" s="168" t="s">
        <v>18</v>
      </c>
      <c r="G98" s="19" t="str">
        <f>'Risques-Dangers-Dommages'!B137</f>
        <v>Utilisation de peintures, solvants</v>
      </c>
      <c r="H98" s="142">
        <v>96</v>
      </c>
    </row>
    <row r="99" spans="1:8" x14ac:dyDescent="0.2">
      <c r="A99" s="21"/>
      <c r="B99" s="21"/>
      <c r="G99" s="19" t="str">
        <f>'Risques-Dangers-Dommages'!B138</f>
        <v>Utilisation de produits chimiques étiquetés comme étant dangereux</v>
      </c>
      <c r="H99" s="142">
        <v>97</v>
      </c>
    </row>
    <row r="100" spans="1:8" x14ac:dyDescent="0.2">
      <c r="A100" s="665" t="s">
        <v>116</v>
      </c>
      <c r="B100" s="159" t="str">
        <f>G51</f>
        <v>Appareil cassé, défectueux</v>
      </c>
      <c r="C100" s="159" t="s">
        <v>553</v>
      </c>
      <c r="D100" s="159" t="s">
        <v>554</v>
      </c>
      <c r="G100" s="23" t="str">
        <f>'Risques-Dangers-Dommages'!B141</f>
        <v>Wifi, relais téléphonique GSM, réseau électrique haute tension</v>
      </c>
      <c r="H100" s="142">
        <v>98</v>
      </c>
    </row>
    <row r="101" spans="1:8" ht="33.75" x14ac:dyDescent="0.2">
      <c r="A101" s="665"/>
      <c r="B101" s="671" t="str">
        <f>G52</f>
        <v>Utilisation d’appareils ou machines par des personnes non formées ou non autorisées</v>
      </c>
      <c r="C101" s="159" t="s">
        <v>521</v>
      </c>
      <c r="D101" s="159" t="s">
        <v>522</v>
      </c>
      <c r="G101" s="24" t="str">
        <f>'Risques-Dangers-Dommages'!B147</f>
        <v>Autonomie et marge de manoeuvre dans le travail</v>
      </c>
      <c r="H101" s="142">
        <v>99</v>
      </c>
    </row>
    <row r="102" spans="1:8" ht="45" x14ac:dyDescent="0.2">
      <c r="A102" s="665"/>
      <c r="B102" s="671"/>
      <c r="C102" s="159" t="s">
        <v>555</v>
      </c>
      <c r="D102" s="159" t="s">
        <v>556</v>
      </c>
      <c r="G102" s="24" t="str">
        <f>'Risques-Dangers-Dommages'!B148</f>
        <v>Insécurité socio-économique</v>
      </c>
      <c r="H102" s="142">
        <v>100</v>
      </c>
    </row>
    <row r="103" spans="1:8" ht="33.75" x14ac:dyDescent="0.2">
      <c r="A103" s="665"/>
      <c r="B103" s="159" t="str">
        <f>G53</f>
        <v>Utilisation de colonnes pour perceuse électroportative</v>
      </c>
      <c r="C103" s="159" t="s">
        <v>523</v>
      </c>
      <c r="D103" s="159" t="s">
        <v>524</v>
      </c>
      <c r="G103" s="24" t="str">
        <f>'Risques-Dangers-Dommages'!B149</f>
        <v>Manque de formation et d'information</v>
      </c>
      <c r="H103" s="142">
        <v>101</v>
      </c>
    </row>
    <row r="104" spans="1:8" ht="33.75" x14ac:dyDescent="0.2">
      <c r="A104" s="665"/>
      <c r="B104" s="671" t="str">
        <f>G54</f>
        <v>Utilisation d'équipements avec parties mobiles ou brûlantes</v>
      </c>
      <c r="C104" s="159" t="s">
        <v>527</v>
      </c>
      <c r="D104" s="159" t="s">
        <v>528</v>
      </c>
      <c r="G104" s="24" t="str">
        <f>'Risques-Dangers-Dommages'!B150</f>
        <v>Organisation du travail</v>
      </c>
      <c r="H104" s="142">
        <v>102</v>
      </c>
    </row>
    <row r="105" spans="1:8" x14ac:dyDescent="0.2">
      <c r="A105" s="665"/>
      <c r="B105" s="671"/>
      <c r="C105" s="159" t="s">
        <v>529</v>
      </c>
      <c r="D105" s="159" t="s">
        <v>530</v>
      </c>
      <c r="G105" s="24" t="str">
        <f>'Risques-Dangers-Dommages'!B151</f>
        <v>Travail isolé (personne seule au travail)</v>
      </c>
      <c r="H105" s="142">
        <v>103</v>
      </c>
    </row>
    <row r="106" spans="1:8" x14ac:dyDescent="0.2">
      <c r="A106" s="665"/>
      <c r="B106" s="671"/>
      <c r="C106" s="159" t="s">
        <v>547</v>
      </c>
      <c r="D106" s="159" t="s">
        <v>548</v>
      </c>
      <c r="G106" s="24" t="str">
        <f>'Risques-Dangers-Dommages'!B152</f>
        <v>Violences physiques et verbales entre personnels</v>
      </c>
      <c r="H106" s="142">
        <v>104</v>
      </c>
    </row>
    <row r="107" spans="1:8" ht="45" x14ac:dyDescent="0.2">
      <c r="A107" s="665"/>
      <c r="B107" s="671" t="str">
        <f>G55</f>
        <v>Utilisation d'équipements non conformes</v>
      </c>
      <c r="C107" s="159" t="s">
        <v>543</v>
      </c>
      <c r="D107" s="159" t="s">
        <v>544</v>
      </c>
      <c r="G107" s="24" t="str">
        <f>'Risques-Dangers-Dommages'!B153</f>
        <v>Violences physiques et verbales entre personnels et public accueilli</v>
      </c>
      <c r="H107" s="142">
        <v>105</v>
      </c>
    </row>
    <row r="108" spans="1:8" x14ac:dyDescent="0.2">
      <c r="A108" s="665"/>
      <c r="B108" s="671"/>
      <c r="C108" s="159" t="s">
        <v>533</v>
      </c>
      <c r="D108" s="159" t="s">
        <v>534</v>
      </c>
      <c r="G108" s="25" t="str">
        <f>'Risques-Dangers-Dommages'!B156</f>
        <v>Comportement inadapté à la conduite</v>
      </c>
      <c r="H108" s="142">
        <v>106</v>
      </c>
    </row>
    <row r="109" spans="1:8" x14ac:dyDescent="0.2">
      <c r="A109" s="665"/>
      <c r="B109" s="671"/>
      <c r="C109" s="159" t="s">
        <v>525</v>
      </c>
      <c r="D109" s="159" t="s">
        <v>526</v>
      </c>
      <c r="G109" s="25" t="str">
        <f>'Risques-Dangers-Dommages'!B157</f>
        <v>Déplacement en groupe</v>
      </c>
      <c r="H109" s="142">
        <v>107</v>
      </c>
    </row>
    <row r="110" spans="1:8" ht="22.5" x14ac:dyDescent="0.2">
      <c r="A110" s="665"/>
      <c r="B110" s="671"/>
      <c r="C110" s="159" t="s">
        <v>531</v>
      </c>
      <c r="D110" s="159" t="s">
        <v>532</v>
      </c>
      <c r="G110" s="25" t="str">
        <f>'Risques-Dangers-Dommages'!B158</f>
        <v>Déplacement en mission, kilomètrage parcouru important</v>
      </c>
      <c r="H110" s="142">
        <v>108</v>
      </c>
    </row>
    <row r="111" spans="1:8" ht="33.75" x14ac:dyDescent="0.2">
      <c r="A111" s="665"/>
      <c r="B111" s="671"/>
      <c r="C111" s="159" t="s">
        <v>551</v>
      </c>
      <c r="D111" s="159" t="s">
        <v>552</v>
      </c>
      <c r="G111" s="25" t="str">
        <f>'Risques-Dangers-Dommages'!B159</f>
        <v>Véhicule en mauvais état</v>
      </c>
      <c r="H111" s="142">
        <v>109</v>
      </c>
    </row>
    <row r="112" spans="1:8" ht="22.5" x14ac:dyDescent="0.2">
      <c r="A112" s="665"/>
      <c r="B112" s="671"/>
      <c r="C112" s="159" t="s">
        <v>545</v>
      </c>
      <c r="D112" s="159" t="s">
        <v>546</v>
      </c>
      <c r="G112" s="25" t="str">
        <f>'Risques-Dangers-Dommages'!B160</f>
        <v>Véhicule insuffisamment équipé</v>
      </c>
      <c r="H112" s="142">
        <v>110</v>
      </c>
    </row>
    <row r="113" spans="1:8" x14ac:dyDescent="0.2">
      <c r="A113" s="665"/>
      <c r="B113" s="671"/>
      <c r="C113" s="159" t="s">
        <v>708</v>
      </c>
      <c r="D113" s="159" t="s">
        <v>707</v>
      </c>
      <c r="G113" s="25" t="str">
        <f>'Risques-Dangers-Dommages'!B161</f>
        <v>Véhicule mal adapté au transport de charges</v>
      </c>
      <c r="H113" s="142">
        <v>111</v>
      </c>
    </row>
    <row r="114" spans="1:8" ht="45" x14ac:dyDescent="0.2">
      <c r="A114" s="665"/>
      <c r="B114" s="671"/>
      <c r="C114" s="159" t="s">
        <v>549</v>
      </c>
      <c r="D114" s="159" t="s">
        <v>550</v>
      </c>
      <c r="G114" s="14" t="str">
        <f>'Risques-Dangers-Dommages'!B164</f>
        <v>Armoire, porte ou fenêtre en verre non sécurisée</v>
      </c>
      <c r="H114" s="142">
        <v>112</v>
      </c>
    </row>
    <row r="115" spans="1:8" ht="33.75" x14ac:dyDescent="0.2">
      <c r="A115" s="665"/>
      <c r="B115" s="671"/>
      <c r="C115" s="159" t="s">
        <v>541</v>
      </c>
      <c r="D115" s="159" t="s">
        <v>542</v>
      </c>
      <c r="G115" s="14" t="str">
        <f>'Risques-Dangers-Dommages'!B165</f>
        <v>Elément saillant</v>
      </c>
      <c r="H115" s="142">
        <v>113</v>
      </c>
    </row>
    <row r="116" spans="1:8" x14ac:dyDescent="0.2">
      <c r="A116" s="665"/>
      <c r="B116" s="671" t="str">
        <f>G56</f>
        <v>Utilisation d'outils tranchants (ciseaux, cutter…)</v>
      </c>
      <c r="C116" s="159" t="s">
        <v>535</v>
      </c>
      <c r="D116" s="159" t="s">
        <v>536</v>
      </c>
      <c r="G116" s="14" t="str">
        <f>'Risques-Dangers-Dommages'!B166</f>
        <v>Passage de câbles</v>
      </c>
      <c r="H116" s="142">
        <v>114</v>
      </c>
    </row>
    <row r="117" spans="1:8" ht="22.5" x14ac:dyDescent="0.2">
      <c r="A117" s="665"/>
      <c r="B117" s="671"/>
      <c r="C117" s="159" t="s">
        <v>537</v>
      </c>
      <c r="D117" s="159" t="s">
        <v>538</v>
      </c>
      <c r="G117" s="14" t="str">
        <f>'Risques-Dangers-Dommages'!B167</f>
        <v>Passage étroit, encombré</v>
      </c>
      <c r="H117" s="142">
        <v>115</v>
      </c>
    </row>
    <row r="118" spans="1:8" ht="22.5" x14ac:dyDescent="0.2">
      <c r="A118" s="665"/>
      <c r="B118" s="671"/>
      <c r="C118" s="159" t="s">
        <v>539</v>
      </c>
      <c r="D118" s="159" t="s">
        <v>540</v>
      </c>
      <c r="G118" s="14" t="str">
        <f>'Risques-Dangers-Dommages'!B168</f>
        <v>Passage mal ou pas éclairé</v>
      </c>
      <c r="H118" s="142">
        <v>116</v>
      </c>
    </row>
    <row r="119" spans="1:8" x14ac:dyDescent="0.2">
      <c r="A119" s="665"/>
      <c r="B119" s="159" t="s">
        <v>18</v>
      </c>
      <c r="G119" s="14" t="str">
        <f>'Risques-Dangers-Dommages'!B169</f>
        <v>Poteau dans les salles de sport</v>
      </c>
      <c r="H119" s="142">
        <v>117</v>
      </c>
    </row>
    <row r="120" spans="1:8" x14ac:dyDescent="0.2">
      <c r="A120" s="21"/>
      <c r="B120" s="21"/>
      <c r="G120" s="14" t="str">
        <f>'Risques-Dangers-Dommages'!B170</f>
        <v>Sol défectueux (trou, aspérités…)</v>
      </c>
      <c r="H120" s="142">
        <v>118</v>
      </c>
    </row>
    <row r="121" spans="1:8" ht="45" x14ac:dyDescent="0.2">
      <c r="A121" s="657" t="s">
        <v>117</v>
      </c>
      <c r="B121" s="648" t="str">
        <f>G57</f>
        <v>Absence de consignes de sécurité</v>
      </c>
      <c r="C121" s="160" t="s">
        <v>557</v>
      </c>
      <c r="D121" s="160" t="s">
        <v>558</v>
      </c>
      <c r="G121" s="14" t="str">
        <f>'Risques-Dangers-Dommages'!B171</f>
        <v>Sol glissant (eau, huile, gel, neige…)</v>
      </c>
      <c r="H121" s="142">
        <v>119</v>
      </c>
    </row>
    <row r="122" spans="1:8" x14ac:dyDescent="0.2">
      <c r="A122" s="658"/>
      <c r="B122" s="653"/>
      <c r="C122" s="160" t="s">
        <v>559</v>
      </c>
      <c r="D122" s="160" t="s">
        <v>560</v>
      </c>
      <c r="G122" s="14" t="str">
        <f>'Risques-Dangers-Dommages'!B172</f>
        <v>Sol inégal (marche…)</v>
      </c>
      <c r="H122" s="142">
        <v>120</v>
      </c>
    </row>
    <row r="123" spans="1:8" x14ac:dyDescent="0.2">
      <c r="A123" s="658"/>
      <c r="B123" s="653"/>
      <c r="C123" s="160" t="s">
        <v>561</v>
      </c>
      <c r="D123" s="160" t="s">
        <v>562</v>
      </c>
      <c r="G123"/>
    </row>
    <row r="124" spans="1:8" ht="22.5" x14ac:dyDescent="0.2">
      <c r="A124" s="658"/>
      <c r="B124" s="653"/>
      <c r="C124" s="160" t="s">
        <v>563</v>
      </c>
      <c r="D124" s="160" t="s">
        <v>564</v>
      </c>
      <c r="G124" s="10"/>
    </row>
    <row r="125" spans="1:8" ht="33.75" x14ac:dyDescent="0.2">
      <c r="A125" s="658"/>
      <c r="B125" s="649"/>
      <c r="C125" s="160" t="s">
        <v>565</v>
      </c>
      <c r="D125" s="160" t="s">
        <v>566</v>
      </c>
      <c r="G125" s="10"/>
    </row>
    <row r="126" spans="1:8" x14ac:dyDescent="0.2">
      <c r="A126" s="658"/>
      <c r="B126" s="160" t="str">
        <f>G58</f>
        <v>Atmosphère explosive (poussières en suspension, de bois de farine…)</v>
      </c>
      <c r="C126" s="160"/>
      <c r="D126" s="160"/>
      <c r="G126" s="10"/>
    </row>
    <row r="127" spans="1:8" ht="33.75" x14ac:dyDescent="0.2">
      <c r="A127" s="658"/>
      <c r="B127" s="160" t="str">
        <f>G59</f>
        <v>Bouteille d'oxygène</v>
      </c>
      <c r="C127" s="160" t="s">
        <v>471</v>
      </c>
      <c r="D127" s="160" t="s">
        <v>567</v>
      </c>
      <c r="G127" s="10"/>
    </row>
    <row r="128" spans="1:8" ht="33.75" x14ac:dyDescent="0.2">
      <c r="A128" s="658"/>
      <c r="B128" s="648" t="str">
        <f>G60</f>
        <v xml:space="preserve">Eléments de décoration non-conformes à la réglementation </v>
      </c>
      <c r="C128" s="160" t="s">
        <v>568</v>
      </c>
      <c r="D128" s="160" t="s">
        <v>569</v>
      </c>
      <c r="G128" s="10"/>
    </row>
    <row r="129" spans="1:7" ht="45" x14ac:dyDescent="0.2">
      <c r="A129" s="658"/>
      <c r="B129" s="649"/>
      <c r="C129" s="160" t="s">
        <v>744</v>
      </c>
      <c r="D129" s="160" t="s">
        <v>570</v>
      </c>
      <c r="G129" s="10"/>
    </row>
    <row r="130" spans="1:7" ht="22.5" x14ac:dyDescent="0.2">
      <c r="A130" s="658"/>
      <c r="B130" s="650" t="str">
        <f>G61</f>
        <v xml:space="preserve">Issues de secours insuffisantes ou entravées </v>
      </c>
      <c r="C130" s="160" t="s">
        <v>571</v>
      </c>
      <c r="D130" s="160" t="s">
        <v>572</v>
      </c>
      <c r="G130" s="10"/>
    </row>
    <row r="131" spans="1:7" ht="22.5" x14ac:dyDescent="0.2">
      <c r="A131" s="658"/>
      <c r="B131" s="651"/>
      <c r="C131" s="160" t="s">
        <v>573</v>
      </c>
      <c r="D131" s="160" t="s">
        <v>574</v>
      </c>
      <c r="G131" s="10"/>
    </row>
    <row r="132" spans="1:7" ht="33.75" x14ac:dyDescent="0.2">
      <c r="A132" s="658"/>
      <c r="B132" s="651"/>
      <c r="C132" s="160" t="s">
        <v>575</v>
      </c>
      <c r="D132" s="160" t="s">
        <v>576</v>
      </c>
      <c r="G132" s="10"/>
    </row>
    <row r="133" spans="1:7" ht="22.5" x14ac:dyDescent="0.2">
      <c r="A133" s="658"/>
      <c r="B133" s="652"/>
      <c r="C133" s="160" t="s">
        <v>577</v>
      </c>
      <c r="D133" s="160" t="s">
        <v>578</v>
      </c>
      <c r="G133" s="10"/>
    </row>
    <row r="134" spans="1:7" x14ac:dyDescent="0.2">
      <c r="A134" s="658"/>
      <c r="B134" s="650" t="str">
        <f>G62</f>
        <v>Non-conformité des installations à la règlementation incendie</v>
      </c>
      <c r="C134" s="160" t="s">
        <v>579</v>
      </c>
      <c r="D134" s="160" t="s">
        <v>580</v>
      </c>
      <c r="G134" s="10"/>
    </row>
    <row r="135" spans="1:7" x14ac:dyDescent="0.2">
      <c r="A135" s="658"/>
      <c r="B135" s="651"/>
      <c r="C135" s="160" t="s">
        <v>581</v>
      </c>
      <c r="D135" s="160" t="s">
        <v>582</v>
      </c>
      <c r="G135" s="10"/>
    </row>
    <row r="136" spans="1:7" ht="22.5" x14ac:dyDescent="0.2">
      <c r="A136" s="658"/>
      <c r="B136" s="651"/>
      <c r="C136" s="160" t="s">
        <v>583</v>
      </c>
      <c r="D136" s="160" t="s">
        <v>584</v>
      </c>
      <c r="G136" s="10"/>
    </row>
    <row r="137" spans="1:7" ht="33.75" x14ac:dyDescent="0.2">
      <c r="A137" s="658"/>
      <c r="B137" s="651"/>
      <c r="C137" s="160" t="s">
        <v>585</v>
      </c>
      <c r="D137" s="160" t="s">
        <v>586</v>
      </c>
      <c r="G137" s="10"/>
    </row>
    <row r="138" spans="1:7" x14ac:dyDescent="0.2">
      <c r="A138" s="658"/>
      <c r="B138" s="651"/>
      <c r="C138" s="160" t="s">
        <v>587</v>
      </c>
      <c r="D138" s="160" t="s">
        <v>588</v>
      </c>
      <c r="G138" s="10"/>
    </row>
    <row r="139" spans="1:7" ht="22.5" x14ac:dyDescent="0.2">
      <c r="A139" s="658"/>
      <c r="B139" s="651"/>
      <c r="C139" s="160" t="s">
        <v>589</v>
      </c>
      <c r="D139" s="160" t="s">
        <v>590</v>
      </c>
      <c r="G139" s="10"/>
    </row>
    <row r="140" spans="1:7" x14ac:dyDescent="0.2">
      <c r="A140" s="658"/>
      <c r="B140" s="651"/>
      <c r="C140" s="160" t="s">
        <v>591</v>
      </c>
      <c r="D140" s="160" t="s">
        <v>592</v>
      </c>
      <c r="G140" s="10"/>
    </row>
    <row r="141" spans="1:7" ht="22.5" x14ac:dyDescent="0.2">
      <c r="A141" s="658"/>
      <c r="B141" s="651"/>
      <c r="C141" s="160" t="s">
        <v>746</v>
      </c>
      <c r="D141" s="160" t="s">
        <v>745</v>
      </c>
      <c r="G141" s="10"/>
    </row>
    <row r="142" spans="1:7" ht="22.5" x14ac:dyDescent="0.2">
      <c r="A142" s="658"/>
      <c r="B142" s="651"/>
      <c r="C142" s="160" t="s">
        <v>593</v>
      </c>
      <c r="D142" s="160" t="s">
        <v>594</v>
      </c>
      <c r="G142" s="10"/>
    </row>
    <row r="143" spans="1:7" ht="22.5" x14ac:dyDescent="0.2">
      <c r="A143" s="658"/>
      <c r="B143" s="651"/>
      <c r="C143" s="160" t="s">
        <v>595</v>
      </c>
      <c r="D143" s="160" t="s">
        <v>596</v>
      </c>
      <c r="G143" s="10"/>
    </row>
    <row r="144" spans="1:7" ht="22.5" x14ac:dyDescent="0.2">
      <c r="A144" s="658"/>
      <c r="B144" s="651"/>
      <c r="C144" s="160" t="s">
        <v>597</v>
      </c>
      <c r="D144" s="160" t="s">
        <v>598</v>
      </c>
      <c r="G144" s="10"/>
    </row>
    <row r="145" spans="1:7" ht="22.5" x14ac:dyDescent="0.2">
      <c r="A145" s="658"/>
      <c r="B145" s="651"/>
      <c r="C145" s="160" t="s">
        <v>599</v>
      </c>
      <c r="D145" s="160" t="s">
        <v>600</v>
      </c>
      <c r="G145" s="10"/>
    </row>
    <row r="146" spans="1:7" ht="33.75" x14ac:dyDescent="0.2">
      <c r="A146" s="658"/>
      <c r="B146" s="652"/>
      <c r="C146" s="160" t="s">
        <v>601</v>
      </c>
      <c r="D146" s="160" t="s">
        <v>602</v>
      </c>
      <c r="G146" s="10"/>
    </row>
    <row r="147" spans="1:7" ht="56.25" x14ac:dyDescent="0.2">
      <c r="A147" s="658"/>
      <c r="B147" s="648" t="str">
        <f>G63</f>
        <v xml:space="preserve">Stockage dans des lieux non adaptés (combustibles…) </v>
      </c>
      <c r="C147" s="160" t="s">
        <v>603</v>
      </c>
      <c r="D147" s="160" t="s">
        <v>604</v>
      </c>
      <c r="G147" s="10"/>
    </row>
    <row r="148" spans="1:7" ht="22.5" x14ac:dyDescent="0.2">
      <c r="A148" s="658"/>
      <c r="B148" s="653"/>
      <c r="C148" s="160" t="s">
        <v>623</v>
      </c>
      <c r="D148" s="160" t="s">
        <v>624</v>
      </c>
      <c r="G148" s="10"/>
    </row>
    <row r="149" spans="1:7" x14ac:dyDescent="0.2">
      <c r="A149" s="658"/>
      <c r="B149" s="649"/>
      <c r="C149" s="160" t="s">
        <v>621</v>
      </c>
      <c r="D149" s="160" t="s">
        <v>622</v>
      </c>
      <c r="G149" s="10"/>
    </row>
    <row r="150" spans="1:7" ht="33.75" x14ac:dyDescent="0.2">
      <c r="A150" s="658"/>
      <c r="B150" s="650" t="str">
        <f>G64</f>
        <v>Stockage dans des lieux non adaptés, stockage de cartons, polystyrène</v>
      </c>
      <c r="C150" s="160" t="s">
        <v>605</v>
      </c>
      <c r="D150" s="160" t="s">
        <v>606</v>
      </c>
      <c r="G150" s="10"/>
    </row>
    <row r="151" spans="1:7" ht="33.75" x14ac:dyDescent="0.2">
      <c r="A151" s="658"/>
      <c r="B151" s="651"/>
      <c r="C151" s="160" t="s">
        <v>607</v>
      </c>
      <c r="D151" s="160" t="s">
        <v>608</v>
      </c>
      <c r="G151" s="10"/>
    </row>
    <row r="152" spans="1:7" x14ac:dyDescent="0.2">
      <c r="A152" s="658"/>
      <c r="B152" s="651"/>
      <c r="C152" s="160" t="s">
        <v>609</v>
      </c>
      <c r="D152" s="160" t="s">
        <v>610</v>
      </c>
      <c r="G152" s="10"/>
    </row>
    <row r="153" spans="1:7" x14ac:dyDescent="0.2">
      <c r="A153" s="658"/>
      <c r="B153" s="652"/>
      <c r="C153" s="160" t="s">
        <v>611</v>
      </c>
      <c r="D153" s="160" t="s">
        <v>610</v>
      </c>
      <c r="G153" s="10"/>
    </row>
    <row r="154" spans="1:7" ht="33.75" x14ac:dyDescent="0.2">
      <c r="A154" s="658"/>
      <c r="B154" s="650" t="str">
        <f>G65</f>
        <v xml:space="preserve">Surcharge des circuits électriques </v>
      </c>
      <c r="C154" s="160" t="s">
        <v>612</v>
      </c>
      <c r="D154" s="160" t="s">
        <v>747</v>
      </c>
      <c r="G154" s="10"/>
    </row>
    <row r="155" spans="1:7" ht="45" x14ac:dyDescent="0.2">
      <c r="A155" s="658"/>
      <c r="B155" s="652"/>
      <c r="C155" s="160" t="s">
        <v>613</v>
      </c>
      <c r="D155" s="160" t="s">
        <v>614</v>
      </c>
      <c r="G155" s="10"/>
    </row>
    <row r="156" spans="1:7" ht="22.5" x14ac:dyDescent="0.2">
      <c r="A156" s="658"/>
      <c r="B156" s="650" t="str">
        <f>G66</f>
        <v>Travaux impliquant une intervention par point chaud (soudures…)</v>
      </c>
      <c r="C156" s="160" t="s">
        <v>615</v>
      </c>
      <c r="D156" s="160" t="s">
        <v>616</v>
      </c>
      <c r="G156" s="10"/>
    </row>
    <row r="157" spans="1:7" ht="22.5" x14ac:dyDescent="0.2">
      <c r="A157" s="658"/>
      <c r="B157" s="652"/>
      <c r="C157" s="160" t="s">
        <v>617</v>
      </c>
      <c r="D157" s="160" t="s">
        <v>618</v>
      </c>
      <c r="G157" s="10"/>
    </row>
    <row r="158" spans="1:7" x14ac:dyDescent="0.2">
      <c r="A158" s="658"/>
      <c r="B158" s="160" t="str">
        <f>G67</f>
        <v>Utilisation de cartouches de gaz de type « Camping-gaz »</v>
      </c>
      <c r="C158" s="160" t="s">
        <v>619</v>
      </c>
      <c r="D158" s="160" t="s">
        <v>620</v>
      </c>
      <c r="G158" s="10"/>
    </row>
    <row r="159" spans="1:7" x14ac:dyDescent="0.2">
      <c r="A159" s="658"/>
      <c r="B159" s="160" t="str">
        <f>G68</f>
        <v>Utilisation de produits inflammables, produits volatils (solvant, générateur d’aérosol …)</v>
      </c>
      <c r="C159" s="160"/>
      <c r="D159" s="160"/>
      <c r="G159" s="10"/>
    </row>
    <row r="160" spans="1:7" x14ac:dyDescent="0.2">
      <c r="A160" s="659"/>
      <c r="B160" s="160" t="s">
        <v>18</v>
      </c>
      <c r="G160" s="10"/>
    </row>
    <row r="161" spans="1:7" x14ac:dyDescent="0.2">
      <c r="A161" s="21"/>
      <c r="B161" s="21"/>
      <c r="G161" s="10"/>
    </row>
    <row r="162" spans="1:7" ht="22.5" x14ac:dyDescent="0.2">
      <c r="A162" s="642" t="s">
        <v>118</v>
      </c>
      <c r="B162" s="161" t="str">
        <f>G69</f>
        <v>Moyen de manutention inadapté (sol ou charge instable…)</v>
      </c>
      <c r="C162" s="161" t="s">
        <v>626</v>
      </c>
      <c r="D162" s="161" t="s">
        <v>437</v>
      </c>
      <c r="G162" s="10"/>
    </row>
    <row r="163" spans="1:7" ht="56.25" x14ac:dyDescent="0.2">
      <c r="A163" s="643"/>
      <c r="B163" s="162" t="str">
        <f>G70</f>
        <v>Moyen de manutention en mauvais état</v>
      </c>
      <c r="C163" s="161" t="s">
        <v>625</v>
      </c>
      <c r="D163" s="161" t="s">
        <v>748</v>
      </c>
    </row>
    <row r="164" spans="1:7" x14ac:dyDescent="0.2">
      <c r="A164" s="644"/>
      <c r="B164" s="161" t="s">
        <v>18</v>
      </c>
    </row>
    <row r="165" spans="1:7" x14ac:dyDescent="0.2">
      <c r="A165" s="145"/>
      <c r="B165" s="21"/>
    </row>
    <row r="166" spans="1:7" ht="22.5" x14ac:dyDescent="0.2">
      <c r="A166" s="645" t="s">
        <v>119</v>
      </c>
      <c r="B166" s="654" t="str">
        <f>G71</f>
        <v>Bruit émis en continu (machine, compresseur, salle mal insonorisée, imprimante…)</v>
      </c>
      <c r="C166" s="163" t="s">
        <v>749</v>
      </c>
      <c r="D166" s="163" t="s">
        <v>627</v>
      </c>
    </row>
    <row r="167" spans="1:7" x14ac:dyDescent="0.2">
      <c r="A167" s="646"/>
      <c r="B167" s="655"/>
      <c r="C167" s="163" t="s">
        <v>628</v>
      </c>
      <c r="D167" s="163" t="s">
        <v>629</v>
      </c>
    </row>
    <row r="168" spans="1:7" ht="22.5" x14ac:dyDescent="0.2">
      <c r="A168" s="646"/>
      <c r="B168" s="656"/>
      <c r="C168" s="163" t="s">
        <v>630</v>
      </c>
      <c r="D168" s="163" t="s">
        <v>631</v>
      </c>
    </row>
    <row r="169" spans="1:7" ht="22.5" x14ac:dyDescent="0.2">
      <c r="A169" s="646"/>
      <c r="B169" s="654" t="str">
        <f>G72</f>
        <v>Bruit impulsionnel (machines, outils de travail par choc, air comprimé…)</v>
      </c>
      <c r="C169" s="163" t="s">
        <v>632</v>
      </c>
      <c r="D169" s="163" t="s">
        <v>633</v>
      </c>
    </row>
    <row r="170" spans="1:7" ht="22.5" x14ac:dyDescent="0.2">
      <c r="A170" s="646"/>
      <c r="B170" s="655"/>
      <c r="C170" s="163" t="s">
        <v>634</v>
      </c>
      <c r="D170" s="163" t="s">
        <v>635</v>
      </c>
    </row>
    <row r="171" spans="1:7" ht="22.5" x14ac:dyDescent="0.2">
      <c r="A171" s="646"/>
      <c r="B171" s="656"/>
      <c r="C171" s="163" t="s">
        <v>636</v>
      </c>
      <c r="D171" s="163" t="s">
        <v>637</v>
      </c>
    </row>
    <row r="172" spans="1:7" x14ac:dyDescent="0.2">
      <c r="A172" s="647"/>
      <c r="B172" s="163" t="s">
        <v>18</v>
      </c>
    </row>
    <row r="173" spans="1:7" x14ac:dyDescent="0.2">
      <c r="A173" s="7"/>
      <c r="B173" s="20"/>
    </row>
    <row r="174" spans="1:7" ht="33.75" x14ac:dyDescent="0.2">
      <c r="A174" s="568" t="s">
        <v>120</v>
      </c>
      <c r="B174" s="668" t="str">
        <f>G73</f>
        <v xml:space="preserve">Absence d’armoire ventilée, en panne ou non entretenue </v>
      </c>
      <c r="C174" s="164" t="s">
        <v>638</v>
      </c>
      <c r="D174" s="164" t="s">
        <v>639</v>
      </c>
    </row>
    <row r="175" spans="1:7" ht="33.75" x14ac:dyDescent="0.2">
      <c r="A175" s="569"/>
      <c r="B175" s="670"/>
      <c r="C175" s="164" t="s">
        <v>640</v>
      </c>
      <c r="D175" s="164" t="s">
        <v>641</v>
      </c>
    </row>
    <row r="176" spans="1:7" ht="33.75" x14ac:dyDescent="0.2">
      <c r="A176" s="569"/>
      <c r="B176" s="164" t="str">
        <f t="shared" ref="B176:B187" si="0">G74</f>
        <v>Absence de bacs de rétention</v>
      </c>
      <c r="C176" s="164" t="s">
        <v>642</v>
      </c>
      <c r="D176" s="164" t="s">
        <v>643</v>
      </c>
    </row>
    <row r="177" spans="1:4" x14ac:dyDescent="0.2">
      <c r="A177" s="569"/>
      <c r="B177" s="164" t="str">
        <f t="shared" si="0"/>
        <v>Absence de hotte en cuisine</v>
      </c>
      <c r="C177" s="164"/>
      <c r="D177" s="164"/>
    </row>
    <row r="178" spans="1:4" x14ac:dyDescent="0.2">
      <c r="A178" s="569"/>
      <c r="B178" s="164" t="str">
        <f t="shared" si="0"/>
        <v>Absence de ventilation dans le local</v>
      </c>
      <c r="C178" s="164" t="s">
        <v>644</v>
      </c>
      <c r="D178" s="164" t="s">
        <v>645</v>
      </c>
    </row>
    <row r="179" spans="1:4" ht="45" x14ac:dyDescent="0.2">
      <c r="A179" s="569"/>
      <c r="B179" s="164" t="str">
        <f t="shared" si="0"/>
        <v>Animaux naturalisés</v>
      </c>
      <c r="C179" s="164" t="s">
        <v>646</v>
      </c>
      <c r="D179" s="164" t="s">
        <v>647</v>
      </c>
    </row>
    <row r="180" spans="1:4" x14ac:dyDescent="0.2">
      <c r="A180" s="569"/>
      <c r="B180" s="164" t="str">
        <f t="shared" si="0"/>
        <v>Application de produits phytosanitaires</v>
      </c>
      <c r="C180" s="164" t="s">
        <v>648</v>
      </c>
      <c r="D180" s="164" t="s">
        <v>649</v>
      </c>
    </row>
    <row r="181" spans="1:4" ht="33.75" x14ac:dyDescent="0.2">
      <c r="A181" s="569"/>
      <c r="B181" s="164" t="str">
        <f t="shared" si="0"/>
        <v>Emission de fumées (soudure, gaz d’échappement …)</v>
      </c>
      <c r="C181" s="164" t="s">
        <v>650</v>
      </c>
      <c r="D181" s="164" t="s">
        <v>750</v>
      </c>
    </row>
    <row r="182" spans="1:4" x14ac:dyDescent="0.2">
      <c r="A182" s="569"/>
      <c r="B182" s="164" t="str">
        <f t="shared" si="0"/>
        <v>Emission de poussières (ciment, bois, farine …)</v>
      </c>
      <c r="C182" s="164" t="s">
        <v>651</v>
      </c>
      <c r="D182" s="164" t="s">
        <v>652</v>
      </c>
    </row>
    <row r="183" spans="1:4" x14ac:dyDescent="0.2">
      <c r="A183" s="569"/>
      <c r="B183" s="164" t="str">
        <f t="shared" si="0"/>
        <v>Equipement susceptible de contenir de l’amiante</v>
      </c>
      <c r="C183" s="164"/>
      <c r="D183" s="164"/>
    </row>
    <row r="184" spans="1:4" ht="33.75" x14ac:dyDescent="0.2">
      <c r="A184" s="569"/>
      <c r="B184" s="164" t="str">
        <f t="shared" si="0"/>
        <v xml:space="preserve">Flaconnage non conforme </v>
      </c>
      <c r="C184" s="164" t="s">
        <v>653</v>
      </c>
      <c r="D184" s="164" t="s">
        <v>654</v>
      </c>
    </row>
    <row r="185" spans="1:4" ht="22.5" x14ac:dyDescent="0.2">
      <c r="A185" s="569"/>
      <c r="B185" s="164" t="str">
        <f t="shared" si="0"/>
        <v xml:space="preserve">Flacons et contenants souillés </v>
      </c>
      <c r="C185" s="164" t="s">
        <v>655</v>
      </c>
      <c r="D185" s="164" t="s">
        <v>656</v>
      </c>
    </row>
    <row r="186" spans="1:4" ht="45" x14ac:dyDescent="0.2">
      <c r="A186" s="569"/>
      <c r="B186" s="164" t="str">
        <f t="shared" si="0"/>
        <v xml:space="preserve">Mauvais conditionnement de produits et déchets </v>
      </c>
      <c r="C186" s="164" t="s">
        <v>657</v>
      </c>
      <c r="D186" s="164" t="s">
        <v>658</v>
      </c>
    </row>
    <row r="187" spans="1:4" ht="45" x14ac:dyDescent="0.2">
      <c r="A187" s="569"/>
      <c r="B187" s="164" t="str">
        <f t="shared" si="0"/>
        <v>Présence d’amiante</v>
      </c>
      <c r="C187" s="164" t="s">
        <v>659</v>
      </c>
      <c r="D187" s="164" t="s">
        <v>660</v>
      </c>
    </row>
    <row r="188" spans="1:4" ht="45" x14ac:dyDescent="0.2">
      <c r="A188" s="569"/>
      <c r="B188" s="164" t="str">
        <f>G87</f>
        <v>Produits chimiques dans des contenants alimentaires</v>
      </c>
      <c r="C188" s="164" t="s">
        <v>661</v>
      </c>
      <c r="D188" s="164" t="s">
        <v>662</v>
      </c>
    </row>
    <row r="189" spans="1:4" ht="45" x14ac:dyDescent="0.2">
      <c r="A189" s="569"/>
      <c r="B189" s="164" t="str">
        <f>G88</f>
        <v>Produits CMR (Cancérogène, mutagène, toxique pour la reproduction)</v>
      </c>
      <c r="C189" s="164" t="s">
        <v>663</v>
      </c>
      <c r="D189" s="164" t="s">
        <v>664</v>
      </c>
    </row>
    <row r="190" spans="1:4" ht="33.75" x14ac:dyDescent="0.2">
      <c r="A190" s="569"/>
      <c r="B190" s="164" t="str">
        <f>G89</f>
        <v xml:space="preserve">Produits dangereux non rangés ou non évacués </v>
      </c>
      <c r="C190" s="164" t="s">
        <v>665</v>
      </c>
      <c r="D190" s="164" t="s">
        <v>666</v>
      </c>
    </row>
    <row r="191" spans="1:4" ht="22.5" x14ac:dyDescent="0.2">
      <c r="A191" s="569"/>
      <c r="B191" s="164" t="str">
        <f>G90</f>
        <v xml:space="preserve">Produits destinés à la consommation alimentaire à proximité de produits chimiques </v>
      </c>
      <c r="C191" s="164" t="s">
        <v>667</v>
      </c>
      <c r="D191" s="164" t="s">
        <v>668</v>
      </c>
    </row>
    <row r="192" spans="1:4" ht="33.75" x14ac:dyDescent="0.2">
      <c r="A192" s="569"/>
      <c r="B192" s="668" t="str">
        <f>G91</f>
        <v>Produits non dangereux ou non volatiles stockés dans l'armoire ventilée</v>
      </c>
      <c r="C192" s="164" t="s">
        <v>702</v>
      </c>
      <c r="D192" s="164" t="s">
        <v>703</v>
      </c>
    </row>
    <row r="193" spans="1:4" ht="22.5" x14ac:dyDescent="0.2">
      <c r="A193" s="569"/>
      <c r="B193" s="670"/>
      <c r="C193" s="164" t="s">
        <v>669</v>
      </c>
      <c r="D193" s="164" t="s">
        <v>670</v>
      </c>
    </row>
    <row r="194" spans="1:4" ht="33.75" x14ac:dyDescent="0.2">
      <c r="A194" s="569"/>
      <c r="B194" s="164" t="str">
        <f t="shared" ref="B194:B199" si="1">G92</f>
        <v>Produits non étiquetés</v>
      </c>
      <c r="C194" s="164" t="s">
        <v>671</v>
      </c>
      <c r="D194" s="164" t="s">
        <v>672</v>
      </c>
    </row>
    <row r="195" spans="1:4" ht="22.5" x14ac:dyDescent="0.2">
      <c r="A195" s="569"/>
      <c r="B195" s="164" t="str">
        <f t="shared" si="1"/>
        <v>Projection, aspersion de produits dangereux sur le visage, la peau, les yeux</v>
      </c>
      <c r="C195" s="164" t="s">
        <v>673</v>
      </c>
      <c r="D195" s="164" t="s">
        <v>674</v>
      </c>
    </row>
    <row r="196" spans="1:4" ht="22.5" x14ac:dyDescent="0.2">
      <c r="A196" s="569"/>
      <c r="B196" s="164" t="str">
        <f t="shared" si="1"/>
        <v>Stockage d’animaux dans du formol</v>
      </c>
      <c r="C196" s="164" t="s">
        <v>675</v>
      </c>
      <c r="D196" s="164" t="s">
        <v>676</v>
      </c>
    </row>
    <row r="197" spans="1:4" ht="22.5" x14ac:dyDescent="0.2">
      <c r="A197" s="569"/>
      <c r="B197" s="164" t="str">
        <f t="shared" si="1"/>
        <v>Stockage de produits alimentaires avec des produits chimiques</v>
      </c>
      <c r="C197" s="164" t="s">
        <v>677</v>
      </c>
      <c r="D197" s="164" t="s">
        <v>678</v>
      </c>
    </row>
    <row r="198" spans="1:4" ht="33.75" x14ac:dyDescent="0.2">
      <c r="A198" s="569"/>
      <c r="B198" s="164" t="str">
        <f t="shared" si="1"/>
        <v>Stockage de produits incompatibles (mélange)</v>
      </c>
      <c r="C198" s="164" t="s">
        <v>679</v>
      </c>
      <c r="D198" s="164" t="s">
        <v>680</v>
      </c>
    </row>
    <row r="199" spans="1:4" ht="33.75" x14ac:dyDescent="0.2">
      <c r="A199" s="569"/>
      <c r="B199" s="668" t="str">
        <f t="shared" si="1"/>
        <v>Stockage non conforme de produits dangereux</v>
      </c>
      <c r="C199" s="164" t="s">
        <v>681</v>
      </c>
      <c r="D199" s="164" t="s">
        <v>682</v>
      </c>
    </row>
    <row r="200" spans="1:4" ht="33.75" x14ac:dyDescent="0.2">
      <c r="A200" s="569"/>
      <c r="B200" s="670"/>
      <c r="C200" s="164" t="s">
        <v>640</v>
      </c>
      <c r="D200" s="164" t="s">
        <v>641</v>
      </c>
    </row>
    <row r="201" spans="1:4" ht="45" x14ac:dyDescent="0.2">
      <c r="A201" s="569"/>
      <c r="B201" s="668" t="str">
        <f>G98</f>
        <v>Utilisation de peintures, solvants</v>
      </c>
      <c r="C201" s="164" t="s">
        <v>683</v>
      </c>
      <c r="D201" s="164" t="s">
        <v>684</v>
      </c>
    </row>
    <row r="202" spans="1:4" ht="22.5" x14ac:dyDescent="0.2">
      <c r="A202" s="569"/>
      <c r="B202" s="669"/>
      <c r="C202" s="164" t="s">
        <v>685</v>
      </c>
      <c r="D202" s="164" t="s">
        <v>686</v>
      </c>
    </row>
    <row r="203" spans="1:4" ht="45" x14ac:dyDescent="0.2">
      <c r="A203" s="569"/>
      <c r="B203" s="670"/>
      <c r="C203" s="164" t="s">
        <v>687</v>
      </c>
      <c r="D203" s="164" t="s">
        <v>688</v>
      </c>
    </row>
    <row r="204" spans="1:4" x14ac:dyDescent="0.2">
      <c r="A204" s="569"/>
      <c r="B204" s="668" t="str">
        <f>G99</f>
        <v>Utilisation de produits chimiques étiquetés comme étant dangereux</v>
      </c>
      <c r="C204" s="164" t="s">
        <v>689</v>
      </c>
      <c r="D204" s="164" t="s">
        <v>690</v>
      </c>
    </row>
    <row r="205" spans="1:4" ht="22.5" x14ac:dyDescent="0.2">
      <c r="A205" s="569"/>
      <c r="B205" s="669"/>
      <c r="C205" s="164" t="s">
        <v>691</v>
      </c>
      <c r="D205" s="164" t="s">
        <v>692</v>
      </c>
    </row>
    <row r="206" spans="1:4" ht="22.5" x14ac:dyDescent="0.2">
      <c r="A206" s="569"/>
      <c r="B206" s="669"/>
      <c r="C206" s="164" t="s">
        <v>693</v>
      </c>
      <c r="D206" s="164" t="s">
        <v>694</v>
      </c>
    </row>
    <row r="207" spans="1:4" ht="22.5" x14ac:dyDescent="0.2">
      <c r="A207" s="569"/>
      <c r="B207" s="669"/>
      <c r="C207" s="164" t="s">
        <v>695</v>
      </c>
      <c r="D207" s="164" t="s">
        <v>696</v>
      </c>
    </row>
    <row r="208" spans="1:4" x14ac:dyDescent="0.2">
      <c r="A208" s="569"/>
      <c r="B208" s="669"/>
      <c r="C208" s="164" t="s">
        <v>697</v>
      </c>
      <c r="D208" s="164" t="s">
        <v>698</v>
      </c>
    </row>
    <row r="209" spans="1:4" ht="22.5" x14ac:dyDescent="0.2">
      <c r="A209" s="569"/>
      <c r="B209" s="669"/>
      <c r="C209" s="164" t="s">
        <v>751</v>
      </c>
      <c r="D209" s="164" t="s">
        <v>699</v>
      </c>
    </row>
    <row r="210" spans="1:4" ht="22.5" x14ac:dyDescent="0.2">
      <c r="A210" s="569"/>
      <c r="B210" s="670"/>
      <c r="C210" s="164" t="s">
        <v>700</v>
      </c>
      <c r="D210" s="164" t="s">
        <v>701</v>
      </c>
    </row>
    <row r="211" spans="1:4" x14ac:dyDescent="0.2">
      <c r="A211" s="570"/>
      <c r="B211" s="164" t="s">
        <v>18</v>
      </c>
    </row>
    <row r="212" spans="1:4" x14ac:dyDescent="0.2">
      <c r="A212" s="21"/>
      <c r="B212" s="21"/>
    </row>
    <row r="213" spans="1:4" ht="56.25" x14ac:dyDescent="0.2">
      <c r="A213" s="595" t="s">
        <v>90</v>
      </c>
      <c r="B213" s="165" t="str">
        <f>G100</f>
        <v>Wifi, relais téléphonique GSM, réseau électrique haute tension</v>
      </c>
      <c r="C213" s="165" t="s">
        <v>704</v>
      </c>
      <c r="D213" s="165" t="s">
        <v>752</v>
      </c>
    </row>
    <row r="214" spans="1:4" x14ac:dyDescent="0.2">
      <c r="A214" s="596"/>
      <c r="B214" s="165" t="s">
        <v>18</v>
      </c>
    </row>
    <row r="215" spans="1:4" x14ac:dyDescent="0.2">
      <c r="A215" s="21"/>
      <c r="B215" s="21"/>
    </row>
    <row r="216" spans="1:4" x14ac:dyDescent="0.2">
      <c r="A216" s="21"/>
      <c r="B216" s="21"/>
    </row>
    <row r="217" spans="1:4" x14ac:dyDescent="0.2">
      <c r="A217" s="145"/>
      <c r="B217" s="21"/>
    </row>
    <row r="218" spans="1:4" x14ac:dyDescent="0.2">
      <c r="A218" s="21"/>
      <c r="B218" s="21"/>
    </row>
    <row r="219" spans="1:4" x14ac:dyDescent="0.2">
      <c r="A219" s="597" t="s">
        <v>123</v>
      </c>
      <c r="B219" s="166" t="str">
        <f t="shared" ref="B219:B225" si="2">G101</f>
        <v>Autonomie et marge de manoeuvre dans le travail</v>
      </c>
      <c r="C219" s="167"/>
      <c r="D219" s="167"/>
    </row>
    <row r="220" spans="1:4" x14ac:dyDescent="0.2">
      <c r="A220" s="598"/>
      <c r="B220" s="166" t="str">
        <f t="shared" si="2"/>
        <v>Insécurité socio-économique</v>
      </c>
      <c r="C220" s="167"/>
      <c r="D220" s="167"/>
    </row>
    <row r="221" spans="1:4" x14ac:dyDescent="0.2">
      <c r="A221" s="598"/>
      <c r="B221" s="166" t="str">
        <f t="shared" si="2"/>
        <v>Manque de formation et d'information</v>
      </c>
      <c r="C221" s="167"/>
      <c r="D221" s="167"/>
    </row>
    <row r="222" spans="1:4" x14ac:dyDescent="0.2">
      <c r="A222" s="598"/>
      <c r="B222" s="166" t="str">
        <f t="shared" si="2"/>
        <v>Organisation du travail</v>
      </c>
      <c r="C222" s="167"/>
      <c r="D222" s="167"/>
    </row>
    <row r="223" spans="1:4" x14ac:dyDescent="0.2">
      <c r="A223" s="598"/>
      <c r="B223" s="166" t="str">
        <f t="shared" si="2"/>
        <v>Travail isolé (personne seule au travail)</v>
      </c>
      <c r="C223" s="167"/>
      <c r="D223" s="167"/>
    </row>
    <row r="224" spans="1:4" x14ac:dyDescent="0.2">
      <c r="A224" s="598"/>
      <c r="B224" s="166" t="str">
        <f t="shared" si="2"/>
        <v>Violences physiques et verbales entre personnels</v>
      </c>
      <c r="C224" s="167"/>
      <c r="D224" s="167"/>
    </row>
    <row r="225" spans="1:4" x14ac:dyDescent="0.2">
      <c r="A225" s="598"/>
      <c r="B225" s="166" t="str">
        <f t="shared" si="2"/>
        <v>Violences physiques et verbales entre personnels et public accueilli</v>
      </c>
      <c r="C225" s="167"/>
      <c r="D225" s="167"/>
    </row>
    <row r="226" spans="1:4" x14ac:dyDescent="0.2">
      <c r="A226" s="599"/>
      <c r="B226" s="166" t="s">
        <v>18</v>
      </c>
    </row>
    <row r="227" spans="1:4" x14ac:dyDescent="0.2">
      <c r="A227" s="21"/>
      <c r="B227" s="21"/>
    </row>
    <row r="228" spans="1:4" x14ac:dyDescent="0.2">
      <c r="A228" s="600" t="s">
        <v>121</v>
      </c>
      <c r="B228" s="168" t="str">
        <f>G108</f>
        <v>Comportement inadapté à la conduite</v>
      </c>
      <c r="C228" s="168"/>
      <c r="D228" s="168"/>
    </row>
    <row r="229" spans="1:4" ht="22.5" x14ac:dyDescent="0.2">
      <c r="A229" s="601"/>
      <c r="B229" s="672" t="str">
        <f>G109</f>
        <v>Déplacement en groupe</v>
      </c>
      <c r="C229" s="168" t="s">
        <v>753</v>
      </c>
      <c r="D229" s="168" t="s">
        <v>754</v>
      </c>
    </row>
    <row r="230" spans="1:4" ht="33.75" x14ac:dyDescent="0.2">
      <c r="A230" s="601"/>
      <c r="B230" s="673"/>
      <c r="C230" s="168" t="s">
        <v>755</v>
      </c>
      <c r="D230" s="168" t="s">
        <v>756</v>
      </c>
    </row>
    <row r="231" spans="1:4" ht="22.5" x14ac:dyDescent="0.2">
      <c r="A231" s="601"/>
      <c r="B231" s="674"/>
      <c r="C231" s="168" t="s">
        <v>757</v>
      </c>
      <c r="D231" s="168" t="s">
        <v>758</v>
      </c>
    </row>
    <row r="232" spans="1:4" x14ac:dyDescent="0.2">
      <c r="A232" s="601"/>
      <c r="B232" s="168"/>
      <c r="C232" s="168"/>
      <c r="D232" s="168"/>
    </row>
    <row r="233" spans="1:4" x14ac:dyDescent="0.2">
      <c r="A233" s="601"/>
      <c r="B233" s="168" t="str">
        <f>G110</f>
        <v>Déplacement en mission, kilomètrage parcouru important</v>
      </c>
      <c r="C233" s="168"/>
      <c r="D233" s="168"/>
    </row>
    <row r="234" spans="1:4" x14ac:dyDescent="0.2">
      <c r="A234" s="601"/>
      <c r="B234" s="168" t="str">
        <f>G111</f>
        <v>Véhicule en mauvais état</v>
      </c>
      <c r="C234" s="168"/>
      <c r="D234" s="168"/>
    </row>
    <row r="235" spans="1:4" x14ac:dyDescent="0.2">
      <c r="A235" s="601"/>
      <c r="B235" s="168" t="str">
        <f>G112</f>
        <v>Véhicule insuffisamment équipé</v>
      </c>
      <c r="C235" s="168"/>
      <c r="D235" s="168"/>
    </row>
    <row r="236" spans="1:4" x14ac:dyDescent="0.2">
      <c r="A236" s="601"/>
      <c r="B236" s="168" t="str">
        <f>G113</f>
        <v>Véhicule mal adapté au transport de charges</v>
      </c>
      <c r="C236" s="168"/>
      <c r="D236" s="168"/>
    </row>
    <row r="237" spans="1:4" x14ac:dyDescent="0.2">
      <c r="A237" s="602"/>
      <c r="B237" s="168" t="s">
        <v>18</v>
      </c>
      <c r="C237" s="20"/>
      <c r="D237" s="20"/>
    </row>
    <row r="238" spans="1:4" x14ac:dyDescent="0.2">
      <c r="A238" s="7"/>
      <c r="B238" s="20"/>
    </row>
    <row r="239" spans="1:4" ht="33.75" x14ac:dyDescent="0.2">
      <c r="A239" s="634" t="s">
        <v>108</v>
      </c>
      <c r="B239" s="159" t="str">
        <f>G114</f>
        <v>Armoire, porte ou fenêtre en verre non sécurisée</v>
      </c>
      <c r="C239" s="159" t="s">
        <v>340</v>
      </c>
      <c r="D239" s="159" t="s">
        <v>341</v>
      </c>
    </row>
    <row r="240" spans="1:4" ht="22.5" x14ac:dyDescent="0.2">
      <c r="A240" s="635"/>
      <c r="B240" s="637" t="str">
        <f>G115</f>
        <v>Elément saillant</v>
      </c>
      <c r="C240" s="159" t="s">
        <v>342</v>
      </c>
      <c r="D240" s="159" t="s">
        <v>343</v>
      </c>
    </row>
    <row r="241" spans="1:4" ht="22.5" x14ac:dyDescent="0.2">
      <c r="A241" s="635"/>
      <c r="B241" s="638"/>
      <c r="C241" s="159" t="s">
        <v>344</v>
      </c>
      <c r="D241" s="159" t="s">
        <v>345</v>
      </c>
    </row>
    <row r="242" spans="1:4" ht="22.5" x14ac:dyDescent="0.2">
      <c r="A242" s="635"/>
      <c r="B242" s="638"/>
      <c r="C242" s="159" t="s">
        <v>346</v>
      </c>
      <c r="D242" s="159" t="s">
        <v>347</v>
      </c>
    </row>
    <row r="243" spans="1:4" ht="22.5" x14ac:dyDescent="0.2">
      <c r="A243" s="635"/>
      <c r="B243" s="639"/>
      <c r="C243" s="159" t="s">
        <v>348</v>
      </c>
      <c r="D243" s="159" t="s">
        <v>349</v>
      </c>
    </row>
    <row r="244" spans="1:4" ht="22.5" x14ac:dyDescent="0.2">
      <c r="A244" s="635"/>
      <c r="B244" s="637" t="str">
        <f>G116</f>
        <v>Passage de câbles</v>
      </c>
      <c r="C244" s="159" t="s">
        <v>759</v>
      </c>
      <c r="D244" s="159" t="s">
        <v>350</v>
      </c>
    </row>
    <row r="245" spans="1:4" ht="22.5" x14ac:dyDescent="0.2">
      <c r="A245" s="635"/>
      <c r="B245" s="638"/>
      <c r="C245" s="159" t="s">
        <v>351</v>
      </c>
      <c r="D245" s="159" t="s">
        <v>352</v>
      </c>
    </row>
    <row r="246" spans="1:4" x14ac:dyDescent="0.2">
      <c r="A246" s="635"/>
      <c r="B246" s="638"/>
      <c r="C246" s="159" t="s">
        <v>353</v>
      </c>
      <c r="D246" s="159" t="s">
        <v>354</v>
      </c>
    </row>
    <row r="247" spans="1:4" x14ac:dyDescent="0.2">
      <c r="A247" s="635"/>
      <c r="B247" s="638"/>
      <c r="C247" s="159" t="s">
        <v>355</v>
      </c>
      <c r="D247" s="159" t="s">
        <v>356</v>
      </c>
    </row>
    <row r="248" spans="1:4" ht="22.5" x14ac:dyDescent="0.2">
      <c r="A248" s="635"/>
      <c r="B248" s="638"/>
      <c r="C248" s="159" t="s">
        <v>357</v>
      </c>
      <c r="D248" s="159" t="s">
        <v>358</v>
      </c>
    </row>
    <row r="249" spans="1:4" x14ac:dyDescent="0.2">
      <c r="A249" s="635"/>
      <c r="B249" s="639"/>
      <c r="C249" s="159" t="s">
        <v>359</v>
      </c>
      <c r="D249" s="159" t="s">
        <v>360</v>
      </c>
    </row>
    <row r="250" spans="1:4" ht="22.5" x14ac:dyDescent="0.2">
      <c r="A250" s="635"/>
      <c r="B250" s="637" t="str">
        <f>G117</f>
        <v>Passage étroit, encombré</v>
      </c>
      <c r="C250" s="159" t="s">
        <v>361</v>
      </c>
      <c r="D250" s="159" t="s">
        <v>362</v>
      </c>
    </row>
    <row r="251" spans="1:4" ht="33.75" x14ac:dyDescent="0.2">
      <c r="A251" s="635"/>
      <c r="B251" s="638"/>
      <c r="C251" s="159" t="s">
        <v>363</v>
      </c>
      <c r="D251" s="159" t="s">
        <v>364</v>
      </c>
    </row>
    <row r="252" spans="1:4" ht="33.75" x14ac:dyDescent="0.2">
      <c r="A252" s="635"/>
      <c r="B252" s="639"/>
      <c r="C252" s="159" t="s">
        <v>365</v>
      </c>
      <c r="D252" s="159" t="s">
        <v>760</v>
      </c>
    </row>
    <row r="253" spans="1:4" ht="22.5" x14ac:dyDescent="0.2">
      <c r="A253" s="635"/>
      <c r="B253" s="637" t="str">
        <f>G118</f>
        <v>Passage mal ou pas éclairé</v>
      </c>
      <c r="C253" s="159" t="s">
        <v>366</v>
      </c>
      <c r="D253" s="159" t="s">
        <v>367</v>
      </c>
    </row>
    <row r="254" spans="1:4" ht="22.5" x14ac:dyDescent="0.2">
      <c r="A254" s="635"/>
      <c r="B254" s="639"/>
      <c r="C254" s="159" t="s">
        <v>368</v>
      </c>
      <c r="D254" s="159" t="s">
        <v>369</v>
      </c>
    </row>
    <row r="255" spans="1:4" x14ac:dyDescent="0.2">
      <c r="A255" s="635"/>
      <c r="B255" s="159" t="str">
        <f>G119</f>
        <v>Poteau dans les salles de sport</v>
      </c>
      <c r="C255" s="159" t="s">
        <v>370</v>
      </c>
      <c r="D255" s="159" t="s">
        <v>371</v>
      </c>
    </row>
    <row r="256" spans="1:4" ht="33.75" x14ac:dyDescent="0.2">
      <c r="A256" s="635"/>
      <c r="B256" s="637" t="str">
        <f>G120</f>
        <v>Sol défectueux (trou, aspérités…)</v>
      </c>
      <c r="C256" s="159" t="s">
        <v>372</v>
      </c>
      <c r="D256" s="159" t="s">
        <v>373</v>
      </c>
    </row>
    <row r="257" spans="1:4" ht="22.5" x14ac:dyDescent="0.2">
      <c r="A257" s="635"/>
      <c r="B257" s="639"/>
      <c r="C257" s="159" t="s">
        <v>374</v>
      </c>
      <c r="D257" s="159" t="s">
        <v>375</v>
      </c>
    </row>
    <row r="258" spans="1:4" ht="22.5" x14ac:dyDescent="0.2">
      <c r="A258" s="635"/>
      <c r="B258" s="637" t="str">
        <f>G121</f>
        <v>Sol glissant (eau, huile, gel, neige…)</v>
      </c>
      <c r="C258" s="159" t="s">
        <v>376</v>
      </c>
      <c r="D258" s="159" t="s">
        <v>377</v>
      </c>
    </row>
    <row r="259" spans="1:4" ht="33.75" x14ac:dyDescent="0.2">
      <c r="A259" s="635"/>
      <c r="B259" s="638"/>
      <c r="C259" s="159" t="s">
        <v>378</v>
      </c>
      <c r="D259" s="159" t="s">
        <v>379</v>
      </c>
    </row>
    <row r="260" spans="1:4" ht="45" x14ac:dyDescent="0.2">
      <c r="A260" s="635"/>
      <c r="B260" s="639"/>
      <c r="C260" s="159" t="s">
        <v>380</v>
      </c>
      <c r="D260" s="159" t="s">
        <v>381</v>
      </c>
    </row>
    <row r="261" spans="1:4" ht="22.5" x14ac:dyDescent="0.2">
      <c r="A261" s="635"/>
      <c r="B261" s="159" t="str">
        <f>G122</f>
        <v>Sol inégal (marche…)</v>
      </c>
      <c r="C261" s="159" t="s">
        <v>382</v>
      </c>
      <c r="D261" s="159" t="s">
        <v>383</v>
      </c>
    </row>
    <row r="262" spans="1:4" x14ac:dyDescent="0.2">
      <c r="A262" s="636"/>
      <c r="B262" s="159" t="s">
        <v>18</v>
      </c>
    </row>
  </sheetData>
  <sheetProtection selectLockedCells="1" selectUnlockedCells="1"/>
  <mergeCells count="63">
    <mergeCell ref="B229:B231"/>
    <mergeCell ref="B121:B125"/>
    <mergeCell ref="B82:B84"/>
    <mergeCell ref="B85:B87"/>
    <mergeCell ref="B90:B94"/>
    <mergeCell ref="B174:B175"/>
    <mergeCell ref="B199:B200"/>
    <mergeCell ref="B201:B203"/>
    <mergeCell ref="B204:B210"/>
    <mergeCell ref="B192:B193"/>
    <mergeCell ref="A121:A160"/>
    <mergeCell ref="B154:B155"/>
    <mergeCell ref="B156:B157"/>
    <mergeCell ref="B101:B102"/>
    <mergeCell ref="B104:B106"/>
    <mergeCell ref="B107:B115"/>
    <mergeCell ref="B116:B118"/>
    <mergeCell ref="B48:B51"/>
    <mergeCell ref="B52:B54"/>
    <mergeCell ref="B55:B56"/>
    <mergeCell ref="A100:A119"/>
    <mergeCell ref="A82:A98"/>
    <mergeCell ref="B74:B75"/>
    <mergeCell ref="B76:B77"/>
    <mergeCell ref="A48:A61"/>
    <mergeCell ref="B78:B79"/>
    <mergeCell ref="B57:B59"/>
    <mergeCell ref="B72:B73"/>
    <mergeCell ref="B70:B71"/>
    <mergeCell ref="A69:A80"/>
    <mergeCell ref="B9:B11"/>
    <mergeCell ref="B18:B19"/>
    <mergeCell ref="B22:B23"/>
    <mergeCell ref="B24:B25"/>
    <mergeCell ref="B42:B43"/>
    <mergeCell ref="B37:B41"/>
    <mergeCell ref="B3:B4"/>
    <mergeCell ref="B5:B6"/>
    <mergeCell ref="A162:A164"/>
    <mergeCell ref="A166:A172"/>
    <mergeCell ref="B128:B129"/>
    <mergeCell ref="B130:B133"/>
    <mergeCell ref="B134:B146"/>
    <mergeCell ref="B150:B153"/>
    <mergeCell ref="B147:B149"/>
    <mergeCell ref="B166:B168"/>
    <mergeCell ref="B169:B171"/>
    <mergeCell ref="A2:A16"/>
    <mergeCell ref="A18:A26"/>
    <mergeCell ref="A28:A33"/>
    <mergeCell ref="A35:A46"/>
    <mergeCell ref="A63:A67"/>
    <mergeCell ref="B250:B252"/>
    <mergeCell ref="B244:B249"/>
    <mergeCell ref="B240:B243"/>
    <mergeCell ref="B256:B257"/>
    <mergeCell ref="B258:B260"/>
    <mergeCell ref="B253:B254"/>
    <mergeCell ref="A174:A211"/>
    <mergeCell ref="A213:A214"/>
    <mergeCell ref="A219:A226"/>
    <mergeCell ref="A228:A237"/>
    <mergeCell ref="A239:A262"/>
  </mergeCells>
  <pageMargins left="0.7" right="0.7" top="0.75" bottom="0.75" header="0.3" footer="0.3"/>
  <pageSetup paperSize="8"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1"/>
  <dimension ref="A1:C171"/>
  <sheetViews>
    <sheetView workbookViewId="0">
      <selection activeCell="B2" sqref="B2"/>
    </sheetView>
  </sheetViews>
  <sheetFormatPr baseColWidth="10" defaultRowHeight="12.75" x14ac:dyDescent="0.2"/>
  <cols>
    <col min="1" max="1" width="15.7109375" customWidth="1"/>
    <col min="2" max="2" width="43.5703125" customWidth="1"/>
    <col min="3" max="3" width="35.7109375" customWidth="1"/>
  </cols>
  <sheetData>
    <row r="1" spans="1:3" x14ac:dyDescent="0.2">
      <c r="A1" s="8" t="s">
        <v>124</v>
      </c>
      <c r="B1" s="8" t="s">
        <v>128</v>
      </c>
      <c r="C1" s="8" t="s">
        <v>130</v>
      </c>
    </row>
    <row r="2" spans="1:3" x14ac:dyDescent="0.2">
      <c r="A2" s="571" t="s">
        <v>110</v>
      </c>
      <c r="B2" s="14" t="s">
        <v>31</v>
      </c>
      <c r="C2" s="14" t="s">
        <v>34</v>
      </c>
    </row>
    <row r="3" spans="1:3" x14ac:dyDescent="0.2">
      <c r="A3" s="572"/>
      <c r="B3" s="14" t="s">
        <v>137</v>
      </c>
      <c r="C3" s="14" t="s">
        <v>725</v>
      </c>
    </row>
    <row r="4" spans="1:3" x14ac:dyDescent="0.2">
      <c r="A4" s="572"/>
      <c r="B4" s="14" t="s">
        <v>138</v>
      </c>
      <c r="C4" s="14" t="s">
        <v>723</v>
      </c>
    </row>
    <row r="5" spans="1:3" x14ac:dyDescent="0.2">
      <c r="A5" s="572"/>
      <c r="B5" s="14" t="s">
        <v>139</v>
      </c>
      <c r="C5" s="14" t="s">
        <v>732</v>
      </c>
    </row>
    <row r="6" spans="1:3" x14ac:dyDescent="0.2">
      <c r="A6" s="572"/>
      <c r="B6" s="14" t="s">
        <v>141</v>
      </c>
      <c r="C6" s="20"/>
    </row>
    <row r="7" spans="1:3" ht="22.5" x14ac:dyDescent="0.2">
      <c r="A7" s="572"/>
      <c r="B7" s="14" t="s">
        <v>140</v>
      </c>
      <c r="C7" s="20"/>
    </row>
    <row r="8" spans="1:3" x14ac:dyDescent="0.2">
      <c r="A8" s="572"/>
      <c r="B8" s="14" t="s">
        <v>142</v>
      </c>
      <c r="C8" s="20"/>
    </row>
    <row r="9" spans="1:3" x14ac:dyDescent="0.2">
      <c r="A9" s="572"/>
      <c r="B9" s="14" t="s">
        <v>143</v>
      </c>
      <c r="C9" s="20"/>
    </row>
    <row r="10" spans="1:3" x14ac:dyDescent="0.2">
      <c r="A10" s="572"/>
      <c r="B10" s="14" t="s">
        <v>144</v>
      </c>
      <c r="C10" s="20"/>
    </row>
    <row r="11" spans="1:3" x14ac:dyDescent="0.2">
      <c r="A11" s="572"/>
      <c r="B11" s="14" t="s">
        <v>145</v>
      </c>
      <c r="C11" s="20"/>
    </row>
    <row r="12" spans="1:3" x14ac:dyDescent="0.2">
      <c r="A12" s="573"/>
      <c r="B12" s="14" t="s">
        <v>18</v>
      </c>
      <c r="C12" s="20"/>
    </row>
    <row r="13" spans="1:3" x14ac:dyDescent="0.2">
      <c r="A13" s="10"/>
      <c r="B13" s="11"/>
      <c r="C13" s="11"/>
    </row>
    <row r="14" spans="1:3" x14ac:dyDescent="0.2">
      <c r="A14" s="574" t="s">
        <v>111</v>
      </c>
      <c r="B14" s="16" t="s">
        <v>29</v>
      </c>
      <c r="C14" s="16" t="s">
        <v>713</v>
      </c>
    </row>
    <row r="15" spans="1:3" x14ac:dyDescent="0.2">
      <c r="A15" s="575"/>
      <c r="B15" s="16" t="s">
        <v>28</v>
      </c>
      <c r="C15" s="16" t="s">
        <v>712</v>
      </c>
    </row>
    <row r="16" spans="1:3" x14ac:dyDescent="0.2">
      <c r="A16" s="575"/>
      <c r="B16" s="16" t="s">
        <v>27</v>
      </c>
      <c r="C16" s="16" t="s">
        <v>722</v>
      </c>
    </row>
    <row r="17" spans="1:3" x14ac:dyDescent="0.2">
      <c r="A17" s="575"/>
      <c r="B17" s="16" t="s">
        <v>337</v>
      </c>
      <c r="C17" s="10"/>
    </row>
    <row r="18" spans="1:3" x14ac:dyDescent="0.2">
      <c r="A18" s="575"/>
      <c r="B18" s="16" t="s">
        <v>122</v>
      </c>
      <c r="C18" s="10"/>
    </row>
    <row r="19" spans="1:3" x14ac:dyDescent="0.2">
      <c r="A19" s="576"/>
      <c r="B19" s="16" t="s">
        <v>18</v>
      </c>
      <c r="C19" s="10"/>
    </row>
    <row r="20" spans="1:3" s="190" customFormat="1" x14ac:dyDescent="0.2">
      <c r="A20" s="201"/>
      <c r="B20" s="202"/>
      <c r="C20" s="21"/>
    </row>
    <row r="21" spans="1:3" s="190" customFormat="1" x14ac:dyDescent="0.2">
      <c r="A21" s="8" t="s">
        <v>124</v>
      </c>
      <c r="B21" s="8" t="s">
        <v>128</v>
      </c>
      <c r="C21" s="8" t="s">
        <v>130</v>
      </c>
    </row>
    <row r="22" spans="1:3" x14ac:dyDescent="0.2">
      <c r="A22" s="577" t="s">
        <v>112</v>
      </c>
      <c r="B22" s="17" t="s">
        <v>75</v>
      </c>
      <c r="C22" s="17" t="s">
        <v>731</v>
      </c>
    </row>
    <row r="23" spans="1:3" x14ac:dyDescent="0.2">
      <c r="A23" s="578"/>
      <c r="B23" s="17" t="s">
        <v>74</v>
      </c>
      <c r="C23" s="17" t="s">
        <v>730</v>
      </c>
    </row>
    <row r="24" spans="1:3" x14ac:dyDescent="0.2">
      <c r="A24" s="578"/>
      <c r="B24" s="17" t="s">
        <v>76</v>
      </c>
      <c r="C24" s="17" t="s">
        <v>714</v>
      </c>
    </row>
    <row r="25" spans="1:3" ht="22.5" x14ac:dyDescent="0.2">
      <c r="A25" s="578"/>
      <c r="B25" s="17" t="s">
        <v>73</v>
      </c>
      <c r="C25" s="20"/>
    </row>
    <row r="26" spans="1:3" x14ac:dyDescent="0.2">
      <c r="A26" s="578"/>
      <c r="B26" s="17" t="s">
        <v>72</v>
      </c>
      <c r="C26" s="20"/>
    </row>
    <row r="27" spans="1:3" x14ac:dyDescent="0.2">
      <c r="A27" s="579"/>
      <c r="B27" s="17" t="s">
        <v>18</v>
      </c>
      <c r="C27" s="20"/>
    </row>
    <row r="28" spans="1:3" x14ac:dyDescent="0.2">
      <c r="A28" s="7"/>
      <c r="B28" s="20"/>
      <c r="C28" s="20"/>
    </row>
    <row r="29" spans="1:3" x14ac:dyDescent="0.2">
      <c r="A29" s="10"/>
      <c r="B29" s="10"/>
      <c r="C29" s="20"/>
    </row>
    <row r="30" spans="1:3" x14ac:dyDescent="0.2">
      <c r="A30" s="580" t="s">
        <v>113</v>
      </c>
      <c r="B30" s="18" t="s">
        <v>66</v>
      </c>
      <c r="C30" s="18" t="s">
        <v>33</v>
      </c>
    </row>
    <row r="31" spans="1:3" x14ac:dyDescent="0.2">
      <c r="A31" s="581"/>
      <c r="B31" s="18" t="s">
        <v>26</v>
      </c>
      <c r="C31" s="18" t="s">
        <v>728</v>
      </c>
    </row>
    <row r="32" spans="1:3" x14ac:dyDescent="0.2">
      <c r="A32" s="581"/>
      <c r="B32" s="18" t="s">
        <v>64</v>
      </c>
      <c r="C32" s="18" t="s">
        <v>729</v>
      </c>
    </row>
    <row r="33" spans="1:3" x14ac:dyDescent="0.2">
      <c r="A33" s="581"/>
      <c r="B33" s="18" t="s">
        <v>65</v>
      </c>
      <c r="C33" s="18" t="s">
        <v>32</v>
      </c>
    </row>
    <row r="34" spans="1:3" x14ac:dyDescent="0.2">
      <c r="A34" s="581"/>
      <c r="B34" s="18" t="s">
        <v>22</v>
      </c>
      <c r="C34" s="10"/>
    </row>
    <row r="35" spans="1:3" x14ac:dyDescent="0.2">
      <c r="A35" s="581"/>
      <c r="B35" s="18" t="s">
        <v>67</v>
      </c>
      <c r="C35" s="10"/>
    </row>
    <row r="36" spans="1:3" x14ac:dyDescent="0.2">
      <c r="A36" s="582"/>
      <c r="B36" s="18" t="s">
        <v>18</v>
      </c>
      <c r="C36" s="10"/>
    </row>
    <row r="37" spans="1:3" x14ac:dyDescent="0.2">
      <c r="A37" s="10"/>
      <c r="B37" s="11"/>
      <c r="C37" s="10"/>
    </row>
    <row r="38" spans="1:3" x14ac:dyDescent="0.2">
      <c r="A38" s="568" t="s">
        <v>109</v>
      </c>
      <c r="B38" s="19" t="s">
        <v>146</v>
      </c>
      <c r="C38" s="19" t="s">
        <v>48</v>
      </c>
    </row>
    <row r="39" spans="1:3" x14ac:dyDescent="0.2">
      <c r="A39" s="569"/>
      <c r="B39" s="19" t="s">
        <v>57</v>
      </c>
      <c r="C39" s="19" t="s">
        <v>13</v>
      </c>
    </row>
    <row r="40" spans="1:3" x14ac:dyDescent="0.2">
      <c r="A40" s="569"/>
      <c r="B40" s="19" t="s">
        <v>126</v>
      </c>
      <c r="C40" s="19" t="s">
        <v>717</v>
      </c>
    </row>
    <row r="41" spans="1:3" x14ac:dyDescent="0.2">
      <c r="A41" s="569"/>
      <c r="B41" s="19" t="s">
        <v>80</v>
      </c>
      <c r="C41" s="20"/>
    </row>
    <row r="42" spans="1:3" x14ac:dyDescent="0.2">
      <c r="A42" s="569"/>
      <c r="B42" s="19" t="s">
        <v>56</v>
      </c>
      <c r="C42" s="20"/>
    </row>
    <row r="43" spans="1:3" x14ac:dyDescent="0.2">
      <c r="A43" s="570"/>
      <c r="B43" s="19" t="s">
        <v>18</v>
      </c>
      <c r="C43" s="10"/>
    </row>
    <row r="44" spans="1:3" x14ac:dyDescent="0.2">
      <c r="A44" s="7"/>
      <c r="B44" s="20"/>
      <c r="C44" s="10"/>
    </row>
    <row r="45" spans="1:3" x14ac:dyDescent="0.2">
      <c r="A45" s="8" t="s">
        <v>124</v>
      </c>
      <c r="B45" s="8" t="s">
        <v>128</v>
      </c>
      <c r="C45" s="8" t="s">
        <v>130</v>
      </c>
    </row>
    <row r="46" spans="1:3" x14ac:dyDescent="0.2">
      <c r="A46" s="26"/>
      <c r="B46" s="26"/>
      <c r="C46" s="26"/>
    </row>
    <row r="47" spans="1:3" x14ac:dyDescent="0.2">
      <c r="A47" s="583" t="s">
        <v>114</v>
      </c>
      <c r="B47" s="23" t="s">
        <v>58</v>
      </c>
      <c r="C47" s="23" t="s">
        <v>48</v>
      </c>
    </row>
    <row r="48" spans="1:3" x14ac:dyDescent="0.2">
      <c r="A48" s="584"/>
      <c r="B48" s="23" t="s">
        <v>60</v>
      </c>
      <c r="C48" s="23" t="s">
        <v>718</v>
      </c>
    </row>
    <row r="49" spans="1:3" ht="22.5" x14ac:dyDescent="0.2">
      <c r="A49" s="584"/>
      <c r="B49" s="23" t="s">
        <v>20</v>
      </c>
      <c r="C49" s="1"/>
    </row>
    <row r="50" spans="1:3" x14ac:dyDescent="0.2">
      <c r="A50" s="584"/>
      <c r="B50" s="23" t="s">
        <v>19</v>
      </c>
      <c r="C50" s="10"/>
    </row>
    <row r="51" spans="1:3" x14ac:dyDescent="0.2">
      <c r="A51" s="585"/>
      <c r="B51" s="23" t="s">
        <v>18</v>
      </c>
      <c r="C51" s="10"/>
    </row>
    <row r="52" spans="1:3" x14ac:dyDescent="0.2">
      <c r="A52" s="10"/>
      <c r="B52" s="10"/>
      <c r="C52" s="10"/>
    </row>
    <row r="53" spans="1:3" ht="22.5" customHeight="1" x14ac:dyDescent="0.2">
      <c r="A53" s="586" t="s">
        <v>115</v>
      </c>
      <c r="B53" s="24" t="s">
        <v>151</v>
      </c>
      <c r="C53" s="24" t="s">
        <v>48</v>
      </c>
    </row>
    <row r="54" spans="1:3" x14ac:dyDescent="0.2">
      <c r="A54" s="587"/>
      <c r="B54" s="24" t="s">
        <v>150</v>
      </c>
      <c r="C54" s="24" t="s">
        <v>718</v>
      </c>
    </row>
    <row r="55" spans="1:3" x14ac:dyDescent="0.2">
      <c r="A55" s="587"/>
      <c r="B55" s="24" t="s">
        <v>153</v>
      </c>
      <c r="C55" s="24" t="s">
        <v>717</v>
      </c>
    </row>
    <row r="56" spans="1:3" x14ac:dyDescent="0.2">
      <c r="A56" s="587"/>
      <c r="B56" s="24" t="s">
        <v>152</v>
      </c>
      <c r="C56" s="24" t="s">
        <v>716</v>
      </c>
    </row>
    <row r="57" spans="1:3" ht="22.5" x14ac:dyDescent="0.2">
      <c r="A57" s="587"/>
      <c r="B57" s="24" t="s">
        <v>149</v>
      </c>
      <c r="C57" s="1"/>
    </row>
    <row r="58" spans="1:3" ht="22.5" x14ac:dyDescent="0.2">
      <c r="A58" s="587"/>
      <c r="B58" s="24" t="s">
        <v>148</v>
      </c>
      <c r="C58" s="20"/>
    </row>
    <row r="59" spans="1:3" x14ac:dyDescent="0.2">
      <c r="A59" s="675"/>
      <c r="B59" s="24" t="s">
        <v>18</v>
      </c>
      <c r="C59" s="20"/>
    </row>
    <row r="60" spans="1:3" x14ac:dyDescent="0.2">
      <c r="A60" s="200"/>
      <c r="B60" s="20"/>
      <c r="C60" s="10"/>
    </row>
    <row r="61" spans="1:3" s="190" customFormat="1" x14ac:dyDescent="0.2">
      <c r="A61" s="8" t="s">
        <v>124</v>
      </c>
      <c r="B61" s="8" t="s">
        <v>128</v>
      </c>
      <c r="C61" s="8" t="s">
        <v>130</v>
      </c>
    </row>
    <row r="62" spans="1:3" x14ac:dyDescent="0.2">
      <c r="A62" s="589" t="s">
        <v>89</v>
      </c>
      <c r="B62" s="25" t="s">
        <v>87</v>
      </c>
      <c r="C62" s="25" t="s">
        <v>726</v>
      </c>
    </row>
    <row r="63" spans="1:3" x14ac:dyDescent="0.2">
      <c r="A63" s="590"/>
      <c r="B63" s="25" t="s">
        <v>156</v>
      </c>
      <c r="C63" s="25" t="s">
        <v>727</v>
      </c>
    </row>
    <row r="64" spans="1:3" x14ac:dyDescent="0.2">
      <c r="A64" s="590"/>
      <c r="B64" s="25" t="s">
        <v>154</v>
      </c>
      <c r="C64" s="1"/>
    </row>
    <row r="65" spans="1:3" x14ac:dyDescent="0.2">
      <c r="A65" s="590"/>
      <c r="B65" s="25" t="s">
        <v>158</v>
      </c>
      <c r="C65" s="20"/>
    </row>
    <row r="66" spans="1:3" x14ac:dyDescent="0.2">
      <c r="A66" s="590"/>
      <c r="B66" s="25" t="s">
        <v>324</v>
      </c>
      <c r="C66" s="20"/>
    </row>
    <row r="67" spans="1:3" x14ac:dyDescent="0.2">
      <c r="A67" s="590"/>
      <c r="B67" s="25" t="s">
        <v>77</v>
      </c>
      <c r="C67" s="20"/>
    </row>
    <row r="68" spans="1:3" x14ac:dyDescent="0.2">
      <c r="A68" s="590"/>
      <c r="B68" s="25" t="s">
        <v>155</v>
      </c>
      <c r="C68" s="20"/>
    </row>
    <row r="69" spans="1:3" x14ac:dyDescent="0.2">
      <c r="A69" s="590"/>
      <c r="B69" s="25" t="s">
        <v>157</v>
      </c>
      <c r="C69" s="10"/>
    </row>
    <row r="70" spans="1:3" x14ac:dyDescent="0.2">
      <c r="A70" s="591"/>
      <c r="B70" s="25" t="s">
        <v>18</v>
      </c>
      <c r="C70" s="10"/>
    </row>
    <row r="71" spans="1:3" x14ac:dyDescent="0.2">
      <c r="A71" s="10"/>
      <c r="B71" s="10"/>
      <c r="C71" s="10"/>
    </row>
    <row r="72" spans="1:3" x14ac:dyDescent="0.2">
      <c r="A72" s="571" t="s">
        <v>116</v>
      </c>
      <c r="B72" s="14" t="s">
        <v>325</v>
      </c>
      <c r="C72" s="14" t="s">
        <v>736</v>
      </c>
    </row>
    <row r="73" spans="1:3" ht="22.5" x14ac:dyDescent="0.2">
      <c r="A73" s="572"/>
      <c r="B73" s="14" t="s">
        <v>159</v>
      </c>
      <c r="C73" s="14" t="s">
        <v>761</v>
      </c>
    </row>
    <row r="74" spans="1:3" x14ac:dyDescent="0.2">
      <c r="A74" s="572"/>
      <c r="B74" s="14" t="s">
        <v>160</v>
      </c>
      <c r="C74" s="14" t="s">
        <v>719</v>
      </c>
    </row>
    <row r="75" spans="1:3" x14ac:dyDescent="0.2">
      <c r="A75" s="572"/>
      <c r="B75" s="14" t="s">
        <v>70</v>
      </c>
      <c r="C75" s="14" t="s">
        <v>762</v>
      </c>
    </row>
    <row r="76" spans="1:3" x14ac:dyDescent="0.2">
      <c r="A76" s="572"/>
      <c r="B76" s="14" t="s">
        <v>69</v>
      </c>
      <c r="C76" s="1"/>
    </row>
    <row r="77" spans="1:3" x14ac:dyDescent="0.2">
      <c r="A77" s="572"/>
      <c r="B77" s="14" t="s">
        <v>21</v>
      </c>
      <c r="C77" s="20"/>
    </row>
    <row r="78" spans="1:3" x14ac:dyDescent="0.2">
      <c r="A78" s="573"/>
      <c r="B78" s="14" t="s">
        <v>18</v>
      </c>
      <c r="C78" s="20"/>
    </row>
    <row r="79" spans="1:3" s="190" customFormat="1" x14ac:dyDescent="0.2">
      <c r="A79" s="7"/>
      <c r="B79" s="20"/>
      <c r="C79" s="20"/>
    </row>
    <row r="80" spans="1:3" s="190" customFormat="1" x14ac:dyDescent="0.2">
      <c r="A80" s="203" t="s">
        <v>124</v>
      </c>
      <c r="B80" s="203" t="s">
        <v>128</v>
      </c>
      <c r="C80" s="8" t="s">
        <v>130</v>
      </c>
    </row>
    <row r="81" spans="1:3" x14ac:dyDescent="0.2">
      <c r="A81" s="574" t="s">
        <v>117</v>
      </c>
      <c r="B81" s="16" t="s">
        <v>161</v>
      </c>
      <c r="C81" s="16" t="s">
        <v>763</v>
      </c>
    </row>
    <row r="82" spans="1:3" ht="22.5" x14ac:dyDescent="0.2">
      <c r="A82" s="575"/>
      <c r="B82" s="16" t="s">
        <v>162</v>
      </c>
      <c r="C82" s="16" t="s">
        <v>765</v>
      </c>
    </row>
    <row r="83" spans="1:3" x14ac:dyDescent="0.2">
      <c r="A83" s="575"/>
      <c r="B83" s="16" t="s">
        <v>147</v>
      </c>
      <c r="C83" s="16" t="s">
        <v>764</v>
      </c>
    </row>
    <row r="84" spans="1:3" x14ac:dyDescent="0.2">
      <c r="A84" s="575"/>
      <c r="B84" s="16" t="s">
        <v>163</v>
      </c>
      <c r="C84" s="16" t="s">
        <v>48</v>
      </c>
    </row>
    <row r="85" spans="1:3" x14ac:dyDescent="0.2">
      <c r="A85" s="575"/>
      <c r="B85" s="16" t="s">
        <v>164</v>
      </c>
      <c r="C85" s="1"/>
    </row>
    <row r="86" spans="1:3" x14ac:dyDescent="0.2">
      <c r="A86" s="575"/>
      <c r="B86" s="16" t="s">
        <v>165</v>
      </c>
      <c r="C86" s="20"/>
    </row>
    <row r="87" spans="1:3" x14ac:dyDescent="0.2">
      <c r="A87" s="575"/>
      <c r="B87" s="16" t="s">
        <v>166</v>
      </c>
      <c r="C87" s="20"/>
    </row>
    <row r="88" spans="1:3" ht="22.5" x14ac:dyDescent="0.2">
      <c r="A88" s="575"/>
      <c r="B88" s="16" t="s">
        <v>225</v>
      </c>
      <c r="C88" s="20"/>
    </row>
    <row r="89" spans="1:3" x14ac:dyDescent="0.2">
      <c r="A89" s="575"/>
      <c r="B89" s="16" t="s">
        <v>167</v>
      </c>
      <c r="C89" s="20"/>
    </row>
    <row r="90" spans="1:3" ht="22.5" x14ac:dyDescent="0.2">
      <c r="A90" s="575"/>
      <c r="B90" s="16" t="s">
        <v>168</v>
      </c>
      <c r="C90" s="20"/>
    </row>
    <row r="91" spans="1:3" x14ac:dyDescent="0.2">
      <c r="A91" s="575"/>
      <c r="B91" s="16" t="s">
        <v>169</v>
      </c>
      <c r="C91" s="20"/>
    </row>
    <row r="92" spans="1:3" ht="22.5" x14ac:dyDescent="0.2">
      <c r="A92" s="575"/>
      <c r="B92" s="16" t="s">
        <v>170</v>
      </c>
      <c r="C92" s="10"/>
    </row>
    <row r="93" spans="1:3" x14ac:dyDescent="0.2">
      <c r="A93" s="576"/>
      <c r="B93" s="16" t="s">
        <v>18</v>
      </c>
      <c r="C93" s="10"/>
    </row>
    <row r="94" spans="1:3" x14ac:dyDescent="0.2">
      <c r="A94" s="10"/>
      <c r="B94" s="10"/>
      <c r="C94" s="10"/>
    </row>
    <row r="95" spans="1:3" x14ac:dyDescent="0.2">
      <c r="A95" s="577" t="s">
        <v>118</v>
      </c>
      <c r="B95" s="17" t="s">
        <v>68</v>
      </c>
      <c r="C95" s="17" t="s">
        <v>13</v>
      </c>
    </row>
    <row r="96" spans="1:3" x14ac:dyDescent="0.2">
      <c r="A96" s="578"/>
      <c r="B96" s="17" t="s">
        <v>171</v>
      </c>
      <c r="C96" s="17" t="s">
        <v>716</v>
      </c>
    </row>
    <row r="97" spans="1:3" x14ac:dyDescent="0.2">
      <c r="A97" s="579"/>
      <c r="B97" s="17" t="s">
        <v>18</v>
      </c>
      <c r="C97" s="17" t="s">
        <v>762</v>
      </c>
    </row>
    <row r="98" spans="1:3" x14ac:dyDescent="0.2">
      <c r="A98" s="10"/>
      <c r="B98" s="10"/>
      <c r="C98" s="1"/>
    </row>
    <row r="99" spans="1:3" x14ac:dyDescent="0.2">
      <c r="A99" s="10"/>
      <c r="B99" s="10"/>
      <c r="C99" s="20"/>
    </row>
    <row r="100" spans="1:3" s="190" customFormat="1" x14ac:dyDescent="0.2">
      <c r="A100" s="8" t="s">
        <v>124</v>
      </c>
      <c r="B100" s="8" t="s">
        <v>128</v>
      </c>
      <c r="C100" s="8" t="s">
        <v>130</v>
      </c>
    </row>
    <row r="101" spans="1:3" ht="22.5" x14ac:dyDescent="0.2">
      <c r="A101" s="580" t="s">
        <v>119</v>
      </c>
      <c r="B101" s="18" t="s">
        <v>131</v>
      </c>
      <c r="C101" s="18" t="s">
        <v>720</v>
      </c>
    </row>
    <row r="102" spans="1:3" ht="22.5" x14ac:dyDescent="0.2">
      <c r="A102" s="581"/>
      <c r="B102" s="18" t="s">
        <v>71</v>
      </c>
      <c r="C102" s="18" t="s">
        <v>721</v>
      </c>
    </row>
    <row r="103" spans="1:3" x14ac:dyDescent="0.2">
      <c r="A103" s="582"/>
      <c r="B103" s="18" t="s">
        <v>18</v>
      </c>
      <c r="C103" s="18" t="s">
        <v>722</v>
      </c>
    </row>
    <row r="104" spans="1:3" x14ac:dyDescent="0.2">
      <c r="A104" s="7"/>
      <c r="B104" s="20"/>
      <c r="C104" s="22"/>
    </row>
    <row r="105" spans="1:3" ht="145.5" customHeight="1" x14ac:dyDescent="0.2">
      <c r="A105" s="7"/>
      <c r="B105" s="20"/>
      <c r="C105" s="10"/>
    </row>
    <row r="106" spans="1:3" x14ac:dyDescent="0.2">
      <c r="A106" s="7"/>
      <c r="B106" s="20"/>
      <c r="C106" s="21"/>
    </row>
    <row r="107" spans="1:3" x14ac:dyDescent="0.2">
      <c r="A107" s="7"/>
      <c r="B107" s="20"/>
      <c r="C107" s="21"/>
    </row>
    <row r="108" spans="1:3" x14ac:dyDescent="0.2">
      <c r="A108" s="8" t="s">
        <v>124</v>
      </c>
      <c r="B108" s="8" t="s">
        <v>128</v>
      </c>
      <c r="C108" s="8" t="s">
        <v>130</v>
      </c>
    </row>
    <row r="109" spans="1:3" x14ac:dyDescent="0.2">
      <c r="A109" s="592" t="s">
        <v>120</v>
      </c>
      <c r="B109" s="19" t="s">
        <v>172</v>
      </c>
      <c r="C109" s="19" t="s">
        <v>34</v>
      </c>
    </row>
    <row r="110" spans="1:3" x14ac:dyDescent="0.2">
      <c r="A110" s="593"/>
      <c r="B110" s="19" t="s">
        <v>173</v>
      </c>
      <c r="C110" s="19" t="s">
        <v>737</v>
      </c>
    </row>
    <row r="111" spans="1:3" x14ac:dyDescent="0.2">
      <c r="A111" s="593"/>
      <c r="B111" s="19" t="s">
        <v>174</v>
      </c>
      <c r="C111" s="19" t="s">
        <v>738</v>
      </c>
    </row>
    <row r="112" spans="1:3" x14ac:dyDescent="0.2">
      <c r="A112" s="593"/>
      <c r="B112" s="19" t="s">
        <v>326</v>
      </c>
      <c r="C112" s="19" t="s">
        <v>711</v>
      </c>
    </row>
    <row r="113" spans="1:3" x14ac:dyDescent="0.2">
      <c r="A113" s="593"/>
      <c r="B113" s="19" t="s">
        <v>176</v>
      </c>
      <c r="C113" s="19" t="s">
        <v>725</v>
      </c>
    </row>
    <row r="114" spans="1:3" x14ac:dyDescent="0.2">
      <c r="A114" s="593"/>
      <c r="B114" s="19" t="s">
        <v>177</v>
      </c>
      <c r="C114" s="19" t="s">
        <v>724</v>
      </c>
    </row>
    <row r="115" spans="1:3" x14ac:dyDescent="0.2">
      <c r="A115" s="593"/>
      <c r="B115" s="19" t="s">
        <v>178</v>
      </c>
      <c r="C115" s="19" t="s">
        <v>733</v>
      </c>
    </row>
    <row r="116" spans="1:3" x14ac:dyDescent="0.2">
      <c r="A116" s="593"/>
      <c r="B116" s="19" t="s">
        <v>179</v>
      </c>
      <c r="C116" s="19" t="s">
        <v>723</v>
      </c>
    </row>
    <row r="117" spans="1:3" x14ac:dyDescent="0.2">
      <c r="A117" s="593"/>
      <c r="B117" s="19" t="s">
        <v>180</v>
      </c>
      <c r="C117" s="1"/>
    </row>
    <row r="118" spans="1:3" x14ac:dyDescent="0.2">
      <c r="A118" s="593"/>
      <c r="B118" s="19" t="s">
        <v>181</v>
      </c>
      <c r="C118" s="20"/>
    </row>
    <row r="119" spans="1:3" x14ac:dyDescent="0.2">
      <c r="A119" s="593"/>
      <c r="B119" s="19" t="s">
        <v>182</v>
      </c>
      <c r="C119" s="20"/>
    </row>
    <row r="120" spans="1:3" x14ac:dyDescent="0.2">
      <c r="A120" s="593"/>
      <c r="B120" s="19" t="s">
        <v>183</v>
      </c>
      <c r="C120" s="20"/>
    </row>
    <row r="121" spans="1:3" x14ac:dyDescent="0.2">
      <c r="A121" s="593"/>
      <c r="B121" s="19" t="s">
        <v>184</v>
      </c>
      <c r="C121" s="20"/>
    </row>
    <row r="122" spans="1:3" x14ac:dyDescent="0.2">
      <c r="A122" s="593"/>
      <c r="B122" s="19" t="s">
        <v>185</v>
      </c>
      <c r="C122" s="20"/>
    </row>
    <row r="123" spans="1:3" ht="22.5" x14ac:dyDescent="0.2">
      <c r="A123" s="593"/>
      <c r="B123" s="19" t="s">
        <v>186</v>
      </c>
      <c r="C123" s="20"/>
    </row>
    <row r="124" spans="1:3" x14ac:dyDescent="0.2">
      <c r="A124" s="593"/>
      <c r="B124" s="19" t="s">
        <v>187</v>
      </c>
      <c r="C124" s="20"/>
    </row>
    <row r="125" spans="1:3" ht="22.5" x14ac:dyDescent="0.2">
      <c r="A125" s="593"/>
      <c r="B125" s="19" t="s">
        <v>188</v>
      </c>
      <c r="C125" s="20"/>
    </row>
    <row r="126" spans="1:3" ht="22.5" x14ac:dyDescent="0.2">
      <c r="A126" s="593"/>
      <c r="B126" s="19" t="s">
        <v>327</v>
      </c>
      <c r="C126" s="20"/>
    </row>
    <row r="127" spans="1:3" x14ac:dyDescent="0.2">
      <c r="A127" s="593"/>
      <c r="B127" s="19" t="s">
        <v>189</v>
      </c>
      <c r="C127" s="20"/>
    </row>
    <row r="128" spans="1:3" ht="22.5" x14ac:dyDescent="0.2">
      <c r="A128" s="593"/>
      <c r="B128" s="19" t="s">
        <v>190</v>
      </c>
      <c r="C128" s="20"/>
    </row>
    <row r="129" spans="1:3" x14ac:dyDescent="0.2">
      <c r="A129" s="593"/>
      <c r="B129" s="19" t="s">
        <v>191</v>
      </c>
      <c r="C129" s="20"/>
    </row>
    <row r="130" spans="1:3" ht="22.5" x14ac:dyDescent="0.2">
      <c r="A130" s="593"/>
      <c r="B130" s="19" t="s">
        <v>192</v>
      </c>
      <c r="C130" s="20"/>
    </row>
    <row r="131" spans="1:3" x14ac:dyDescent="0.2">
      <c r="A131" s="593"/>
      <c r="B131" s="19" t="s">
        <v>193</v>
      </c>
      <c r="C131" s="10"/>
    </row>
    <row r="132" spans="1:3" x14ac:dyDescent="0.2">
      <c r="A132" s="593"/>
      <c r="B132" s="19" t="s">
        <v>338</v>
      </c>
      <c r="C132" s="10"/>
    </row>
    <row r="133" spans="1:3" x14ac:dyDescent="0.2">
      <c r="A133" s="593"/>
      <c r="B133" s="19" t="s">
        <v>194</v>
      </c>
      <c r="C133" s="10"/>
    </row>
    <row r="134" spans="1:3" ht="22.5" x14ac:dyDescent="0.2">
      <c r="A134" s="593"/>
      <c r="B134" s="19" t="s">
        <v>195</v>
      </c>
      <c r="C134" s="10"/>
    </row>
    <row r="135" spans="1:3" x14ac:dyDescent="0.2">
      <c r="A135" s="594"/>
      <c r="B135" s="19" t="s">
        <v>18</v>
      </c>
      <c r="C135" s="10"/>
    </row>
    <row r="136" spans="1:3" s="190" customFormat="1" x14ac:dyDescent="0.2">
      <c r="A136" s="7"/>
      <c r="B136" s="20"/>
      <c r="C136" s="21"/>
    </row>
    <row r="137" spans="1:3" s="190" customFormat="1" x14ac:dyDescent="0.2">
      <c r="A137" s="203" t="s">
        <v>124</v>
      </c>
      <c r="B137" s="203" t="s">
        <v>128</v>
      </c>
      <c r="C137" s="8" t="s">
        <v>130</v>
      </c>
    </row>
    <row r="138" spans="1:3" ht="22.5" x14ac:dyDescent="0.2">
      <c r="A138" s="595" t="s">
        <v>90</v>
      </c>
      <c r="B138" s="23" t="s">
        <v>78</v>
      </c>
      <c r="C138" s="23" t="s">
        <v>734</v>
      </c>
    </row>
    <row r="139" spans="1:3" x14ac:dyDescent="0.2">
      <c r="A139" s="596"/>
      <c r="B139" s="23" t="s">
        <v>18</v>
      </c>
      <c r="C139" s="23" t="s">
        <v>715</v>
      </c>
    </row>
    <row r="140" spans="1:3" x14ac:dyDescent="0.2">
      <c r="A140" s="10"/>
      <c r="B140" s="10"/>
      <c r="C140" s="23" t="s">
        <v>132</v>
      </c>
    </row>
    <row r="141" spans="1:3" x14ac:dyDescent="0.2">
      <c r="A141" s="15"/>
      <c r="B141" s="10"/>
      <c r="C141" s="23" t="s">
        <v>722</v>
      </c>
    </row>
    <row r="142" spans="1:3" x14ac:dyDescent="0.2">
      <c r="A142" s="15"/>
      <c r="B142" s="10"/>
      <c r="C142" s="1"/>
    </row>
    <row r="143" spans="1:3" x14ac:dyDescent="0.2">
      <c r="A143" s="10"/>
      <c r="B143" s="10"/>
      <c r="C143" s="10"/>
    </row>
    <row r="144" spans="1:3" x14ac:dyDescent="0.2">
      <c r="A144" s="597" t="s">
        <v>123</v>
      </c>
      <c r="B144" s="24" t="s">
        <v>196</v>
      </c>
      <c r="C144" s="24" t="s">
        <v>133</v>
      </c>
    </row>
    <row r="145" spans="1:3" x14ac:dyDescent="0.2">
      <c r="A145" s="598"/>
      <c r="B145" s="24" t="s">
        <v>197</v>
      </c>
      <c r="C145" s="24" t="s">
        <v>722</v>
      </c>
    </row>
    <row r="146" spans="1:3" x14ac:dyDescent="0.2">
      <c r="A146" s="598"/>
      <c r="B146" s="24" t="s">
        <v>198</v>
      </c>
      <c r="C146" s="1"/>
    </row>
    <row r="147" spans="1:3" x14ac:dyDescent="0.2">
      <c r="A147" s="598"/>
      <c r="B147" s="24" t="s">
        <v>199</v>
      </c>
      <c r="C147" s="20"/>
    </row>
    <row r="148" spans="1:3" x14ac:dyDescent="0.2">
      <c r="A148" s="598"/>
      <c r="B148" s="24" t="s">
        <v>23</v>
      </c>
      <c r="C148" s="20"/>
    </row>
    <row r="149" spans="1:3" x14ac:dyDescent="0.2">
      <c r="A149" s="598"/>
      <c r="B149" s="24" t="s">
        <v>200</v>
      </c>
      <c r="C149" s="20"/>
    </row>
    <row r="150" spans="1:3" ht="22.5" x14ac:dyDescent="0.2">
      <c r="A150" s="598"/>
      <c r="B150" s="24" t="s">
        <v>201</v>
      </c>
      <c r="C150" s="10"/>
    </row>
    <row r="151" spans="1:3" x14ac:dyDescent="0.2">
      <c r="A151" s="599"/>
      <c r="B151" s="24" t="s">
        <v>18</v>
      </c>
      <c r="C151" s="10"/>
    </row>
    <row r="152" spans="1:3" x14ac:dyDescent="0.2">
      <c r="A152" s="10"/>
      <c r="B152" s="10"/>
      <c r="C152" s="10"/>
    </row>
    <row r="153" spans="1:3" x14ac:dyDescent="0.2">
      <c r="A153" s="600" t="s">
        <v>121</v>
      </c>
      <c r="B153" s="25" t="s">
        <v>63</v>
      </c>
      <c r="C153" s="25" t="s">
        <v>48</v>
      </c>
    </row>
    <row r="154" spans="1:3" x14ac:dyDescent="0.2">
      <c r="A154" s="601"/>
      <c r="B154" s="25" t="s">
        <v>30</v>
      </c>
      <c r="C154" s="25" t="s">
        <v>718</v>
      </c>
    </row>
    <row r="155" spans="1:3" x14ac:dyDescent="0.2">
      <c r="A155" s="601"/>
      <c r="B155" s="25" t="s">
        <v>79</v>
      </c>
      <c r="C155" s="1"/>
    </row>
    <row r="156" spans="1:3" x14ac:dyDescent="0.2">
      <c r="A156" s="601"/>
      <c r="B156" s="25" t="s">
        <v>59</v>
      </c>
      <c r="C156" s="10"/>
    </row>
    <row r="157" spans="1:3" x14ac:dyDescent="0.2">
      <c r="A157" s="601"/>
      <c r="B157" s="25" t="s">
        <v>62</v>
      </c>
      <c r="C157" s="10"/>
    </row>
    <row r="158" spans="1:3" x14ac:dyDescent="0.2">
      <c r="A158" s="601"/>
      <c r="B158" s="25" t="s">
        <v>61</v>
      </c>
      <c r="C158" s="10"/>
    </row>
    <row r="159" spans="1:3" x14ac:dyDescent="0.2">
      <c r="A159" s="602"/>
      <c r="B159" s="25" t="s">
        <v>18</v>
      </c>
      <c r="C159" s="10"/>
    </row>
    <row r="160" spans="1:3" s="199" customFormat="1" ht="63.75" customHeight="1" x14ac:dyDescent="0.2">
      <c r="A160" s="196"/>
      <c r="B160" s="197"/>
      <c r="C160" s="198"/>
    </row>
    <row r="161" spans="1:3" s="190" customFormat="1" x14ac:dyDescent="0.2">
      <c r="A161" s="8" t="s">
        <v>124</v>
      </c>
      <c r="B161" s="8" t="s">
        <v>128</v>
      </c>
      <c r="C161" s="8" t="s">
        <v>130</v>
      </c>
    </row>
    <row r="162" spans="1:3" x14ac:dyDescent="0.2">
      <c r="A162" s="571" t="s">
        <v>108</v>
      </c>
      <c r="B162" s="14" t="s">
        <v>81</v>
      </c>
      <c r="C162" s="14" t="s">
        <v>13</v>
      </c>
    </row>
    <row r="163" spans="1:3" x14ac:dyDescent="0.2">
      <c r="A163" s="572"/>
      <c r="B163" s="14" t="s">
        <v>54</v>
      </c>
      <c r="C163" s="14" t="s">
        <v>86</v>
      </c>
    </row>
    <row r="164" spans="1:3" x14ac:dyDescent="0.2">
      <c r="A164" s="572"/>
      <c r="B164" s="14" t="s">
        <v>52</v>
      </c>
      <c r="C164" s="14" t="s">
        <v>719</v>
      </c>
    </row>
    <row r="165" spans="1:3" x14ac:dyDescent="0.2">
      <c r="A165" s="572"/>
      <c r="B165" s="14" t="s">
        <v>25</v>
      </c>
      <c r="C165" s="14" t="s">
        <v>762</v>
      </c>
    </row>
    <row r="166" spans="1:3" x14ac:dyDescent="0.2">
      <c r="A166" s="572"/>
      <c r="B166" s="14" t="s">
        <v>53</v>
      </c>
      <c r="C166" s="1"/>
    </row>
    <row r="167" spans="1:3" x14ac:dyDescent="0.2">
      <c r="A167" s="572"/>
      <c r="B167" s="14" t="s">
        <v>55</v>
      </c>
      <c r="C167" s="10"/>
    </row>
    <row r="168" spans="1:3" x14ac:dyDescent="0.2">
      <c r="A168" s="572"/>
      <c r="B168" s="14" t="s">
        <v>24</v>
      </c>
      <c r="C168" s="10"/>
    </row>
    <row r="169" spans="1:3" x14ac:dyDescent="0.2">
      <c r="A169" s="572"/>
      <c r="B169" s="14" t="s">
        <v>51</v>
      </c>
      <c r="C169" s="10"/>
    </row>
    <row r="170" spans="1:3" x14ac:dyDescent="0.2">
      <c r="A170" s="572"/>
      <c r="B170" s="14" t="s">
        <v>12</v>
      </c>
      <c r="C170" s="10"/>
    </row>
    <row r="171" spans="1:3" x14ac:dyDescent="0.2">
      <c r="A171" s="573"/>
      <c r="B171" s="14" t="s">
        <v>18</v>
      </c>
      <c r="C171" s="10"/>
    </row>
  </sheetData>
  <mergeCells count="17">
    <mergeCell ref="A101:A103"/>
    <mergeCell ref="A2:A12"/>
    <mergeCell ref="A14:A19"/>
    <mergeCell ref="A22:A27"/>
    <mergeCell ref="A30:A36"/>
    <mergeCell ref="A38:A43"/>
    <mergeCell ref="A47:A51"/>
    <mergeCell ref="A53:A59"/>
    <mergeCell ref="A62:A70"/>
    <mergeCell ref="A72:A78"/>
    <mergeCell ref="A81:A93"/>
    <mergeCell ref="A95:A97"/>
    <mergeCell ref="A109:A135"/>
    <mergeCell ref="A138:A139"/>
    <mergeCell ref="A144:A151"/>
    <mergeCell ref="A153:A159"/>
    <mergeCell ref="A162:A171"/>
  </mergeCells>
  <pageMargins left="0.31496062992125984" right="0.31496062992125984" top="0.35433070866141736" bottom="0.35433070866141736" header="0.31496062992125984"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41</vt:i4>
      </vt:variant>
      <vt:variant>
        <vt:lpstr>Plages nommées</vt:lpstr>
      </vt:variant>
      <vt:variant>
        <vt:i4>225</vt:i4>
      </vt:variant>
    </vt:vector>
  </HeadingPairs>
  <TitlesOfParts>
    <vt:vector size="266" baseType="lpstr">
      <vt:lpstr>Page de garde</vt:lpstr>
      <vt:lpstr>Sommaire</vt:lpstr>
      <vt:lpstr>Présentation DU</vt:lpstr>
      <vt:lpstr>Familles de Dangers</vt:lpstr>
      <vt:lpstr>Guide d'utilisation</vt:lpstr>
      <vt:lpstr>Statistiques</vt:lpstr>
      <vt:lpstr>Plan de prévention</vt:lpstr>
      <vt:lpstr>U1</vt:lpstr>
      <vt:lpstr>U2</vt:lpstr>
      <vt:lpstr>U3</vt:lpstr>
      <vt:lpstr>U4</vt:lpstr>
      <vt:lpstr>U5</vt:lpstr>
      <vt:lpstr>U6</vt:lpstr>
      <vt:lpstr>U7</vt:lpstr>
      <vt:lpstr>U8</vt:lpstr>
      <vt:lpstr>U9</vt:lpstr>
      <vt:lpstr>U10</vt:lpstr>
      <vt:lpstr>U11</vt:lpstr>
      <vt:lpstr>U12</vt:lpstr>
      <vt:lpstr>U13</vt:lpstr>
      <vt:lpstr>U14</vt:lpstr>
      <vt:lpstr>U15</vt:lpstr>
      <vt:lpstr>U16</vt:lpstr>
      <vt:lpstr>U17</vt:lpstr>
      <vt:lpstr>U18</vt:lpstr>
      <vt:lpstr>U19</vt:lpstr>
      <vt:lpstr>U20</vt:lpstr>
      <vt:lpstr>U21</vt:lpstr>
      <vt:lpstr>U22</vt:lpstr>
      <vt:lpstr>U23</vt:lpstr>
      <vt:lpstr>U24</vt:lpstr>
      <vt:lpstr>U25</vt:lpstr>
      <vt:lpstr>U26</vt:lpstr>
      <vt:lpstr>U27</vt:lpstr>
      <vt:lpstr>U28</vt:lpstr>
      <vt:lpstr>U29</vt:lpstr>
      <vt:lpstr>Risques-Dangers-Dommages</vt:lpstr>
      <vt:lpstr>Eval risques</vt:lpstr>
      <vt:lpstr>Statistiques tampon</vt:lpstr>
      <vt:lpstr>Précisions-Moy Prév</vt:lpstr>
      <vt:lpstr>fiche à distribuer aux sous-uni</vt:lpstr>
      <vt:lpstr>'Présentation DU'!_Toc383784313</vt:lpstr>
      <vt:lpstr>'Présentation DU'!_Toc383784314</vt:lpstr>
      <vt:lpstr>'Familles de Dangers'!biologique</vt:lpstr>
      <vt:lpstr>'Familles de Dangers'!bruit</vt:lpstr>
      <vt:lpstr>'Familles de Dangers'!charge</vt:lpstr>
      <vt:lpstr>'Familles de Dangers'!Choix1</vt:lpstr>
      <vt:lpstr>Choix1</vt:lpstr>
      <vt:lpstr>Choix10</vt:lpstr>
      <vt:lpstr>Choix11</vt:lpstr>
      <vt:lpstr>Choix12</vt:lpstr>
      <vt:lpstr>Choix13</vt:lpstr>
      <vt:lpstr>Choix14</vt:lpstr>
      <vt:lpstr>Choix15</vt:lpstr>
      <vt:lpstr>Choix16</vt:lpstr>
      <vt:lpstr>Choix17</vt:lpstr>
      <vt:lpstr>Choix2</vt:lpstr>
      <vt:lpstr>Choix3</vt:lpstr>
      <vt:lpstr>Choix4</vt:lpstr>
      <vt:lpstr>Choix5</vt:lpstr>
      <vt:lpstr>Choix6</vt:lpstr>
      <vt:lpstr>Choix7</vt:lpstr>
      <vt:lpstr>Choix8</vt:lpstr>
      <vt:lpstr>Choix9</vt:lpstr>
      <vt:lpstr>ChoixA</vt:lpstr>
      <vt:lpstr>ChoixB</vt:lpstr>
      <vt:lpstr>ChoixC</vt:lpstr>
      <vt:lpstr>ChoixD</vt:lpstr>
      <vt:lpstr>ChoixDangers</vt:lpstr>
      <vt:lpstr>ChoixDommages</vt:lpstr>
      <vt:lpstr>ChoixE</vt:lpstr>
      <vt:lpstr>ChoixF</vt:lpstr>
      <vt:lpstr>ChoixG</vt:lpstr>
      <vt:lpstr>ChoixH</vt:lpstr>
      <vt:lpstr>ChoixI</vt:lpstr>
      <vt:lpstr>ChoixJ</vt:lpstr>
      <vt:lpstr>ChoixK</vt:lpstr>
      <vt:lpstr>ChoixL</vt:lpstr>
      <vt:lpstr>ChoixM</vt:lpstr>
      <vt:lpstr>ChoixN</vt:lpstr>
      <vt:lpstr>ChoixO</vt:lpstr>
      <vt:lpstr>ChoixP</vt:lpstr>
      <vt:lpstr>ChoixP1</vt:lpstr>
      <vt:lpstr>ChoixP10</vt:lpstr>
      <vt:lpstr>ChoixP100</vt:lpstr>
      <vt:lpstr>ChoixP101</vt:lpstr>
      <vt:lpstr>ChoixP102</vt:lpstr>
      <vt:lpstr>ChoixP103</vt:lpstr>
      <vt:lpstr>ChoixP104</vt:lpstr>
      <vt:lpstr>ChoixP105</vt:lpstr>
      <vt:lpstr>ChoixP106</vt:lpstr>
      <vt:lpstr>ChoixP107</vt:lpstr>
      <vt:lpstr>ChoixP108</vt:lpstr>
      <vt:lpstr>ChoixP109</vt:lpstr>
      <vt:lpstr>ChoixP11</vt:lpstr>
      <vt:lpstr>ChoixP110</vt:lpstr>
      <vt:lpstr>ChoixP111</vt:lpstr>
      <vt:lpstr>ChoixP112</vt:lpstr>
      <vt:lpstr>ChoixP113</vt:lpstr>
      <vt:lpstr>ChoixP114</vt:lpstr>
      <vt:lpstr>ChoixP115</vt:lpstr>
      <vt:lpstr>ChoixP116</vt:lpstr>
      <vt:lpstr>ChoixP117</vt:lpstr>
      <vt:lpstr>ChoixP118</vt:lpstr>
      <vt:lpstr>ChoixP119</vt:lpstr>
      <vt:lpstr>ChoixP12</vt:lpstr>
      <vt:lpstr>ChoixP120</vt:lpstr>
      <vt:lpstr>ChoixP13</vt:lpstr>
      <vt:lpstr>ChoixP14</vt:lpstr>
      <vt:lpstr>ChoixP15</vt:lpstr>
      <vt:lpstr>ChoixP16</vt:lpstr>
      <vt:lpstr>ChoixP17</vt:lpstr>
      <vt:lpstr>ChoixP18</vt:lpstr>
      <vt:lpstr>ChoixP19</vt:lpstr>
      <vt:lpstr>ChoixP2</vt:lpstr>
      <vt:lpstr>ChoixP20</vt:lpstr>
      <vt:lpstr>ChoixP21</vt:lpstr>
      <vt:lpstr>ChoixP22</vt:lpstr>
      <vt:lpstr>ChoixP23</vt:lpstr>
      <vt:lpstr>ChoixP24</vt:lpstr>
      <vt:lpstr>ChoixP25</vt:lpstr>
      <vt:lpstr>ChoixP26</vt:lpstr>
      <vt:lpstr>ChoixP27</vt:lpstr>
      <vt:lpstr>ChoixP28</vt:lpstr>
      <vt:lpstr>ChoixP29</vt:lpstr>
      <vt:lpstr>ChoixP3</vt:lpstr>
      <vt:lpstr>ChoixP30</vt:lpstr>
      <vt:lpstr>ChoixP31</vt:lpstr>
      <vt:lpstr>ChoixP32</vt:lpstr>
      <vt:lpstr>ChoixP33</vt:lpstr>
      <vt:lpstr>ChoixP34</vt:lpstr>
      <vt:lpstr>ChoixP35</vt:lpstr>
      <vt:lpstr>ChoixP36</vt:lpstr>
      <vt:lpstr>ChoixP37</vt:lpstr>
      <vt:lpstr>ChoixP38</vt:lpstr>
      <vt:lpstr>ChoixP39</vt:lpstr>
      <vt:lpstr>ChoixP4</vt:lpstr>
      <vt:lpstr>ChoixP40</vt:lpstr>
      <vt:lpstr>ChoixP41</vt:lpstr>
      <vt:lpstr>ChoixP42</vt:lpstr>
      <vt:lpstr>ChoixP43</vt:lpstr>
      <vt:lpstr>ChoixP44</vt:lpstr>
      <vt:lpstr>ChoixP45</vt:lpstr>
      <vt:lpstr>ChoixP46</vt:lpstr>
      <vt:lpstr>ChoixP47</vt:lpstr>
      <vt:lpstr>ChoixP48</vt:lpstr>
      <vt:lpstr>ChoixP49</vt:lpstr>
      <vt:lpstr>ChoixP5</vt:lpstr>
      <vt:lpstr>ChoixP50</vt:lpstr>
      <vt:lpstr>ChoixP51</vt:lpstr>
      <vt:lpstr>ChoixP52</vt:lpstr>
      <vt:lpstr>ChoixP53</vt:lpstr>
      <vt:lpstr>ChoixP54</vt:lpstr>
      <vt:lpstr>ChoixP55</vt:lpstr>
      <vt:lpstr>ChoixP56</vt:lpstr>
      <vt:lpstr>ChoixP57</vt:lpstr>
      <vt:lpstr>ChoixP58</vt:lpstr>
      <vt:lpstr>ChoixP59</vt:lpstr>
      <vt:lpstr>ChoixP6</vt:lpstr>
      <vt:lpstr>ChoixP60</vt:lpstr>
      <vt:lpstr>ChoixP61</vt:lpstr>
      <vt:lpstr>ChoixP62</vt:lpstr>
      <vt:lpstr>ChoixP63</vt:lpstr>
      <vt:lpstr>ChoixP64</vt:lpstr>
      <vt:lpstr>ChoixP65</vt:lpstr>
      <vt:lpstr>ChoixP66</vt:lpstr>
      <vt:lpstr>ChoixP67</vt:lpstr>
      <vt:lpstr>ChoixP68</vt:lpstr>
      <vt:lpstr>ChoixP69</vt:lpstr>
      <vt:lpstr>ChoixP7</vt:lpstr>
      <vt:lpstr>ChoixP70</vt:lpstr>
      <vt:lpstr>ChoixP71</vt:lpstr>
      <vt:lpstr>ChoixP72</vt:lpstr>
      <vt:lpstr>ChoixP73</vt:lpstr>
      <vt:lpstr>ChoixP74</vt:lpstr>
      <vt:lpstr>ChoixP75</vt:lpstr>
      <vt:lpstr>ChoixP76</vt:lpstr>
      <vt:lpstr>ChoixP77</vt:lpstr>
      <vt:lpstr>ChoixP78</vt:lpstr>
      <vt:lpstr>ChoixP79</vt:lpstr>
      <vt:lpstr>ChoixP8</vt:lpstr>
      <vt:lpstr>ChoixP80</vt:lpstr>
      <vt:lpstr>ChoixP81</vt:lpstr>
      <vt:lpstr>ChoixP82</vt:lpstr>
      <vt:lpstr>ChoixP83</vt:lpstr>
      <vt:lpstr>ChoixP84</vt:lpstr>
      <vt:lpstr>ChoixP85</vt:lpstr>
      <vt:lpstr>ChoixP86</vt:lpstr>
      <vt:lpstr>ChoixP87</vt:lpstr>
      <vt:lpstr>ChoixP88</vt:lpstr>
      <vt:lpstr>ChoixP89</vt:lpstr>
      <vt:lpstr>ChoixP9</vt:lpstr>
      <vt:lpstr>ChoixP90</vt:lpstr>
      <vt:lpstr>ChoixP91</vt:lpstr>
      <vt:lpstr>ChoixP92</vt:lpstr>
      <vt:lpstr>ChoixP93</vt:lpstr>
      <vt:lpstr>ChoixP94</vt:lpstr>
      <vt:lpstr>ChoixP95</vt:lpstr>
      <vt:lpstr>ChoixP96</vt:lpstr>
      <vt:lpstr>ChoixP97</vt:lpstr>
      <vt:lpstr>ChoixP98</vt:lpstr>
      <vt:lpstr>ChoixP99</vt:lpstr>
      <vt:lpstr>ChoixPrécisions</vt:lpstr>
      <vt:lpstr>'Familles de Dangers'!ChoixQ</vt:lpstr>
      <vt:lpstr>ChoixQ</vt:lpstr>
      <vt:lpstr>Coefficients</vt:lpstr>
      <vt:lpstr>Fréquence</vt:lpstr>
      <vt:lpstr>Gravité</vt:lpstr>
      <vt:lpstr>'Plan de prévention'!Impression_des_titres</vt:lpstr>
      <vt:lpstr>Statistiques!Impression_des_titres</vt:lpstr>
      <vt:lpstr>'U1'!Impression_des_titres</vt:lpstr>
      <vt:lpstr>'U10'!Impression_des_titres</vt:lpstr>
      <vt:lpstr>'U11'!Impression_des_titres</vt:lpstr>
      <vt:lpstr>'U12'!Impression_des_titres</vt:lpstr>
      <vt:lpstr>'U13'!Impression_des_titres</vt:lpstr>
      <vt:lpstr>'U14'!Impression_des_titres</vt:lpstr>
      <vt:lpstr>'U15'!Impression_des_titres</vt:lpstr>
      <vt:lpstr>'U16'!Impression_des_titres</vt:lpstr>
      <vt:lpstr>'U17'!Impression_des_titres</vt:lpstr>
      <vt:lpstr>'U18'!Impression_des_titres</vt:lpstr>
      <vt:lpstr>'U19'!Impression_des_titres</vt:lpstr>
      <vt:lpstr>'U2'!Impression_des_titres</vt:lpstr>
      <vt:lpstr>'U20'!Impression_des_titres</vt:lpstr>
      <vt:lpstr>'U21'!Impression_des_titres</vt:lpstr>
      <vt:lpstr>'U22'!Impression_des_titres</vt:lpstr>
      <vt:lpstr>'U23'!Impression_des_titres</vt:lpstr>
      <vt:lpstr>'U24'!Impression_des_titres</vt:lpstr>
      <vt:lpstr>'U3'!Impression_des_titres</vt:lpstr>
      <vt:lpstr>'U4'!Impression_des_titres</vt:lpstr>
      <vt:lpstr>'U5'!Impression_des_titres</vt:lpstr>
      <vt:lpstr>'U6'!Impression_des_titres</vt:lpstr>
      <vt:lpstr>'U7'!Impression_des_titres</vt:lpstr>
      <vt:lpstr>'U8'!Impression_des_titres</vt:lpstr>
      <vt:lpstr>'U9'!Impression_des_titres</vt:lpstr>
      <vt:lpstr>ListeDangers</vt:lpstr>
      <vt:lpstr>Moyens_de_prévention_existants</vt:lpstr>
      <vt:lpstr>Risques</vt:lpstr>
      <vt:lpstr>Statistiques!Zone_d_impression</vt:lpstr>
      <vt:lpstr>'U1'!Zone_d_impression</vt:lpstr>
      <vt:lpstr>'U10'!Zone_d_impression</vt:lpstr>
      <vt:lpstr>'U11'!Zone_d_impression</vt:lpstr>
      <vt:lpstr>'U12'!Zone_d_impression</vt:lpstr>
      <vt:lpstr>'U13'!Zone_d_impression</vt:lpstr>
      <vt:lpstr>'U14'!Zone_d_impression</vt:lpstr>
      <vt:lpstr>'U15'!Zone_d_impression</vt:lpstr>
      <vt:lpstr>'U16'!Zone_d_impression</vt:lpstr>
      <vt:lpstr>'U17'!Zone_d_impression</vt:lpstr>
      <vt:lpstr>'U18'!Zone_d_impression</vt:lpstr>
      <vt:lpstr>'U19'!Zone_d_impression</vt:lpstr>
      <vt:lpstr>'U2'!Zone_d_impression</vt:lpstr>
      <vt:lpstr>'U20'!Zone_d_impression</vt:lpstr>
      <vt:lpstr>'U21'!Zone_d_impression</vt:lpstr>
      <vt:lpstr>'U22'!Zone_d_impression</vt:lpstr>
      <vt:lpstr>'U23'!Zone_d_impression</vt:lpstr>
      <vt:lpstr>'U24'!Zone_d_impression</vt:lpstr>
      <vt:lpstr>'U25'!Zone_d_impression</vt:lpstr>
      <vt:lpstr>'U26'!Zone_d_impression</vt:lpstr>
      <vt:lpstr>'U27'!Zone_d_impression</vt:lpstr>
      <vt:lpstr>'U28'!Zone_d_impression</vt:lpstr>
      <vt:lpstr>'U29'!Zone_d_impression</vt:lpstr>
      <vt:lpstr>'U3'!Zone_d_impression</vt:lpstr>
      <vt:lpstr>'U5'!Zone_d_impression</vt:lpstr>
      <vt:lpstr>'U6'!Zone_d_impression</vt:lpstr>
      <vt:lpstr>'U7'!Zone_d_impression</vt:lpstr>
      <vt:lpstr>'U8'!Zone_d_impression</vt:lpstr>
      <vt:lpstr>'U9'!Zone_d_impression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DDFPT-JP THILLARD</dc:creator>
  <cp:lastModifiedBy>jp</cp:lastModifiedBy>
  <cp:lastPrinted>2017-12-17T16:07:44Z</cp:lastPrinted>
  <dcterms:created xsi:type="dcterms:W3CDTF">2014-07-07T06:35:19Z</dcterms:created>
  <dcterms:modified xsi:type="dcterms:W3CDTF">2017-12-17T22:28:44Z</dcterms:modified>
</cp:coreProperties>
</file>