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D4D84DE1-9F45-45EB-B9B8-FE9662C453C5}" xr6:coauthVersionLast="40" xr6:coauthVersionMax="40" xr10:uidLastSave="{00000000-0000-0000-0000-000000000000}"/>
  <bookViews>
    <workbookView xWindow="0" yWindow="0" windowWidth="24000" windowHeight="9525" activeTab="6" xr2:uid="{00000000-000D-0000-FFFF-FFFF00000000}"/>
  </bookViews>
  <sheets>
    <sheet name="Paramètres" sheetId="2" r:id="rId1"/>
    <sheet name="Jours Férié" sheetId="18" r:id="rId2"/>
    <sheet name="Annuel" sheetId="3" r:id="rId3"/>
    <sheet name="Mensuel" sheetId="4" r:id="rId4"/>
    <sheet name="Hebdomadaire" sheetId="5" r:id="rId5"/>
    <sheet name="Janvier" sheetId="8" r:id="rId6"/>
    <sheet name="Février" sheetId="9" r:id="rId7"/>
    <sheet name="Mars" sheetId="10" r:id="rId8"/>
    <sheet name="Avril" sheetId="6" r:id="rId9"/>
    <sheet name="Mai" sheetId="7" r:id="rId10"/>
    <sheet name="Juin" sheetId="11" r:id="rId11"/>
    <sheet name="Juillet" sheetId="12" r:id="rId12"/>
    <sheet name="Aout" sheetId="13" r:id="rId13"/>
    <sheet name="Septembre" sheetId="14" r:id="rId14"/>
    <sheet name="Octobre" sheetId="15" r:id="rId15"/>
    <sheet name="Novembre" sheetId="16" r:id="rId16"/>
    <sheet name="Décembre" sheetId="17" r:id="rId17"/>
  </sheets>
  <definedNames>
    <definedName name="annee">'Jours Férié'!$B$1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8" l="1" a="1"/>
  <c r="C6" i="8" s="1"/>
  <c r="C6" i="9" a="1"/>
  <c r="C6" i="9" s="1"/>
  <c r="C33" i="8" l="1"/>
  <c r="C25" i="8"/>
  <c r="C17" i="8"/>
  <c r="C9" i="8"/>
  <c r="C36" i="8"/>
  <c r="C32" i="8"/>
  <c r="C28" i="8"/>
  <c r="C24" i="8"/>
  <c r="C20" i="8"/>
  <c r="C16" i="8"/>
  <c r="C12" i="8"/>
  <c r="C8" i="8"/>
  <c r="C29" i="8"/>
  <c r="C21" i="8"/>
  <c r="C13" i="8"/>
  <c r="C35" i="8"/>
  <c r="C31" i="8"/>
  <c r="C27" i="8"/>
  <c r="C23" i="8"/>
  <c r="C19" i="8"/>
  <c r="C15" i="8"/>
  <c r="C11" i="8"/>
  <c r="C7" i="8"/>
  <c r="C34" i="8"/>
  <c r="C30" i="8"/>
  <c r="C26" i="8"/>
  <c r="C22" i="8"/>
  <c r="C18" i="8"/>
  <c r="C14" i="8"/>
  <c r="C10" i="8"/>
  <c r="C36" i="9"/>
  <c r="C32" i="9"/>
  <c r="C28" i="9"/>
  <c r="C24" i="9"/>
  <c r="C20" i="9"/>
  <c r="C16" i="9"/>
  <c r="C12" i="9"/>
  <c r="C8" i="9"/>
  <c r="C33" i="9"/>
  <c r="C29" i="9"/>
  <c r="C25" i="9"/>
  <c r="C21" i="9"/>
  <c r="C17" i="9"/>
  <c r="C13" i="9"/>
  <c r="C9" i="9"/>
  <c r="C35" i="9"/>
  <c r="C31" i="9"/>
  <c r="C27" i="9"/>
  <c r="C23" i="9"/>
  <c r="C19" i="9"/>
  <c r="C15" i="9"/>
  <c r="C11" i="9"/>
  <c r="C7" i="9"/>
  <c r="C34" i="9"/>
  <c r="C30" i="9"/>
  <c r="C26" i="9"/>
  <c r="C22" i="9"/>
  <c r="C18" i="9"/>
  <c r="C14" i="9"/>
  <c r="C10" i="9"/>
  <c r="C6" i="6" l="1"/>
  <c r="C7" i="6" s="1"/>
  <c r="C8" i="6" s="1"/>
  <c r="C9" i="6" s="1"/>
  <c r="C10" i="6" s="1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C25" i="6" s="1"/>
  <c r="C26" i="6" s="1"/>
  <c r="C27" i="6" s="1"/>
  <c r="C28" i="6" s="1"/>
  <c r="C29" i="6" s="1"/>
  <c r="C30" i="6" s="1"/>
  <c r="C31" i="6" s="1"/>
  <c r="C32" i="6" s="1"/>
  <c r="C33" i="6" s="1"/>
  <c r="C34" i="6" s="1"/>
  <c r="C35" i="6" s="1"/>
  <c r="C36" i="6" s="1"/>
  <c r="C6" i="10"/>
  <c r="C7" i="10" s="1"/>
  <c r="C8" i="10" s="1"/>
  <c r="C9" i="10" s="1"/>
  <c r="C10" i="10" s="1"/>
  <c r="C11" i="10" s="1"/>
  <c r="C12" i="10" s="1"/>
  <c r="C13" i="10" s="1"/>
  <c r="C14" i="10" s="1"/>
  <c r="C15" i="10" s="1"/>
  <c r="C16" i="10" s="1"/>
  <c r="C17" i="10" s="1"/>
  <c r="C18" i="10" s="1"/>
  <c r="C19" i="10" s="1"/>
  <c r="C20" i="10" s="1"/>
  <c r="C21" i="10" s="1"/>
  <c r="C22" i="10" s="1"/>
  <c r="C23" i="10" s="1"/>
  <c r="C24" i="10" s="1"/>
  <c r="C25" i="10" s="1"/>
  <c r="C26" i="10" s="1"/>
  <c r="C27" i="10" s="1"/>
  <c r="C28" i="10" s="1"/>
  <c r="C29" i="10" s="1"/>
  <c r="C30" i="10" s="1"/>
  <c r="C31" i="10" s="1"/>
  <c r="C32" i="10" s="1"/>
  <c r="C33" i="10" s="1"/>
  <c r="C34" i="10" s="1"/>
  <c r="C35" i="10" s="1"/>
  <c r="C36" i="10" s="1"/>
  <c r="B1" i="18" l="1"/>
  <c r="B12" i="18" l="1"/>
  <c r="B7" i="18"/>
  <c r="B8" i="18" s="1"/>
  <c r="B5" i="18"/>
  <c r="B4" i="18"/>
  <c r="B16" i="18"/>
  <c r="B14" i="18"/>
  <c r="B15" i="18" s="1"/>
  <c r="B13" i="18"/>
  <c r="B6" i="18" l="1"/>
  <c r="B9" i="18"/>
  <c r="B10" i="18" s="1"/>
  <c r="B11" i="18" s="1"/>
</calcChain>
</file>

<file path=xl/sharedStrings.xml><?xml version="1.0" encoding="utf-8"?>
<sst xmlns="http://schemas.openxmlformats.org/spreadsheetml/2006/main" count="88" uniqueCount="28">
  <si>
    <t>Début</t>
  </si>
  <si>
    <t>Fin</t>
  </si>
  <si>
    <t>Matin</t>
  </si>
  <si>
    <t>Après-Midi</t>
  </si>
  <si>
    <t xml:space="preserve">Total </t>
  </si>
  <si>
    <t>Total</t>
  </si>
  <si>
    <t>Total Heures</t>
  </si>
  <si>
    <t>Prévues</t>
  </si>
  <si>
    <t>Faites</t>
  </si>
  <si>
    <t>Supp</t>
  </si>
  <si>
    <t>Année</t>
  </si>
  <si>
    <t>Pâques</t>
  </si>
  <si>
    <t>Lundi de Pâques</t>
  </si>
  <si>
    <t>Fête du Travail</t>
  </si>
  <si>
    <t>Pentecôte</t>
  </si>
  <si>
    <t>Fête Nationale</t>
  </si>
  <si>
    <t>Assomption</t>
  </si>
  <si>
    <t>Armistice 1918</t>
  </si>
  <si>
    <t>Noël</t>
  </si>
  <si>
    <t>Jour Férié (France)</t>
  </si>
  <si>
    <t>Date</t>
  </si>
  <si>
    <t>Jour de l'an</t>
  </si>
  <si>
    <t>Armistice 1945</t>
  </si>
  <si>
    <t>Jeudi de l'Ascension</t>
  </si>
  <si>
    <t>Lundi de Pentecôte</t>
  </si>
  <si>
    <t>La Toussaint</t>
  </si>
  <si>
    <t>TOTAL</t>
  </si>
  <si>
    <t>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</si>
</sst>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19">
    <dxf>
      <font>
        <color theme="0"/>
      </font>
      <fill>
        <patternFill>
          <bgColor theme="0"/>
        </patternFill>
      </fill>
    </dxf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47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joursferies.fr/noel.php" TargetMode="External"/><Relationship Id="rId1" Type="http://schemas.openxmlformats.org/officeDocument/2006/relationships/hyperlink" Target="https://www.joursferies.fr/armistice.php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BH32"/>
  <sheetViews>
    <sheetView workbookViewId="0">
      <selection activeCell="B1" sqref="B1"/>
    </sheetView>
  </sheetViews>
  <sheetFormatPr baseColWidth="10" defaultRowHeight="15" x14ac:dyDescent="0.25"/>
  <sheetData>
    <row r="1" spans="2:60" x14ac:dyDescent="0.25">
      <c r="B1" s="11"/>
      <c r="BH1">
        <v>2019</v>
      </c>
    </row>
    <row r="2" spans="2:60" x14ac:dyDescent="0.25">
      <c r="BH2">
        <v>2020</v>
      </c>
    </row>
    <row r="3" spans="2:60" x14ac:dyDescent="0.25">
      <c r="BH3">
        <v>2021</v>
      </c>
    </row>
    <row r="4" spans="2:60" x14ac:dyDescent="0.25">
      <c r="BH4">
        <v>2022</v>
      </c>
    </row>
    <row r="5" spans="2:60" x14ac:dyDescent="0.25">
      <c r="BH5">
        <v>2023</v>
      </c>
    </row>
    <row r="6" spans="2:60" x14ac:dyDescent="0.25">
      <c r="BH6">
        <v>2024</v>
      </c>
    </row>
    <row r="7" spans="2:60" x14ac:dyDescent="0.25">
      <c r="BH7">
        <v>2025</v>
      </c>
    </row>
    <row r="8" spans="2:60" x14ac:dyDescent="0.25">
      <c r="BH8">
        <v>2026</v>
      </c>
    </row>
    <row r="9" spans="2:60" x14ac:dyDescent="0.25">
      <c r="BH9">
        <v>2027</v>
      </c>
    </row>
    <row r="10" spans="2:60" x14ac:dyDescent="0.25">
      <c r="BH10">
        <v>2028</v>
      </c>
    </row>
    <row r="11" spans="2:60" x14ac:dyDescent="0.25">
      <c r="BH11">
        <v>2029</v>
      </c>
    </row>
    <row r="12" spans="2:60" x14ac:dyDescent="0.25">
      <c r="BH12">
        <v>2030</v>
      </c>
    </row>
    <row r="13" spans="2:60" x14ac:dyDescent="0.25">
      <c r="BH13">
        <v>2031</v>
      </c>
    </row>
    <row r="14" spans="2:60" x14ac:dyDescent="0.25">
      <c r="BH14">
        <v>2032</v>
      </c>
    </row>
    <row r="15" spans="2:60" x14ac:dyDescent="0.25">
      <c r="BH15">
        <v>2033</v>
      </c>
    </row>
    <row r="16" spans="2:60" x14ac:dyDescent="0.25">
      <c r="BH16">
        <v>2034</v>
      </c>
    </row>
    <row r="17" spans="60:60" x14ac:dyDescent="0.25">
      <c r="BH17">
        <v>2035</v>
      </c>
    </row>
    <row r="18" spans="60:60" x14ac:dyDescent="0.25">
      <c r="BH18">
        <v>2036</v>
      </c>
    </row>
    <row r="19" spans="60:60" x14ac:dyDescent="0.25">
      <c r="BH19">
        <v>2037</v>
      </c>
    </row>
    <row r="20" spans="60:60" x14ac:dyDescent="0.25">
      <c r="BH20">
        <v>2038</v>
      </c>
    </row>
    <row r="21" spans="60:60" x14ac:dyDescent="0.25">
      <c r="BH21">
        <v>2039</v>
      </c>
    </row>
    <row r="22" spans="60:60" x14ac:dyDescent="0.25">
      <c r="BH22">
        <v>2040</v>
      </c>
    </row>
    <row r="23" spans="60:60" x14ac:dyDescent="0.25">
      <c r="BH23">
        <v>2041</v>
      </c>
    </row>
    <row r="24" spans="60:60" x14ac:dyDescent="0.25">
      <c r="BH24">
        <v>2042</v>
      </c>
    </row>
    <row r="25" spans="60:60" x14ac:dyDescent="0.25">
      <c r="BH25">
        <v>2043</v>
      </c>
    </row>
    <row r="26" spans="60:60" x14ac:dyDescent="0.25">
      <c r="BH26">
        <v>2044</v>
      </c>
    </row>
    <row r="27" spans="60:60" x14ac:dyDescent="0.25">
      <c r="BH27">
        <v>2045</v>
      </c>
    </row>
    <row r="28" spans="60:60" x14ac:dyDescent="0.25">
      <c r="BH28">
        <v>2046</v>
      </c>
    </row>
    <row r="29" spans="60:60" x14ac:dyDescent="0.25">
      <c r="BH29">
        <v>2047</v>
      </c>
    </row>
    <row r="30" spans="60:60" x14ac:dyDescent="0.25">
      <c r="BH30">
        <v>2048</v>
      </c>
    </row>
    <row r="31" spans="60:60" x14ac:dyDescent="0.25">
      <c r="BH31">
        <v>2049</v>
      </c>
    </row>
    <row r="32" spans="60:60" x14ac:dyDescent="0.25">
      <c r="BH32">
        <v>2050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6"/>
  <sheetViews>
    <sheetView workbookViewId="0">
      <selection activeCell="B1" sqref="B1"/>
    </sheetView>
  </sheetViews>
  <sheetFormatPr baseColWidth="10" defaultRowHeight="15" x14ac:dyDescent="0.25"/>
  <cols>
    <col min="1" max="1" width="18.42578125" customWidth="1"/>
    <col min="2" max="2" width="25.42578125" bestFit="1" customWidth="1"/>
  </cols>
  <sheetData>
    <row r="1" spans="1:3" x14ac:dyDescent="0.25">
      <c r="A1" t="s">
        <v>10</v>
      </c>
      <c r="B1">
        <f>Paramètres!C1+2018</f>
        <v>2018</v>
      </c>
    </row>
    <row r="3" spans="1:3" x14ac:dyDescent="0.25">
      <c r="A3" t="s">
        <v>19</v>
      </c>
      <c r="B3" s="1" t="s">
        <v>20</v>
      </c>
      <c r="C3" s="1"/>
    </row>
    <row r="4" spans="1:3" x14ac:dyDescent="0.25">
      <c r="A4" t="s">
        <v>21</v>
      </c>
      <c r="B4" s="1">
        <f>DATE(B1,1,1)</f>
        <v>43101</v>
      </c>
    </row>
    <row r="5" spans="1:3" x14ac:dyDescent="0.25">
      <c r="A5" t="s">
        <v>11</v>
      </c>
      <c r="B5" s="1">
        <f>IF(MOD(19*MOD(annee,19)+24,30)+MOD(2*MOD(annee,4)+4*MOD(annee,7)+6*
MOD(19*MOD(annee,19)+24,30)+5,7)-9&lt;=0,DATE(annee,3,22+MOD(19*MOD(annee,
19)+24,30)+MOD(2*MOD(annee,4)+4*MOD(annee,7)+6*MOD(19*MOD(annee,19)+24,
30)+5,7)),DATE(annee,4,MOD(19*MOD(annee,19)+24,30)+MOD(2*MOD(annee,4)+4*
MOD(annee,7)+6*MOD(19*MOD(annee,19)+24,30)+5,7)-9))</f>
        <v>43191</v>
      </c>
    </row>
    <row r="6" spans="1:3" x14ac:dyDescent="0.25">
      <c r="A6" t="s">
        <v>12</v>
      </c>
      <c r="B6" s="1">
        <f>+B5+1</f>
        <v>43192</v>
      </c>
    </row>
    <row r="7" spans="1:3" x14ac:dyDescent="0.25">
      <c r="A7" t="s">
        <v>13</v>
      </c>
      <c r="B7" s="1">
        <f>DATE(annee,5,1)</f>
        <v>43221</v>
      </c>
    </row>
    <row r="8" spans="1:3" x14ac:dyDescent="0.25">
      <c r="A8" t="s">
        <v>22</v>
      </c>
      <c r="B8" s="1">
        <f>+B7+7</f>
        <v>43228</v>
      </c>
    </row>
    <row r="9" spans="1:3" x14ac:dyDescent="0.25">
      <c r="A9" t="s">
        <v>23</v>
      </c>
      <c r="B9" s="1">
        <f>39+B5</f>
        <v>43230</v>
      </c>
    </row>
    <row r="10" spans="1:3" x14ac:dyDescent="0.25">
      <c r="A10" t="s">
        <v>14</v>
      </c>
      <c r="B10" s="1">
        <f>+B9+10</f>
        <v>43240</v>
      </c>
    </row>
    <row r="11" spans="1:3" x14ac:dyDescent="0.25">
      <c r="A11" t="s">
        <v>24</v>
      </c>
      <c r="B11" s="1">
        <f>+B10+1</f>
        <v>43241</v>
      </c>
    </row>
    <row r="12" spans="1:3" x14ac:dyDescent="0.25">
      <c r="A12" t="s">
        <v>15</v>
      </c>
      <c r="B12" s="1">
        <f>DATE(annee,7,14)</f>
        <v>43295</v>
      </c>
    </row>
    <row r="13" spans="1:3" x14ac:dyDescent="0.25">
      <c r="A13" t="s">
        <v>16</v>
      </c>
      <c r="B13" s="1">
        <f>DATE(annee,8,15)</f>
        <v>43327</v>
      </c>
    </row>
    <row r="14" spans="1:3" x14ac:dyDescent="0.25">
      <c r="A14" t="s">
        <v>25</v>
      </c>
      <c r="B14" s="1">
        <f>DATE(annee,11,1)</f>
        <v>43405</v>
      </c>
    </row>
    <row r="15" spans="1:3" x14ac:dyDescent="0.25">
      <c r="A15" t="s">
        <v>17</v>
      </c>
      <c r="B15" s="1">
        <f>B14+10</f>
        <v>43415</v>
      </c>
    </row>
    <row r="16" spans="1:3" x14ac:dyDescent="0.25">
      <c r="A16" t="s">
        <v>18</v>
      </c>
      <c r="B16" s="1">
        <f>DATE(annee,12,25)</f>
        <v>43459</v>
      </c>
    </row>
  </sheetData>
  <hyperlinks>
    <hyperlink ref="A15" r:id="rId1" display="Armistice" xr:uid="{00000000-0004-0000-0100-000000000000}"/>
    <hyperlink ref="A16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B30" sqref="B30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E27" sqref="E2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N43"/>
  <sheetViews>
    <sheetView topLeftCell="A3" workbookViewId="0">
      <selection activeCell="C6" sqref="C6"/>
    </sheetView>
  </sheetViews>
  <sheetFormatPr baseColWidth="10" defaultRowHeight="15" x14ac:dyDescent="0.25"/>
  <cols>
    <col min="3" max="3" width="7.42578125" style="4" bestFit="1" customWidth="1"/>
    <col min="7" max="7" width="3.28515625" customWidth="1"/>
    <col min="11" max="11" width="3.28515625" customWidth="1"/>
    <col min="12" max="13" width="11.42578125" customWidth="1"/>
    <col min="14" max="14" width="15.7109375" customWidth="1"/>
  </cols>
  <sheetData>
    <row r="1" spans="1:14" x14ac:dyDescent="0.25">
      <c r="A1">
        <v>1</v>
      </c>
    </row>
    <row r="4" spans="1:14" ht="15" customHeight="1" x14ac:dyDescent="0.25">
      <c r="D4" s="16" t="s">
        <v>2</v>
      </c>
      <c r="E4" s="16"/>
      <c r="F4" s="16"/>
      <c r="G4" s="6"/>
      <c r="H4" s="16" t="s">
        <v>3</v>
      </c>
      <c r="I4" s="16"/>
      <c r="J4" s="16"/>
      <c r="K4" s="8"/>
      <c r="L4" s="17" t="s">
        <v>6</v>
      </c>
      <c r="M4" s="17"/>
      <c r="N4" s="17"/>
    </row>
    <row r="5" spans="1:14" x14ac:dyDescent="0.25">
      <c r="D5" s="4" t="s">
        <v>0</v>
      </c>
      <c r="E5" s="4" t="s">
        <v>1</v>
      </c>
      <c r="F5" s="4" t="s">
        <v>4</v>
      </c>
      <c r="G5" s="7"/>
      <c r="H5" s="4" t="s">
        <v>0</v>
      </c>
      <c r="I5" s="4" t="s">
        <v>1</v>
      </c>
      <c r="J5" s="4" t="s">
        <v>5</v>
      </c>
      <c r="K5" s="8"/>
      <c r="L5" s="9" t="s">
        <v>7</v>
      </c>
      <c r="M5" s="9" t="s">
        <v>8</v>
      </c>
      <c r="N5" s="9" t="s">
        <v>9</v>
      </c>
    </row>
    <row r="6" spans="1:14" x14ac:dyDescent="0.25">
      <c r="C6" s="5">
        <f t="array" ref="C6:C36">DATE(annee,1,ROW(1:31))</f>
        <v>43101</v>
      </c>
      <c r="G6" s="8"/>
      <c r="K6" s="8"/>
      <c r="N6" s="2"/>
    </row>
    <row r="7" spans="1:14" x14ac:dyDescent="0.25">
      <c r="C7" s="5">
        <v>43102</v>
      </c>
      <c r="G7" s="8"/>
      <c r="K7" s="8"/>
    </row>
    <row r="8" spans="1:14" x14ac:dyDescent="0.25">
      <c r="C8" s="5">
        <v>43103</v>
      </c>
      <c r="G8" s="8"/>
      <c r="K8" s="8"/>
    </row>
    <row r="9" spans="1:14" x14ac:dyDescent="0.25">
      <c r="C9" s="5">
        <v>43104</v>
      </c>
      <c r="G9" s="8"/>
      <c r="K9" s="8"/>
    </row>
    <row r="10" spans="1:14" x14ac:dyDescent="0.25">
      <c r="C10" s="5">
        <v>43105</v>
      </c>
      <c r="G10" s="8"/>
      <c r="K10" s="8"/>
    </row>
    <row r="11" spans="1:14" x14ac:dyDescent="0.25">
      <c r="C11" s="5">
        <v>43106</v>
      </c>
      <c r="G11" s="8"/>
      <c r="K11" s="8"/>
    </row>
    <row r="12" spans="1:14" x14ac:dyDescent="0.25">
      <c r="C12" s="5">
        <v>43107</v>
      </c>
      <c r="G12" s="8"/>
      <c r="K12" s="8"/>
    </row>
    <row r="13" spans="1:14" x14ac:dyDescent="0.25">
      <c r="C13" s="5">
        <v>43108</v>
      </c>
      <c r="G13" s="8"/>
      <c r="K13" s="8"/>
    </row>
    <row r="14" spans="1:14" x14ac:dyDescent="0.25">
      <c r="C14" s="5">
        <v>43109</v>
      </c>
      <c r="G14" s="8"/>
      <c r="K14" s="8"/>
    </row>
    <row r="15" spans="1:14" x14ac:dyDescent="0.25">
      <c r="C15" s="5">
        <v>43110</v>
      </c>
      <c r="G15" s="8"/>
      <c r="K15" s="8"/>
    </row>
    <row r="16" spans="1:14" x14ac:dyDescent="0.25">
      <c r="C16" s="5">
        <v>43111</v>
      </c>
      <c r="G16" s="8"/>
      <c r="K16" s="8"/>
    </row>
    <row r="17" spans="3:11" x14ac:dyDescent="0.25">
      <c r="C17" s="5">
        <v>43112</v>
      </c>
      <c r="G17" s="8"/>
      <c r="K17" s="8"/>
    </row>
    <row r="18" spans="3:11" x14ac:dyDescent="0.25">
      <c r="C18" s="5">
        <v>43113</v>
      </c>
      <c r="G18" s="8"/>
      <c r="K18" s="8"/>
    </row>
    <row r="19" spans="3:11" x14ac:dyDescent="0.25">
      <c r="C19" s="5">
        <v>43114</v>
      </c>
      <c r="G19" s="8"/>
      <c r="K19" s="8"/>
    </row>
    <row r="20" spans="3:11" x14ac:dyDescent="0.25">
      <c r="C20" s="5">
        <v>43115</v>
      </c>
      <c r="G20" s="8"/>
      <c r="K20" s="8"/>
    </row>
    <row r="21" spans="3:11" x14ac:dyDescent="0.25">
      <c r="C21" s="5">
        <v>43116</v>
      </c>
      <c r="G21" s="8"/>
      <c r="K21" s="8"/>
    </row>
    <row r="22" spans="3:11" x14ac:dyDescent="0.25">
      <c r="C22" s="5">
        <v>43117</v>
      </c>
      <c r="G22" s="8"/>
      <c r="K22" s="8"/>
    </row>
    <row r="23" spans="3:11" x14ac:dyDescent="0.25">
      <c r="C23" s="5">
        <v>43118</v>
      </c>
      <c r="G23" s="8"/>
      <c r="K23" s="8"/>
    </row>
    <row r="24" spans="3:11" ht="15" customHeight="1" x14ac:dyDescent="0.25">
      <c r="C24" s="5">
        <v>43119</v>
      </c>
      <c r="G24" s="8"/>
      <c r="K24" s="8"/>
    </row>
    <row r="25" spans="3:11" ht="15" customHeight="1" x14ac:dyDescent="0.25">
      <c r="C25" s="5">
        <v>43120</v>
      </c>
      <c r="G25" s="8"/>
      <c r="K25" s="8"/>
    </row>
    <row r="26" spans="3:11" ht="15" customHeight="1" x14ac:dyDescent="0.25">
      <c r="C26" s="5">
        <v>43121</v>
      </c>
      <c r="G26" s="8"/>
      <c r="K26" s="8"/>
    </row>
    <row r="27" spans="3:11" ht="15" customHeight="1" x14ac:dyDescent="0.25">
      <c r="C27" s="5">
        <v>43122</v>
      </c>
      <c r="G27" s="8"/>
      <c r="K27" s="8"/>
    </row>
    <row r="28" spans="3:11" ht="15" customHeight="1" x14ac:dyDescent="0.25">
      <c r="C28" s="5">
        <v>43123</v>
      </c>
      <c r="G28" s="8"/>
      <c r="K28" s="8"/>
    </row>
    <row r="29" spans="3:11" ht="15" customHeight="1" x14ac:dyDescent="0.25">
      <c r="C29" s="5">
        <v>43124</v>
      </c>
      <c r="G29" s="8"/>
      <c r="K29" s="8"/>
    </row>
    <row r="30" spans="3:11" ht="15" customHeight="1" x14ac:dyDescent="0.25">
      <c r="C30" s="5">
        <v>43125</v>
      </c>
      <c r="G30" s="8"/>
      <c r="K30" s="8"/>
    </row>
    <row r="31" spans="3:11" ht="15" customHeight="1" x14ac:dyDescent="0.25">
      <c r="C31" s="5">
        <v>43126</v>
      </c>
      <c r="G31" s="8"/>
      <c r="K31" s="18"/>
    </row>
    <row r="32" spans="3:11" ht="15" customHeight="1" x14ac:dyDescent="0.25">
      <c r="C32" s="5">
        <v>43127</v>
      </c>
      <c r="G32" s="8"/>
      <c r="K32" s="18"/>
    </row>
    <row r="33" spans="3:14" ht="15" customHeight="1" x14ac:dyDescent="0.25">
      <c r="C33" s="5">
        <v>43128</v>
      </c>
      <c r="G33" s="8"/>
      <c r="K33" s="8"/>
    </row>
    <row r="34" spans="3:14" ht="15" customHeight="1" x14ac:dyDescent="0.25">
      <c r="C34" s="5">
        <v>43129</v>
      </c>
      <c r="G34" s="8"/>
      <c r="K34" s="8"/>
    </row>
    <row r="35" spans="3:14" ht="15" customHeight="1" x14ac:dyDescent="0.25">
      <c r="C35" s="5">
        <v>43130</v>
      </c>
      <c r="G35" s="8"/>
      <c r="K35" s="8"/>
    </row>
    <row r="36" spans="3:14" ht="15" customHeight="1" x14ac:dyDescent="0.25">
      <c r="C36" s="5">
        <v>43131</v>
      </c>
      <c r="G36" s="8"/>
      <c r="K36" s="8"/>
    </row>
    <row r="37" spans="3:14" ht="15" customHeight="1" x14ac:dyDescent="0.25">
      <c r="C37" s="3"/>
      <c r="I37" s="10"/>
      <c r="J37" s="10"/>
      <c r="K37" s="10"/>
      <c r="L37" s="17" t="s">
        <v>6</v>
      </c>
      <c r="M37" s="17"/>
      <c r="N37" s="17"/>
    </row>
    <row r="38" spans="3:14" ht="15" customHeight="1" x14ac:dyDescent="0.25">
      <c r="I38" s="10"/>
      <c r="J38" s="10"/>
      <c r="K38" s="10"/>
      <c r="L38" s="9" t="s">
        <v>7</v>
      </c>
      <c r="M38" s="9" t="s">
        <v>8</v>
      </c>
      <c r="N38" s="9" t="s">
        <v>9</v>
      </c>
    </row>
    <row r="39" spans="3:14" ht="15" customHeight="1" x14ac:dyDescent="0.25">
      <c r="I39" s="14" t="s">
        <v>26</v>
      </c>
      <c r="J39" s="14"/>
      <c r="K39" s="15" t="s">
        <v>27</v>
      </c>
    </row>
    <row r="40" spans="3:14" x14ac:dyDescent="0.25">
      <c r="I40" s="14"/>
      <c r="J40" s="14"/>
      <c r="K40" s="15"/>
    </row>
    <row r="42" spans="3:14" x14ac:dyDescent="0.25">
      <c r="I42" s="14"/>
      <c r="J42" s="14"/>
      <c r="K42" s="15"/>
    </row>
    <row r="43" spans="3:14" x14ac:dyDescent="0.25">
      <c r="I43" s="14"/>
      <c r="J43" s="14"/>
      <c r="K43" s="15"/>
    </row>
  </sheetData>
  <mergeCells count="9">
    <mergeCell ref="L4:N4"/>
    <mergeCell ref="L37:N37"/>
    <mergeCell ref="K31:K32"/>
    <mergeCell ref="I42:J43"/>
    <mergeCell ref="K42:K43"/>
    <mergeCell ref="I39:J40"/>
    <mergeCell ref="K39:K40"/>
    <mergeCell ref="D4:F4"/>
    <mergeCell ref="H4:J4"/>
  </mergeCells>
  <conditionalFormatting sqref="C6:N6 D33:N36 D32:J32 L32:N32 D7:N31 C7:C36">
    <cfRule type="expression" dxfId="18" priority="2">
      <formula>WEEKDAY($C6,2)&gt;5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D3C422F-5759-450A-97F8-BB4B0336B81B}">
            <xm:f>NOT(ISNA(VLOOKUP($C6,'Jours Férié'!$B$4:$B$16,1,0)))</xm:f>
            <x14:dxf>
              <fill>
                <patternFill patternType="solid">
                  <bgColor rgb="FFFF4747"/>
                </patternFill>
              </fill>
            </x14:dxf>
          </x14:cfRule>
          <xm:sqref>C6:N6 D33:N36 D32:J32 L32:N32 D7:N31 C7:C36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N43"/>
  <sheetViews>
    <sheetView tabSelected="1" topLeftCell="A12" workbookViewId="0">
      <selection activeCell="N36" sqref="N36"/>
    </sheetView>
  </sheetViews>
  <sheetFormatPr baseColWidth="10" defaultRowHeight="15" x14ac:dyDescent="0.25"/>
  <cols>
    <col min="3" max="3" width="7.42578125" style="12" bestFit="1" customWidth="1"/>
    <col min="7" max="7" width="3.28515625" customWidth="1"/>
    <col min="11" max="11" width="3.28515625" customWidth="1"/>
    <col min="14" max="14" width="15.7109375" customWidth="1"/>
  </cols>
  <sheetData>
    <row r="1" spans="1:14" x14ac:dyDescent="0.25">
      <c r="A1">
        <v>1</v>
      </c>
    </row>
    <row r="4" spans="1:14" ht="15" customHeight="1" x14ac:dyDescent="0.25">
      <c r="D4" s="16" t="s">
        <v>2</v>
      </c>
      <c r="E4" s="16"/>
      <c r="F4" s="16"/>
      <c r="G4" s="6"/>
      <c r="H4" s="16" t="s">
        <v>3</v>
      </c>
      <c r="I4" s="16"/>
      <c r="J4" s="16"/>
      <c r="K4" s="8"/>
      <c r="L4" s="17" t="s">
        <v>6</v>
      </c>
      <c r="M4" s="17"/>
      <c r="N4" s="17"/>
    </row>
    <row r="5" spans="1:14" x14ac:dyDescent="0.25">
      <c r="D5" s="12" t="s">
        <v>0</v>
      </c>
      <c r="E5" s="12" t="s">
        <v>1</v>
      </c>
      <c r="F5" s="12" t="s">
        <v>4</v>
      </c>
      <c r="G5" s="7"/>
      <c r="H5" s="12" t="s">
        <v>0</v>
      </c>
      <c r="I5" s="12" t="s">
        <v>1</v>
      </c>
      <c r="J5" s="12" t="s">
        <v>5</v>
      </c>
      <c r="K5" s="8"/>
      <c r="L5" s="13" t="s">
        <v>7</v>
      </c>
      <c r="M5" s="13" t="s">
        <v>8</v>
      </c>
      <c r="N5" s="13" t="s">
        <v>9</v>
      </c>
    </row>
    <row r="6" spans="1:14" x14ac:dyDescent="0.25">
      <c r="C6" s="5">
        <f t="array" ref="C6:C36">DATE(annee,2,ROW(1:31))</f>
        <v>43132</v>
      </c>
      <c r="G6" s="8"/>
      <c r="K6" s="8"/>
      <c r="N6" s="2"/>
    </row>
    <row r="7" spans="1:14" x14ac:dyDescent="0.25">
      <c r="C7" s="5">
        <v>43133</v>
      </c>
      <c r="G7" s="8"/>
      <c r="K7" s="8"/>
    </row>
    <row r="8" spans="1:14" x14ac:dyDescent="0.25">
      <c r="C8" s="5">
        <v>43134</v>
      </c>
      <c r="G8" s="8"/>
      <c r="K8" s="8"/>
    </row>
    <row r="9" spans="1:14" x14ac:dyDescent="0.25">
      <c r="C9" s="5">
        <v>43135</v>
      </c>
      <c r="G9" s="8"/>
      <c r="K9" s="8"/>
    </row>
    <row r="10" spans="1:14" x14ac:dyDescent="0.25">
      <c r="C10" s="5">
        <v>43136</v>
      </c>
      <c r="G10" s="8"/>
      <c r="K10" s="8"/>
    </row>
    <row r="11" spans="1:14" x14ac:dyDescent="0.25">
      <c r="C11" s="5">
        <v>43137</v>
      </c>
      <c r="G11" s="8"/>
      <c r="K11" s="8"/>
    </row>
    <row r="12" spans="1:14" x14ac:dyDescent="0.25">
      <c r="C12" s="5">
        <v>43138</v>
      </c>
      <c r="G12" s="8"/>
      <c r="K12" s="8"/>
    </row>
    <row r="13" spans="1:14" x14ac:dyDescent="0.25">
      <c r="C13" s="5">
        <v>43139</v>
      </c>
      <c r="G13" s="8"/>
      <c r="K13" s="8"/>
    </row>
    <row r="14" spans="1:14" x14ac:dyDescent="0.25">
      <c r="C14" s="5">
        <v>43140</v>
      </c>
      <c r="G14" s="8"/>
      <c r="K14" s="8"/>
    </row>
    <row r="15" spans="1:14" x14ac:dyDescent="0.25">
      <c r="C15" s="5">
        <v>43141</v>
      </c>
      <c r="G15" s="8"/>
      <c r="K15" s="8"/>
    </row>
    <row r="16" spans="1:14" x14ac:dyDescent="0.25">
      <c r="C16" s="5">
        <v>43142</v>
      </c>
      <c r="G16" s="8"/>
      <c r="K16" s="8"/>
    </row>
    <row r="17" spans="3:11" x14ac:dyDescent="0.25">
      <c r="C17" s="5">
        <v>43143</v>
      </c>
      <c r="G17" s="8"/>
      <c r="K17" s="8"/>
    </row>
    <row r="18" spans="3:11" x14ac:dyDescent="0.25">
      <c r="C18" s="5">
        <v>43144</v>
      </c>
      <c r="G18" s="8"/>
      <c r="K18" s="8"/>
    </row>
    <row r="19" spans="3:11" x14ac:dyDescent="0.25">
      <c r="C19" s="5">
        <v>43145</v>
      </c>
      <c r="G19" s="8"/>
      <c r="K19" s="8"/>
    </row>
    <row r="20" spans="3:11" x14ac:dyDescent="0.25">
      <c r="C20" s="5">
        <v>43146</v>
      </c>
      <c r="G20" s="8"/>
      <c r="K20" s="8"/>
    </row>
    <row r="21" spans="3:11" x14ac:dyDescent="0.25">
      <c r="C21" s="5">
        <v>43147</v>
      </c>
      <c r="G21" s="8"/>
      <c r="K21" s="8"/>
    </row>
    <row r="22" spans="3:11" x14ac:dyDescent="0.25">
      <c r="C22" s="5">
        <v>43148</v>
      </c>
      <c r="G22" s="8"/>
      <c r="K22" s="8"/>
    </row>
    <row r="23" spans="3:11" x14ac:dyDescent="0.25">
      <c r="C23" s="5">
        <v>43149</v>
      </c>
      <c r="G23" s="8"/>
      <c r="K23" s="8"/>
    </row>
    <row r="24" spans="3:11" ht="15" customHeight="1" x14ac:dyDescent="0.25">
      <c r="C24" s="5">
        <v>43150</v>
      </c>
      <c r="G24" s="8"/>
      <c r="K24" s="8"/>
    </row>
    <row r="25" spans="3:11" ht="15" customHeight="1" x14ac:dyDescent="0.25">
      <c r="C25" s="5">
        <v>43151</v>
      </c>
      <c r="G25" s="8"/>
      <c r="K25" s="8"/>
    </row>
    <row r="26" spans="3:11" ht="15" customHeight="1" x14ac:dyDescent="0.25">
      <c r="C26" s="5">
        <v>43152</v>
      </c>
      <c r="G26" s="8"/>
      <c r="K26" s="8"/>
    </row>
    <row r="27" spans="3:11" ht="15" customHeight="1" x14ac:dyDescent="0.25">
      <c r="C27" s="5">
        <v>43153</v>
      </c>
      <c r="G27" s="8"/>
      <c r="K27" s="8"/>
    </row>
    <row r="28" spans="3:11" ht="15" customHeight="1" x14ac:dyDescent="0.25">
      <c r="C28" s="5">
        <v>43154</v>
      </c>
      <c r="G28" s="8"/>
      <c r="K28" s="8"/>
    </row>
    <row r="29" spans="3:11" ht="15" customHeight="1" x14ac:dyDescent="0.25">
      <c r="C29" s="5">
        <v>43155</v>
      </c>
      <c r="G29" s="8"/>
      <c r="K29" s="8"/>
    </row>
    <row r="30" spans="3:11" ht="15" customHeight="1" x14ac:dyDescent="0.25">
      <c r="C30" s="5">
        <v>43156</v>
      </c>
      <c r="G30" s="8"/>
      <c r="K30" s="8"/>
    </row>
    <row r="31" spans="3:11" ht="15" customHeight="1" x14ac:dyDescent="0.25">
      <c r="C31" s="5">
        <v>43157</v>
      </c>
      <c r="G31" s="8"/>
      <c r="K31" s="18"/>
    </row>
    <row r="32" spans="3:11" ht="15" customHeight="1" x14ac:dyDescent="0.25">
      <c r="C32" s="5">
        <v>43158</v>
      </c>
      <c r="G32" s="8"/>
      <c r="K32" s="18"/>
    </row>
    <row r="33" spans="3:14" ht="15" customHeight="1" x14ac:dyDescent="0.25">
      <c r="C33" s="5">
        <v>43159</v>
      </c>
      <c r="G33" s="8"/>
      <c r="K33" s="8"/>
    </row>
    <row r="34" spans="3:14" ht="15" customHeight="1" x14ac:dyDescent="0.25">
      <c r="C34" s="5">
        <v>43160</v>
      </c>
      <c r="G34" s="8"/>
      <c r="K34" s="8"/>
    </row>
    <row r="35" spans="3:14" ht="15" customHeight="1" x14ac:dyDescent="0.25">
      <c r="C35" s="5">
        <v>43161</v>
      </c>
      <c r="G35" s="8"/>
      <c r="K35" s="8"/>
    </row>
    <row r="36" spans="3:14" ht="15" customHeight="1" x14ac:dyDescent="0.25">
      <c r="C36" s="5">
        <v>43162</v>
      </c>
      <c r="G36" s="8"/>
      <c r="K36" s="8"/>
    </row>
    <row r="37" spans="3:14" ht="15" customHeight="1" x14ac:dyDescent="0.25">
      <c r="C37" s="3"/>
      <c r="I37" s="10"/>
      <c r="J37" s="10"/>
      <c r="K37" s="10"/>
      <c r="L37" s="17" t="s">
        <v>6</v>
      </c>
      <c r="M37" s="17"/>
      <c r="N37" s="17"/>
    </row>
    <row r="38" spans="3:14" ht="15" customHeight="1" x14ac:dyDescent="0.25">
      <c r="I38" s="10"/>
      <c r="J38" s="10"/>
      <c r="K38" s="10"/>
      <c r="L38" s="13" t="s">
        <v>7</v>
      </c>
      <c r="M38" s="13" t="s">
        <v>8</v>
      </c>
      <c r="N38" s="13" t="s">
        <v>9</v>
      </c>
    </row>
    <row r="39" spans="3:14" ht="15" customHeight="1" x14ac:dyDescent="0.25">
      <c r="I39" s="14" t="s">
        <v>26</v>
      </c>
      <c r="J39" s="14"/>
      <c r="K39" s="15" t="s">
        <v>27</v>
      </c>
    </row>
    <row r="40" spans="3:14" x14ac:dyDescent="0.25">
      <c r="I40" s="14"/>
      <c r="J40" s="14"/>
      <c r="K40" s="15"/>
    </row>
    <row r="42" spans="3:14" x14ac:dyDescent="0.25">
      <c r="I42" s="14"/>
      <c r="J42" s="14"/>
      <c r="K42" s="15"/>
    </row>
    <row r="43" spans="3:14" x14ac:dyDescent="0.25">
      <c r="I43" s="14"/>
      <c r="J43" s="14"/>
      <c r="K43" s="15"/>
    </row>
  </sheetData>
  <mergeCells count="9">
    <mergeCell ref="I39:J40"/>
    <mergeCell ref="K39:K40"/>
    <mergeCell ref="I42:J43"/>
    <mergeCell ref="K42:K43"/>
    <mergeCell ref="D4:F4"/>
    <mergeCell ref="H4:J4"/>
    <mergeCell ref="L4:N4"/>
    <mergeCell ref="K31:K32"/>
    <mergeCell ref="L37:N37"/>
  </mergeCells>
  <conditionalFormatting sqref="C6:N6 D33:N36 D32:J32 L32:N32 D7:N31 C7:C36">
    <cfRule type="expression" dxfId="2" priority="3">
      <formula>WEEKDAY($C6,2)&gt;5</formula>
    </cfRule>
  </conditionalFormatting>
  <conditionalFormatting sqref="C6:N36">
    <cfRule type="expression" dxfId="0" priority="1">
      <formula>MONTH(C6)&lt;&gt;MONTH(C$6)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44258492-CD4E-49C4-960D-E3622D0D8D59}">
            <xm:f>NOT(ISNA(VLOOKUP($C6,'Jours Férié'!$B$4:$B$16,1,0)))</xm:f>
            <x14:dxf>
              <fill>
                <patternFill patternType="solid">
                  <bgColor rgb="FFFF4747"/>
                </patternFill>
              </fill>
            </x14:dxf>
          </x14:cfRule>
          <xm:sqref>C6:N6 D33:N36 D32:J32 L32:N32 D7:N31 C7:C36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C4:N40"/>
  <sheetViews>
    <sheetView topLeftCell="A4" workbookViewId="0">
      <selection activeCell="C6" sqref="C6"/>
    </sheetView>
  </sheetViews>
  <sheetFormatPr baseColWidth="10" defaultRowHeight="15" x14ac:dyDescent="0.25"/>
  <sheetData>
    <row r="4" spans="3:14" x14ac:dyDescent="0.25">
      <c r="C4" s="4"/>
      <c r="D4" s="16" t="s">
        <v>2</v>
      </c>
      <c r="E4" s="16"/>
      <c r="F4" s="16"/>
      <c r="G4" s="6"/>
      <c r="H4" s="16" t="s">
        <v>3</v>
      </c>
      <c r="I4" s="16"/>
      <c r="J4" s="16"/>
      <c r="K4" s="8"/>
      <c r="L4" s="17" t="s">
        <v>6</v>
      </c>
      <c r="M4" s="17"/>
      <c r="N4" s="17"/>
    </row>
    <row r="5" spans="3:14" x14ac:dyDescent="0.25">
      <c r="C5" s="4"/>
      <c r="D5" s="4" t="s">
        <v>0</v>
      </c>
      <c r="E5" s="4" t="s">
        <v>1</v>
      </c>
      <c r="F5" s="4" t="s">
        <v>4</v>
      </c>
      <c r="G5" s="7"/>
      <c r="H5" s="4" t="s">
        <v>0</v>
      </c>
      <c r="I5" s="4" t="s">
        <v>1</v>
      </c>
      <c r="J5" s="4" t="s">
        <v>5</v>
      </c>
      <c r="K5" s="8"/>
      <c r="L5" s="9" t="s">
        <v>7</v>
      </c>
      <c r="M5" s="9" t="s">
        <v>8</v>
      </c>
      <c r="N5" s="9" t="s">
        <v>9</v>
      </c>
    </row>
    <row r="6" spans="3:14" x14ac:dyDescent="0.25">
      <c r="C6" s="5">
        <f>DATE(Paramètres!C1+2018,3,1)</f>
        <v>43160</v>
      </c>
      <c r="G6" s="8"/>
      <c r="K6" s="8"/>
      <c r="N6" s="2"/>
    </row>
    <row r="7" spans="3:14" x14ac:dyDescent="0.25">
      <c r="C7" s="5">
        <f>C6+1</f>
        <v>43161</v>
      </c>
      <c r="G7" s="8"/>
      <c r="K7" s="8"/>
    </row>
    <row r="8" spans="3:14" x14ac:dyDescent="0.25">
      <c r="C8" s="5">
        <f t="shared" ref="C8:C36" si="0">C7+1</f>
        <v>43162</v>
      </c>
      <c r="G8" s="8"/>
      <c r="K8" s="8"/>
    </row>
    <row r="9" spans="3:14" x14ac:dyDescent="0.25">
      <c r="C9" s="5">
        <f t="shared" si="0"/>
        <v>43163</v>
      </c>
      <c r="G9" s="8"/>
      <c r="K9" s="8"/>
    </row>
    <row r="10" spans="3:14" x14ac:dyDescent="0.25">
      <c r="C10" s="5">
        <f t="shared" si="0"/>
        <v>43164</v>
      </c>
      <c r="G10" s="8"/>
      <c r="K10" s="8"/>
    </row>
    <row r="11" spans="3:14" x14ac:dyDescent="0.25">
      <c r="C11" s="5">
        <f t="shared" si="0"/>
        <v>43165</v>
      </c>
      <c r="G11" s="8"/>
      <c r="K11" s="8"/>
    </row>
    <row r="12" spans="3:14" x14ac:dyDescent="0.25">
      <c r="C12" s="5">
        <f t="shared" si="0"/>
        <v>43166</v>
      </c>
      <c r="G12" s="8"/>
      <c r="K12" s="8"/>
    </row>
    <row r="13" spans="3:14" x14ac:dyDescent="0.25">
      <c r="C13" s="5">
        <f t="shared" si="0"/>
        <v>43167</v>
      </c>
      <c r="G13" s="8"/>
      <c r="K13" s="8"/>
    </row>
    <row r="14" spans="3:14" x14ac:dyDescent="0.25">
      <c r="C14" s="5">
        <f t="shared" si="0"/>
        <v>43168</v>
      </c>
      <c r="G14" s="8"/>
      <c r="K14" s="8"/>
    </row>
    <row r="15" spans="3:14" x14ac:dyDescent="0.25">
      <c r="C15" s="5">
        <f t="shared" si="0"/>
        <v>43169</v>
      </c>
      <c r="G15" s="8"/>
      <c r="K15" s="8"/>
    </row>
    <row r="16" spans="3:14" x14ac:dyDescent="0.25">
      <c r="C16" s="5">
        <f t="shared" si="0"/>
        <v>43170</v>
      </c>
      <c r="G16" s="8"/>
      <c r="K16" s="8"/>
    </row>
    <row r="17" spans="3:11" x14ac:dyDescent="0.25">
      <c r="C17" s="5">
        <f t="shared" si="0"/>
        <v>43171</v>
      </c>
      <c r="G17" s="8"/>
      <c r="K17" s="8"/>
    </row>
    <row r="18" spans="3:11" x14ac:dyDescent="0.25">
      <c r="C18" s="5">
        <f t="shared" si="0"/>
        <v>43172</v>
      </c>
      <c r="G18" s="8"/>
      <c r="K18" s="8"/>
    </row>
    <row r="19" spans="3:11" x14ac:dyDescent="0.25">
      <c r="C19" s="5">
        <f t="shared" si="0"/>
        <v>43173</v>
      </c>
      <c r="G19" s="8"/>
      <c r="K19" s="8"/>
    </row>
    <row r="20" spans="3:11" x14ac:dyDescent="0.25">
      <c r="C20" s="5">
        <f t="shared" si="0"/>
        <v>43174</v>
      </c>
      <c r="G20" s="8"/>
      <c r="K20" s="8"/>
    </row>
    <row r="21" spans="3:11" x14ac:dyDescent="0.25">
      <c r="C21" s="5">
        <f t="shared" si="0"/>
        <v>43175</v>
      </c>
      <c r="G21" s="8"/>
      <c r="K21" s="8"/>
    </row>
    <row r="22" spans="3:11" x14ac:dyDescent="0.25">
      <c r="C22" s="5">
        <f t="shared" si="0"/>
        <v>43176</v>
      </c>
      <c r="G22" s="8"/>
      <c r="K22" s="8"/>
    </row>
    <row r="23" spans="3:11" x14ac:dyDescent="0.25">
      <c r="C23" s="5">
        <f t="shared" si="0"/>
        <v>43177</v>
      </c>
      <c r="G23" s="8"/>
      <c r="K23" s="8"/>
    </row>
    <row r="24" spans="3:11" x14ac:dyDescent="0.25">
      <c r="C24" s="5">
        <f t="shared" si="0"/>
        <v>43178</v>
      </c>
      <c r="G24" s="8"/>
      <c r="K24" s="8"/>
    </row>
    <row r="25" spans="3:11" x14ac:dyDescent="0.25">
      <c r="C25" s="5">
        <f t="shared" si="0"/>
        <v>43179</v>
      </c>
      <c r="G25" s="8"/>
      <c r="K25" s="8"/>
    </row>
    <row r="26" spans="3:11" x14ac:dyDescent="0.25">
      <c r="C26" s="5">
        <f t="shared" si="0"/>
        <v>43180</v>
      </c>
      <c r="G26" s="8"/>
      <c r="K26" s="8"/>
    </row>
    <row r="27" spans="3:11" x14ac:dyDescent="0.25">
      <c r="C27" s="5">
        <f t="shared" si="0"/>
        <v>43181</v>
      </c>
      <c r="G27" s="8"/>
      <c r="K27" s="8"/>
    </row>
    <row r="28" spans="3:11" x14ac:dyDescent="0.25">
      <c r="C28" s="5">
        <f t="shared" si="0"/>
        <v>43182</v>
      </c>
      <c r="G28" s="8"/>
      <c r="K28" s="8"/>
    </row>
    <row r="29" spans="3:11" x14ac:dyDescent="0.25">
      <c r="C29" s="5">
        <f>C28+1</f>
        <v>43183</v>
      </c>
      <c r="G29" s="8"/>
      <c r="K29" s="8"/>
    </row>
    <row r="30" spans="3:11" x14ac:dyDescent="0.25">
      <c r="C30" s="5">
        <f t="shared" si="0"/>
        <v>43184</v>
      </c>
      <c r="G30" s="8"/>
      <c r="K30" s="8"/>
    </row>
    <row r="31" spans="3:11" x14ac:dyDescent="0.25">
      <c r="C31" s="5">
        <f t="shared" si="0"/>
        <v>43185</v>
      </c>
      <c r="G31" s="8"/>
      <c r="K31" s="18"/>
    </row>
    <row r="32" spans="3:11" x14ac:dyDescent="0.25">
      <c r="C32" s="5">
        <f t="shared" si="0"/>
        <v>43186</v>
      </c>
      <c r="G32" s="8"/>
      <c r="K32" s="18"/>
    </row>
    <row r="33" spans="3:14" x14ac:dyDescent="0.25">
      <c r="C33" s="5">
        <f t="shared" si="0"/>
        <v>43187</v>
      </c>
      <c r="G33" s="8"/>
      <c r="K33" s="8"/>
    </row>
    <row r="34" spans="3:14" x14ac:dyDescent="0.25">
      <c r="C34" s="5">
        <f t="shared" si="0"/>
        <v>43188</v>
      </c>
      <c r="G34" s="8"/>
      <c r="K34" s="8"/>
    </row>
    <row r="35" spans="3:14" x14ac:dyDescent="0.25">
      <c r="C35" s="5">
        <f>C34+1</f>
        <v>43189</v>
      </c>
      <c r="G35" s="8"/>
      <c r="K35" s="8"/>
    </row>
    <row r="36" spans="3:14" x14ac:dyDescent="0.25">
      <c r="C36" s="5">
        <f t="shared" si="0"/>
        <v>43190</v>
      </c>
      <c r="G36" s="8"/>
      <c r="K36" s="8"/>
    </row>
    <row r="37" spans="3:14" ht="28.5" x14ac:dyDescent="0.25">
      <c r="C37" s="3"/>
      <c r="I37" s="10"/>
      <c r="J37" s="10"/>
      <c r="K37" s="10"/>
      <c r="L37" s="17" t="s">
        <v>6</v>
      </c>
      <c r="M37" s="17"/>
      <c r="N37" s="17"/>
    </row>
    <row r="38" spans="3:14" ht="28.5" x14ac:dyDescent="0.25">
      <c r="C38" s="4"/>
      <c r="I38" s="10"/>
      <c r="J38" s="10"/>
      <c r="K38" s="10"/>
      <c r="L38" s="9" t="s">
        <v>7</v>
      </c>
      <c r="M38" s="9" t="s">
        <v>8</v>
      </c>
      <c r="N38" s="9" t="s">
        <v>9</v>
      </c>
    </row>
    <row r="39" spans="3:14" x14ac:dyDescent="0.25">
      <c r="C39" s="4"/>
      <c r="I39" s="14" t="s">
        <v>26</v>
      </c>
      <c r="J39" s="14"/>
      <c r="K39" s="15" t="s">
        <v>27</v>
      </c>
    </row>
    <row r="40" spans="3:14" x14ac:dyDescent="0.25">
      <c r="C40" s="4"/>
      <c r="I40" s="14"/>
      <c r="J40" s="14"/>
      <c r="K40" s="15"/>
    </row>
  </sheetData>
  <mergeCells count="7">
    <mergeCell ref="I39:J40"/>
    <mergeCell ref="K39:K40"/>
    <mergeCell ref="D4:F4"/>
    <mergeCell ref="H4:J4"/>
    <mergeCell ref="L4:N4"/>
    <mergeCell ref="K31:K32"/>
    <mergeCell ref="L37:N37"/>
  </mergeCells>
  <conditionalFormatting sqref="C6:N31 C33:N36 C32:J32 L32:N32">
    <cfRule type="expression" dxfId="16" priority="2">
      <formula>WEEKDAY($C6,2)&gt;5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4EFC3ED-8E64-47F9-946F-9BB28ECE8D35}">
            <xm:f>NOT(ISNA(VLOOKUP($C6,'Jours Férié'!$B$4:$B$16,1,0)))</xm:f>
            <x14:dxf>
              <fill>
                <patternFill patternType="solid">
                  <bgColor rgb="FFFF4747"/>
                </patternFill>
              </fill>
            </x14:dxf>
          </x14:cfRule>
          <xm:sqref>C6:N31 C33:N36 C32:J32 L32:N32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C4:N40"/>
  <sheetViews>
    <sheetView topLeftCell="A19" workbookViewId="0">
      <selection activeCell="C7" sqref="C7"/>
    </sheetView>
  </sheetViews>
  <sheetFormatPr baseColWidth="10" defaultRowHeight="15" x14ac:dyDescent="0.25"/>
  <sheetData>
    <row r="4" spans="3:14" x14ac:dyDescent="0.25">
      <c r="C4" s="4"/>
      <c r="D4" s="16" t="s">
        <v>2</v>
      </c>
      <c r="E4" s="16"/>
      <c r="F4" s="16"/>
      <c r="G4" s="6"/>
      <c r="H4" s="16" t="s">
        <v>3</v>
      </c>
      <c r="I4" s="16"/>
      <c r="J4" s="16"/>
      <c r="K4" s="8"/>
      <c r="L4" s="17" t="s">
        <v>6</v>
      </c>
      <c r="M4" s="17"/>
      <c r="N4" s="17"/>
    </row>
    <row r="5" spans="3:14" x14ac:dyDescent="0.25">
      <c r="C5" s="4"/>
      <c r="D5" s="4" t="s">
        <v>0</v>
      </c>
      <c r="E5" s="4" t="s">
        <v>1</v>
      </c>
      <c r="F5" s="4" t="s">
        <v>4</v>
      </c>
      <c r="G5" s="7"/>
      <c r="H5" s="4" t="s">
        <v>0</v>
      </c>
      <c r="I5" s="4" t="s">
        <v>1</v>
      </c>
      <c r="J5" s="4" t="s">
        <v>5</v>
      </c>
      <c r="K5" s="8"/>
      <c r="L5" s="9" t="s">
        <v>7</v>
      </c>
      <c r="M5" s="9" t="s">
        <v>8</v>
      </c>
      <c r="N5" s="9" t="s">
        <v>9</v>
      </c>
    </row>
    <row r="6" spans="3:14" x14ac:dyDescent="0.25">
      <c r="C6" s="5">
        <f>DATE(Paramètres!C1+2018,4,1)</f>
        <v>43191</v>
      </c>
      <c r="G6" s="8"/>
      <c r="K6" s="8"/>
      <c r="N6" s="2"/>
    </row>
    <row r="7" spans="3:14" x14ac:dyDescent="0.25">
      <c r="C7" s="5">
        <f>C6+1</f>
        <v>43192</v>
      </c>
      <c r="G7" s="8"/>
      <c r="K7" s="8"/>
    </row>
    <row r="8" spans="3:14" x14ac:dyDescent="0.25">
      <c r="C8" s="5">
        <f t="shared" ref="C8:C36" si="0">C7+1</f>
        <v>43193</v>
      </c>
      <c r="G8" s="8"/>
      <c r="K8" s="8"/>
    </row>
    <row r="9" spans="3:14" x14ac:dyDescent="0.25">
      <c r="C9" s="5">
        <f t="shared" si="0"/>
        <v>43194</v>
      </c>
      <c r="G9" s="8"/>
      <c r="K9" s="8"/>
    </row>
    <row r="10" spans="3:14" x14ac:dyDescent="0.25">
      <c r="C10" s="5">
        <f t="shared" si="0"/>
        <v>43195</v>
      </c>
      <c r="G10" s="8"/>
      <c r="K10" s="8"/>
    </row>
    <row r="11" spans="3:14" x14ac:dyDescent="0.25">
      <c r="C11" s="5">
        <f t="shared" si="0"/>
        <v>43196</v>
      </c>
      <c r="G11" s="8"/>
      <c r="K11" s="8"/>
    </row>
    <row r="12" spans="3:14" x14ac:dyDescent="0.25">
      <c r="C12" s="5">
        <f t="shared" si="0"/>
        <v>43197</v>
      </c>
      <c r="G12" s="8"/>
      <c r="K12" s="8"/>
    </row>
    <row r="13" spans="3:14" x14ac:dyDescent="0.25">
      <c r="C13" s="5">
        <f t="shared" si="0"/>
        <v>43198</v>
      </c>
      <c r="G13" s="8"/>
      <c r="K13" s="8"/>
    </row>
    <row r="14" spans="3:14" x14ac:dyDescent="0.25">
      <c r="C14" s="5">
        <f t="shared" si="0"/>
        <v>43199</v>
      </c>
      <c r="G14" s="8"/>
      <c r="K14" s="8"/>
    </row>
    <row r="15" spans="3:14" x14ac:dyDescent="0.25">
      <c r="C15" s="5">
        <f t="shared" si="0"/>
        <v>43200</v>
      </c>
      <c r="G15" s="8"/>
      <c r="K15" s="8"/>
    </row>
    <row r="16" spans="3:14" x14ac:dyDescent="0.25">
      <c r="C16" s="5">
        <f t="shared" si="0"/>
        <v>43201</v>
      </c>
      <c r="G16" s="8"/>
      <c r="K16" s="8"/>
    </row>
    <row r="17" spans="3:11" x14ac:dyDescent="0.25">
      <c r="C17" s="5">
        <f t="shared" si="0"/>
        <v>43202</v>
      </c>
      <c r="G17" s="8"/>
      <c r="K17" s="8"/>
    </row>
    <row r="18" spans="3:11" x14ac:dyDescent="0.25">
      <c r="C18" s="5">
        <f t="shared" si="0"/>
        <v>43203</v>
      </c>
      <c r="G18" s="8"/>
      <c r="K18" s="8"/>
    </row>
    <row r="19" spans="3:11" x14ac:dyDescent="0.25">
      <c r="C19" s="5">
        <f t="shared" si="0"/>
        <v>43204</v>
      </c>
      <c r="G19" s="8"/>
      <c r="K19" s="8"/>
    </row>
    <row r="20" spans="3:11" x14ac:dyDescent="0.25">
      <c r="C20" s="5">
        <f t="shared" si="0"/>
        <v>43205</v>
      </c>
      <c r="G20" s="8"/>
      <c r="K20" s="8"/>
    </row>
    <row r="21" spans="3:11" x14ac:dyDescent="0.25">
      <c r="C21" s="5">
        <f t="shared" si="0"/>
        <v>43206</v>
      </c>
      <c r="G21" s="8"/>
      <c r="K21" s="8"/>
    </row>
    <row r="22" spans="3:11" x14ac:dyDescent="0.25">
      <c r="C22" s="5">
        <f t="shared" si="0"/>
        <v>43207</v>
      </c>
      <c r="G22" s="8"/>
      <c r="K22" s="8"/>
    </row>
    <row r="23" spans="3:11" x14ac:dyDescent="0.25">
      <c r="C23" s="5">
        <f t="shared" si="0"/>
        <v>43208</v>
      </c>
      <c r="G23" s="8"/>
      <c r="K23" s="8"/>
    </row>
    <row r="24" spans="3:11" x14ac:dyDescent="0.25">
      <c r="C24" s="5">
        <f t="shared" si="0"/>
        <v>43209</v>
      </c>
      <c r="G24" s="8"/>
      <c r="K24" s="8"/>
    </row>
    <row r="25" spans="3:11" x14ac:dyDescent="0.25">
      <c r="C25" s="5">
        <f t="shared" si="0"/>
        <v>43210</v>
      </c>
      <c r="G25" s="8"/>
      <c r="K25" s="8"/>
    </row>
    <row r="26" spans="3:11" x14ac:dyDescent="0.25">
      <c r="C26" s="5">
        <f t="shared" si="0"/>
        <v>43211</v>
      </c>
      <c r="G26" s="8"/>
      <c r="K26" s="8"/>
    </row>
    <row r="27" spans="3:11" x14ac:dyDescent="0.25">
      <c r="C27" s="5">
        <f t="shared" si="0"/>
        <v>43212</v>
      </c>
      <c r="G27" s="8"/>
      <c r="K27" s="8"/>
    </row>
    <row r="28" spans="3:11" x14ac:dyDescent="0.25">
      <c r="C28" s="5">
        <f t="shared" si="0"/>
        <v>43213</v>
      </c>
      <c r="G28" s="8"/>
      <c r="K28" s="8"/>
    </row>
    <row r="29" spans="3:11" x14ac:dyDescent="0.25">
      <c r="C29" s="5">
        <f>C28+1</f>
        <v>43214</v>
      </c>
      <c r="G29" s="8"/>
      <c r="K29" s="8"/>
    </row>
    <row r="30" spans="3:11" x14ac:dyDescent="0.25">
      <c r="C30" s="5">
        <f t="shared" si="0"/>
        <v>43215</v>
      </c>
      <c r="G30" s="8"/>
      <c r="K30" s="8"/>
    </row>
    <row r="31" spans="3:11" x14ac:dyDescent="0.25">
      <c r="C31" s="5">
        <f t="shared" si="0"/>
        <v>43216</v>
      </c>
      <c r="G31" s="8"/>
      <c r="K31" s="18"/>
    </row>
    <row r="32" spans="3:11" x14ac:dyDescent="0.25">
      <c r="C32" s="5">
        <f t="shared" si="0"/>
        <v>43217</v>
      </c>
      <c r="G32" s="8"/>
      <c r="K32" s="18"/>
    </row>
    <row r="33" spans="3:14" x14ac:dyDescent="0.25">
      <c r="C33" s="5">
        <f t="shared" si="0"/>
        <v>43218</v>
      </c>
      <c r="G33" s="8"/>
      <c r="K33" s="8"/>
    </row>
    <row r="34" spans="3:14" x14ac:dyDescent="0.25">
      <c r="C34" s="5">
        <f t="shared" si="0"/>
        <v>43219</v>
      </c>
      <c r="G34" s="8"/>
      <c r="K34" s="8"/>
    </row>
    <row r="35" spans="3:14" x14ac:dyDescent="0.25">
      <c r="C35" s="5">
        <f>C34+1</f>
        <v>43220</v>
      </c>
      <c r="G35" s="8"/>
      <c r="K35" s="8"/>
    </row>
    <row r="36" spans="3:14" x14ac:dyDescent="0.25">
      <c r="C36" s="5">
        <f t="shared" si="0"/>
        <v>43221</v>
      </c>
      <c r="G36" s="8"/>
      <c r="K36" s="8"/>
    </row>
    <row r="37" spans="3:14" ht="28.5" x14ac:dyDescent="0.25">
      <c r="C37" s="3"/>
      <c r="I37" s="10"/>
      <c r="J37" s="10"/>
      <c r="K37" s="10"/>
      <c r="L37" s="17" t="s">
        <v>6</v>
      </c>
      <c r="M37" s="17"/>
      <c r="N37" s="17"/>
    </row>
    <row r="38" spans="3:14" ht="28.5" x14ac:dyDescent="0.25">
      <c r="C38" s="4"/>
      <c r="I38" s="10"/>
      <c r="J38" s="10"/>
      <c r="K38" s="10"/>
      <c r="L38" s="9" t="s">
        <v>7</v>
      </c>
      <c r="M38" s="9" t="s">
        <v>8</v>
      </c>
      <c r="N38" s="9" t="s">
        <v>9</v>
      </c>
    </row>
    <row r="39" spans="3:14" x14ac:dyDescent="0.25">
      <c r="C39" s="4"/>
      <c r="I39" s="14" t="s">
        <v>26</v>
      </c>
      <c r="J39" s="14"/>
      <c r="K39" s="15" t="s">
        <v>27</v>
      </c>
    </row>
    <row r="40" spans="3:14" x14ac:dyDescent="0.25">
      <c r="C40" s="4"/>
      <c r="I40" s="14"/>
      <c r="J40" s="14"/>
      <c r="K40" s="15"/>
    </row>
  </sheetData>
  <mergeCells count="7">
    <mergeCell ref="I39:J40"/>
    <mergeCell ref="K39:K40"/>
    <mergeCell ref="D4:F4"/>
    <mergeCell ref="H4:J4"/>
    <mergeCell ref="L4:N4"/>
    <mergeCell ref="K31:K32"/>
    <mergeCell ref="L37:N37"/>
  </mergeCells>
  <conditionalFormatting sqref="C6:N31 C33:N36 C32:J32 L32:N32">
    <cfRule type="expression" dxfId="14" priority="2">
      <formula>WEEKDAY($C6,2)&gt;5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1B78D9B-FE5C-4833-8CAD-40C65B28E0E0}">
            <xm:f>NOT(ISNA(VLOOKUP($C6,'Jours Férié'!$B$4:$B$16,1,0)))</xm:f>
            <x14:dxf>
              <fill>
                <patternFill patternType="solid">
                  <bgColor rgb="FFFF4747"/>
                </patternFill>
              </fill>
            </x14:dxf>
          </x14:cfRule>
          <xm:sqref>C6:N31 C33:N36 C32:J32 L32:N32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"/>
  <sheetViews>
    <sheetView topLeftCell="A4" workbookViewId="0">
      <selection activeCell="G32" sqref="G32:G34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"/>
  <sheetViews>
    <sheetView workbookViewId="0">
      <selection activeCell="A32" sqref="A32"/>
    </sheetView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</vt:i4>
      </vt:variant>
    </vt:vector>
  </HeadingPairs>
  <TitlesOfParts>
    <vt:vector size="18" baseType="lpstr">
      <vt:lpstr>Paramètres</vt:lpstr>
      <vt:lpstr>Jours Férié</vt:lpstr>
      <vt:lpstr>Annuel</vt:lpstr>
      <vt:lpstr>Mensuel</vt:lpstr>
      <vt:lpstr>Hebdomadaire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Interim2</dc:creator>
  <cp:lastModifiedBy>jp</cp:lastModifiedBy>
  <dcterms:created xsi:type="dcterms:W3CDTF">2018-12-18T13:43:10Z</dcterms:created>
  <dcterms:modified xsi:type="dcterms:W3CDTF">2018-12-22T18:21:33Z</dcterms:modified>
</cp:coreProperties>
</file>