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date1904="1" codeName="ThisWorkbook"/>
  <bookViews>
    <workbookView xWindow="0" yWindow="0" windowWidth="24000" windowHeight="9885"/>
  </bookViews>
  <sheets>
    <sheet name="Feuil1" sheetId="1" r:id="rId1"/>
  </sheets>
  <definedNames>
    <definedName name="RAZ">Feuil1!$E$12:$K$14,Feuil1!$E$17:$K$19,Feuil1!$E$25:$K$27,Feuil1!$E$30:$K$32,Feuil1!$E$38:$K$40,Feuil1!$E$43:$K$45,Feuil1!$E$51:$K$53,Feuil1!$E$56:$K$58,Feuil1!$E$64:$K$66,Feuil1!$E$69:$K$71,Feuil1!$E$77:$K$79,Feuil1!$E$82:$K$84</definedName>
    <definedName name="_xlnm.Print_Area" localSheetId="0">Feuil1!$B$2:$O$86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5" i="1" l="1"/>
  <c r="T25" i="1"/>
  <c r="U25" i="1"/>
  <c r="V25" i="1"/>
  <c r="W25" i="1"/>
  <c r="X25" i="1"/>
  <c r="R25" i="1"/>
  <c r="AB26" i="1" l="1"/>
  <c r="AC26" i="1"/>
  <c r="AD26" i="1"/>
  <c r="AE26" i="1"/>
  <c r="AF26" i="1"/>
  <c r="AG26" i="1"/>
  <c r="AA26" i="1"/>
  <c r="E76" i="1" l="1"/>
  <c r="F76" i="1" s="1"/>
  <c r="G76" i="1" s="1"/>
  <c r="H76" i="1" s="1"/>
  <c r="I76" i="1" s="1"/>
  <c r="J76" i="1" s="1"/>
  <c r="K76" i="1" s="1"/>
  <c r="F63" i="1"/>
  <c r="G63" i="1" s="1"/>
  <c r="H63" i="1" s="1"/>
  <c r="I63" i="1" s="1"/>
  <c r="J63" i="1" s="1"/>
  <c r="K63" i="1" s="1"/>
  <c r="E63" i="1"/>
  <c r="F50" i="1"/>
  <c r="G50" i="1" s="1"/>
  <c r="H50" i="1" s="1"/>
  <c r="I50" i="1" s="1"/>
  <c r="J50" i="1" s="1"/>
  <c r="K50" i="1" s="1"/>
  <c r="E50" i="1"/>
  <c r="E37" i="1"/>
  <c r="F37" i="1" s="1"/>
  <c r="G37" i="1" s="1"/>
  <c r="H37" i="1" s="1"/>
  <c r="I37" i="1" s="1"/>
  <c r="J37" i="1" s="1"/>
  <c r="K37" i="1" s="1"/>
  <c r="E24" i="1"/>
  <c r="F24" i="1" s="1"/>
  <c r="G24" i="1" s="1"/>
  <c r="H24" i="1" s="1"/>
  <c r="I24" i="1" s="1"/>
  <c r="J24" i="1" s="1"/>
  <c r="K24" i="1" s="1"/>
  <c r="E80" i="1"/>
  <c r="E85" i="1"/>
  <c r="E67" i="1"/>
  <c r="E72" i="1"/>
  <c r="E59" i="1"/>
  <c r="AA13" i="1" s="1"/>
  <c r="E54" i="1"/>
  <c r="E46" i="1"/>
  <c r="E33" i="1"/>
  <c r="E15" i="1"/>
  <c r="R12" i="1" s="1"/>
  <c r="E28" i="1"/>
  <c r="E20" i="1"/>
  <c r="F20" i="1"/>
  <c r="E41" i="1"/>
  <c r="E11" i="1"/>
  <c r="H15" i="1"/>
  <c r="U12" i="1" s="1"/>
  <c r="R26" i="1" l="1"/>
  <c r="R13" i="1"/>
  <c r="R32" i="1"/>
  <c r="R19" i="1"/>
  <c r="AA31" i="1"/>
  <c r="AA18" i="1"/>
  <c r="R31" i="1"/>
  <c r="R18" i="1"/>
  <c r="AA28" i="1"/>
  <c r="AA15" i="1"/>
  <c r="S26" i="1"/>
  <c r="S13" i="1"/>
  <c r="R28" i="1"/>
  <c r="R15" i="1"/>
  <c r="R29" i="1"/>
  <c r="R16" i="1"/>
  <c r="AA25" i="1"/>
  <c r="AA12" i="1"/>
  <c r="AA29" i="1"/>
  <c r="AA16" i="1"/>
  <c r="AA32" i="1"/>
  <c r="AA19" i="1"/>
  <c r="R3" i="1"/>
  <c r="M76" i="1"/>
  <c r="M63" i="1"/>
  <c r="M50" i="1"/>
  <c r="M37" i="1"/>
  <c r="M24" i="1"/>
  <c r="M11" i="1"/>
  <c r="J46" i="1" l="1"/>
  <c r="I46" i="1"/>
  <c r="H46" i="1"/>
  <c r="G46" i="1"/>
  <c r="F46" i="1"/>
  <c r="S32" i="1" l="1"/>
  <c r="S19" i="1"/>
  <c r="U32" i="1"/>
  <c r="U19" i="1"/>
  <c r="W32" i="1"/>
  <c r="W19" i="1"/>
  <c r="T19" i="1"/>
  <c r="T32" i="1"/>
  <c r="V19" i="1"/>
  <c r="V32" i="1"/>
  <c r="K85" i="1"/>
  <c r="J85" i="1"/>
  <c r="I85" i="1"/>
  <c r="H85" i="1"/>
  <c r="G85" i="1"/>
  <c r="F85" i="1"/>
  <c r="K80" i="1"/>
  <c r="J80" i="1"/>
  <c r="I80" i="1"/>
  <c r="H80" i="1"/>
  <c r="G80" i="1"/>
  <c r="F80" i="1"/>
  <c r="K72" i="1"/>
  <c r="J72" i="1"/>
  <c r="I72" i="1"/>
  <c r="H72" i="1"/>
  <c r="G72" i="1"/>
  <c r="F72" i="1"/>
  <c r="K67" i="1"/>
  <c r="J67" i="1"/>
  <c r="I67" i="1"/>
  <c r="H67" i="1"/>
  <c r="G67" i="1"/>
  <c r="F67" i="1"/>
  <c r="K59" i="1"/>
  <c r="AG13" i="1" s="1"/>
  <c r="J59" i="1"/>
  <c r="AF13" i="1" s="1"/>
  <c r="I59" i="1"/>
  <c r="AE13" i="1" s="1"/>
  <c r="H59" i="1"/>
  <c r="AD13" i="1" s="1"/>
  <c r="G59" i="1"/>
  <c r="AC13" i="1" s="1"/>
  <c r="F59" i="1"/>
  <c r="AB13" i="1" s="1"/>
  <c r="K54" i="1"/>
  <c r="J54" i="1"/>
  <c r="I54" i="1"/>
  <c r="H54" i="1"/>
  <c r="G54" i="1"/>
  <c r="F54" i="1"/>
  <c r="K46" i="1"/>
  <c r="K41" i="1"/>
  <c r="J41" i="1"/>
  <c r="I41" i="1"/>
  <c r="H41" i="1"/>
  <c r="G41" i="1"/>
  <c r="F41" i="1"/>
  <c r="K33" i="1"/>
  <c r="J33" i="1"/>
  <c r="I33" i="1"/>
  <c r="H33" i="1"/>
  <c r="G33" i="1"/>
  <c r="F33" i="1"/>
  <c r="K28" i="1"/>
  <c r="J28" i="1"/>
  <c r="I28" i="1"/>
  <c r="H28" i="1"/>
  <c r="G28" i="1"/>
  <c r="F28" i="1"/>
  <c r="K11" i="1"/>
  <c r="K3" i="1"/>
  <c r="J3" i="1"/>
  <c r="I3" i="1"/>
  <c r="H3" i="1"/>
  <c r="G3" i="1"/>
  <c r="F3" i="1"/>
  <c r="S28" i="1" l="1"/>
  <c r="S15" i="1"/>
  <c r="U28" i="1"/>
  <c r="U15" i="1"/>
  <c r="S29" i="1"/>
  <c r="S16" i="1"/>
  <c r="W29" i="1"/>
  <c r="W16" i="1"/>
  <c r="U31" i="1"/>
  <c r="U18" i="1"/>
  <c r="W31" i="1"/>
  <c r="W18" i="1"/>
  <c r="AC25" i="1"/>
  <c r="AC12" i="1"/>
  <c r="AE25" i="1"/>
  <c r="AE12" i="1"/>
  <c r="AG25" i="1"/>
  <c r="AG12" i="1"/>
  <c r="T28" i="1"/>
  <c r="T15" i="1"/>
  <c r="V28" i="1"/>
  <c r="V15" i="1"/>
  <c r="X28" i="1"/>
  <c r="X15" i="1"/>
  <c r="T29" i="1"/>
  <c r="T16" i="1"/>
  <c r="V29" i="1"/>
  <c r="V16" i="1"/>
  <c r="X29" i="1"/>
  <c r="X16" i="1"/>
  <c r="T31" i="1"/>
  <c r="T18" i="1"/>
  <c r="V31" i="1"/>
  <c r="V18" i="1"/>
  <c r="X18" i="1"/>
  <c r="X31" i="1"/>
  <c r="AB25" i="1"/>
  <c r="AB12" i="1"/>
  <c r="AD25" i="1"/>
  <c r="AD12" i="1"/>
  <c r="AF25" i="1"/>
  <c r="AF12" i="1"/>
  <c r="AB28" i="1"/>
  <c r="AB15" i="1"/>
  <c r="AD28" i="1"/>
  <c r="AD15" i="1"/>
  <c r="AF28" i="1"/>
  <c r="AF15" i="1"/>
  <c r="AB29" i="1"/>
  <c r="AB16" i="1"/>
  <c r="AD29" i="1"/>
  <c r="AD16" i="1"/>
  <c r="AF29" i="1"/>
  <c r="AF16" i="1"/>
  <c r="AB31" i="1"/>
  <c r="AB18" i="1"/>
  <c r="AD31" i="1"/>
  <c r="AD18" i="1"/>
  <c r="AF31" i="1"/>
  <c r="AF18" i="1"/>
  <c r="AB32" i="1"/>
  <c r="AB19" i="1"/>
  <c r="AD32" i="1"/>
  <c r="AD19" i="1"/>
  <c r="AF32" i="1"/>
  <c r="AF19" i="1"/>
  <c r="W28" i="1"/>
  <c r="W15" i="1"/>
  <c r="U29" i="1"/>
  <c r="U16" i="1"/>
  <c r="S31" i="1"/>
  <c r="S18" i="1"/>
  <c r="X32" i="1"/>
  <c r="X19" i="1"/>
  <c r="AC28" i="1"/>
  <c r="AC15" i="1"/>
  <c r="AE28" i="1"/>
  <c r="AE15" i="1"/>
  <c r="AG28" i="1"/>
  <c r="AG15" i="1"/>
  <c r="AC29" i="1"/>
  <c r="AC16" i="1"/>
  <c r="AE29" i="1"/>
  <c r="AE16" i="1"/>
  <c r="AG29" i="1"/>
  <c r="AG16" i="1"/>
  <c r="AC31" i="1"/>
  <c r="AC18" i="1"/>
  <c r="AE31" i="1"/>
  <c r="AE18" i="1"/>
  <c r="AG31" i="1"/>
  <c r="AG18" i="1"/>
  <c r="AC32" i="1"/>
  <c r="AC19" i="1"/>
  <c r="AE32" i="1"/>
  <c r="AE19" i="1"/>
  <c r="AG32" i="1"/>
  <c r="AG19" i="1"/>
  <c r="I11" i="1"/>
  <c r="N41" i="1"/>
  <c r="N79" i="1"/>
  <c r="F11" i="1"/>
  <c r="N28" i="1"/>
  <c r="N53" i="1"/>
  <c r="N66" i="1"/>
  <c r="N54" i="1"/>
  <c r="N67" i="1"/>
  <c r="H11" i="1"/>
  <c r="N27" i="1"/>
  <c r="N30" i="1" s="1"/>
  <c r="N33" i="1" s="1"/>
  <c r="N80" i="1"/>
  <c r="N40" i="1"/>
  <c r="J11" i="1"/>
  <c r="G11" i="1"/>
  <c r="K20" i="1"/>
  <c r="J20" i="1"/>
  <c r="I20" i="1"/>
  <c r="H20" i="1"/>
  <c r="G20" i="1"/>
  <c r="F15" i="1"/>
  <c r="S12" i="1" s="1"/>
  <c r="G15" i="1"/>
  <c r="T12" i="1" s="1"/>
  <c r="I15" i="1"/>
  <c r="V12" i="1" s="1"/>
  <c r="J15" i="1"/>
  <c r="W12" i="1" s="1"/>
  <c r="K15" i="1"/>
  <c r="X12" i="1" s="1"/>
  <c r="T26" i="1" l="1"/>
  <c r="T13" i="1"/>
  <c r="V26" i="1"/>
  <c r="V13" i="1"/>
  <c r="X26" i="1"/>
  <c r="X13" i="1"/>
  <c r="U26" i="1"/>
  <c r="U13" i="1"/>
  <c r="W26" i="1"/>
  <c r="W13" i="1"/>
  <c r="K5" i="1"/>
  <c r="K7" i="1"/>
  <c r="J7" i="1"/>
  <c r="J5" i="1"/>
  <c r="I5" i="1"/>
  <c r="I7" i="1"/>
  <c r="G5" i="1"/>
  <c r="G7" i="1"/>
  <c r="F7" i="1"/>
  <c r="F5" i="1"/>
  <c r="E5" i="1"/>
  <c r="E7" i="1"/>
  <c r="H5" i="1"/>
  <c r="H7" i="1"/>
  <c r="N43" i="1"/>
  <c r="N46" i="1" s="1"/>
  <c r="K6" i="1"/>
  <c r="K4" i="1"/>
  <c r="J6" i="1"/>
  <c r="J4" i="1"/>
  <c r="H4" i="1"/>
  <c r="H6" i="1"/>
  <c r="G6" i="1"/>
  <c r="G4" i="1"/>
  <c r="F6" i="1"/>
  <c r="F4" i="1"/>
  <c r="E6" i="1"/>
  <c r="E4" i="1"/>
  <c r="I6" i="1"/>
  <c r="I4" i="1"/>
  <c r="N56" i="1"/>
  <c r="N59" i="1" s="1"/>
  <c r="N32" i="1"/>
  <c r="N82" i="1"/>
  <c r="N85" i="1" s="1"/>
  <c r="N15" i="1"/>
  <c r="N14" i="1"/>
  <c r="N69" i="1"/>
  <c r="N72" i="1" s="1"/>
  <c r="N45" i="1"/>
  <c r="N17" i="1" l="1"/>
  <c r="N20" i="1" s="1"/>
  <c r="N4" i="1" s="1"/>
  <c r="N58" i="1"/>
  <c r="N71" i="1"/>
  <c r="N84" i="1"/>
  <c r="N19" i="1" l="1"/>
  <c r="N5" i="1"/>
  <c r="N3" i="1"/>
</calcChain>
</file>

<file path=xl/sharedStrings.xml><?xml version="1.0" encoding="utf-8"?>
<sst xmlns="http://schemas.openxmlformats.org/spreadsheetml/2006/main" count="324" uniqueCount="36">
  <si>
    <t>DEBUT</t>
  </si>
  <si>
    <t>FIN</t>
  </si>
  <si>
    <t>TEMPS DE PAUSE</t>
  </si>
  <si>
    <t>TOTAL</t>
  </si>
  <si>
    <t>Midi</t>
  </si>
  <si>
    <t>Soir</t>
  </si>
  <si>
    <t>PIERRE DE RYCKE</t>
  </si>
  <si>
    <t>SAADI MOHAMED</t>
  </si>
  <si>
    <t>MAIRIE</t>
  </si>
  <si>
    <t>ABDALAH</t>
  </si>
  <si>
    <t>PRESENCE PERSONNEL</t>
  </si>
  <si>
    <t>CARDINOT NADEGE</t>
  </si>
  <si>
    <t>DUREGHELLO CHARLOTTE</t>
  </si>
  <si>
    <t>Matin</t>
  </si>
  <si>
    <t>Contrat:</t>
  </si>
  <si>
    <t>Semaine</t>
  </si>
  <si>
    <t>S.Service</t>
  </si>
  <si>
    <t>Lu</t>
  </si>
  <si>
    <t>Ma</t>
  </si>
  <si>
    <t>Me</t>
  </si>
  <si>
    <t>Je</t>
  </si>
  <si>
    <t>Ve</t>
  </si>
  <si>
    <t>Sa</t>
  </si>
  <si>
    <t>Di</t>
  </si>
  <si>
    <t>S1</t>
  </si>
  <si>
    <t>S2</t>
  </si>
  <si>
    <t>S3</t>
  </si>
  <si>
    <t>S4</t>
  </si>
  <si>
    <t>S5</t>
  </si>
  <si>
    <t>S6</t>
  </si>
  <si>
    <t>Cuisine</t>
  </si>
  <si>
    <t>Salle</t>
  </si>
  <si>
    <t>ETUDE DES ABSENCES EN CUISINE</t>
  </si>
  <si>
    <t>ETUDE DES ABSENCES EN SALLE</t>
  </si>
  <si>
    <t>HS dues</t>
  </si>
  <si>
    <t>Nb H Faites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</si>
</sst>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\ yyyy"/>
    <numFmt numFmtId="165" formatCode="[h]:mm;@"/>
    <numFmt numFmtId="166" formatCode="ddd\ dd\ 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465926084170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20" fontId="1" fillId="2" borderId="1" xfId="0" applyNumberFormat="1" applyFont="1" applyFill="1" applyBorder="1"/>
    <xf numFmtId="0" fontId="0" fillId="0" borderId="0" xfId="0" applyFill="1"/>
    <xf numFmtId="0" fontId="0" fillId="0" borderId="0" xfId="0" applyFill="1" applyBorder="1"/>
    <xf numFmtId="20" fontId="2" fillId="0" borderId="1" xfId="0" applyNumberFormat="1" applyFont="1" applyBorder="1" applyProtection="1">
      <protection locked="0"/>
    </xf>
    <xf numFmtId="0" fontId="0" fillId="3" borderId="0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4" xfId="0" applyFill="1" applyBorder="1"/>
    <xf numFmtId="165" fontId="0" fillId="2" borderId="2" xfId="0" applyNumberForma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left" shrinkToFit="1"/>
    </xf>
    <xf numFmtId="166" fontId="6" fillId="2" borderId="1" xfId="0" applyNumberFormat="1" applyFont="1" applyFill="1" applyBorder="1" applyAlignment="1" applyProtection="1">
      <alignment horizontal="left" shrinkToFit="1"/>
      <protection locked="0"/>
    </xf>
    <xf numFmtId="0" fontId="0" fillId="4" borderId="4" xfId="0" applyFill="1" applyBorder="1"/>
    <xf numFmtId="0" fontId="0" fillId="4" borderId="5" xfId="0" applyFill="1" applyBorder="1"/>
    <xf numFmtId="164" fontId="0" fillId="4" borderId="0" xfId="0" applyNumberFormat="1" applyFill="1" applyBorder="1"/>
    <xf numFmtId="0" fontId="0" fillId="4" borderId="6" xfId="0" applyFill="1" applyBorder="1"/>
    <xf numFmtId="20" fontId="2" fillId="4" borderId="0" xfId="0" applyNumberFormat="1" applyFont="1" applyFill="1" applyBorder="1"/>
    <xf numFmtId="0" fontId="0" fillId="4" borderId="0" xfId="0" applyFill="1"/>
    <xf numFmtId="0" fontId="0" fillId="4" borderId="9" xfId="0" applyFill="1" applyBorder="1"/>
    <xf numFmtId="20" fontId="1" fillId="4" borderId="8" xfId="0" applyNumberFormat="1" applyFont="1" applyFill="1" applyBorder="1"/>
    <xf numFmtId="0" fontId="0" fillId="4" borderId="8" xfId="0" applyFill="1" applyBorder="1"/>
    <xf numFmtId="20" fontId="1" fillId="4" borderId="0" xfId="0" applyNumberFormat="1" applyFont="1" applyFill="1" applyBorder="1"/>
    <xf numFmtId="0" fontId="0" fillId="4" borderId="0" xfId="0" applyFill="1" applyBorder="1"/>
    <xf numFmtId="0" fontId="0" fillId="4" borderId="3" xfId="0" applyFill="1" applyBorder="1"/>
    <xf numFmtId="0" fontId="0" fillId="4" borderId="7" xfId="0" applyFill="1" applyBorder="1"/>
    <xf numFmtId="0" fontId="0" fillId="4" borderId="10" xfId="0" applyFill="1" applyBorder="1"/>
    <xf numFmtId="0" fontId="1" fillId="4" borderId="8" xfId="0" applyFont="1" applyFill="1" applyBorder="1" applyAlignment="1">
      <alignment horizontal="center" vertical="center" textRotation="90"/>
    </xf>
    <xf numFmtId="0" fontId="2" fillId="4" borderId="8" xfId="0" applyFont="1" applyFill="1" applyBorder="1"/>
    <xf numFmtId="0" fontId="2" fillId="4" borderId="0" xfId="0" applyFont="1" applyFill="1" applyBorder="1"/>
    <xf numFmtId="0" fontId="1" fillId="3" borderId="0" xfId="0" applyFont="1" applyFill="1" applyBorder="1"/>
    <xf numFmtId="0" fontId="0" fillId="3" borderId="8" xfId="0" applyFill="1" applyBorder="1" applyProtection="1"/>
    <xf numFmtId="165" fontId="5" fillId="2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>
      <alignment horizontal="center" vertical="center"/>
    </xf>
    <xf numFmtId="20" fontId="7" fillId="4" borderId="0" xfId="0" applyNumberFormat="1" applyFont="1" applyFill="1" applyBorder="1"/>
    <xf numFmtId="20" fontId="6" fillId="0" borderId="1" xfId="0" applyNumberFormat="1" applyFont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0" fontId="1" fillId="2" borderId="14" xfId="0" applyNumberFormat="1" applyFon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19" xfId="0" applyFont="1" applyBorder="1"/>
    <xf numFmtId="0" fontId="6" fillId="2" borderId="0" xfId="0" applyFont="1" applyFill="1" applyBorder="1"/>
    <xf numFmtId="0" fontId="0" fillId="0" borderId="0" xfId="0" applyBorder="1"/>
    <xf numFmtId="0" fontId="3" fillId="0" borderId="0" xfId="0" applyFont="1" applyBorder="1"/>
    <xf numFmtId="0" fontId="0" fillId="0" borderId="20" xfId="0" applyBorder="1"/>
    <xf numFmtId="0" fontId="6" fillId="0" borderId="19" xfId="0" applyFont="1" applyBorder="1"/>
    <xf numFmtId="0" fontId="6" fillId="0" borderId="0" xfId="0" applyFont="1" applyBorder="1"/>
    <xf numFmtId="0" fontId="0" fillId="0" borderId="21" xfId="0" applyBorder="1"/>
    <xf numFmtId="0" fontId="0" fillId="0" borderId="11" xfId="0" applyBorder="1"/>
    <xf numFmtId="0" fontId="0" fillId="0" borderId="12" xfId="0" applyBorder="1"/>
    <xf numFmtId="0" fontId="4" fillId="4" borderId="15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>
      <alignment horizontal="right" vertical="center"/>
    </xf>
    <xf numFmtId="0" fontId="8" fillId="5" borderId="1" xfId="0" applyNumberFormat="1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>
      <alignment horizontal="right" vertical="center"/>
    </xf>
    <xf numFmtId="0" fontId="8" fillId="6" borderId="1" xfId="0" applyNumberFormat="1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/>
    <xf numFmtId="165" fontId="10" fillId="4" borderId="1" xfId="0" applyNumberFormat="1" applyFont="1" applyFill="1" applyBorder="1"/>
    <xf numFmtId="20" fontId="2" fillId="0" borderId="0" xfId="0" applyNumberFormat="1" applyFont="1" applyBorder="1" applyProtection="1">
      <protection locked="0"/>
    </xf>
    <xf numFmtId="166" fontId="6" fillId="7" borderId="1" xfId="0" applyNumberFormat="1" applyFont="1" applyFill="1" applyBorder="1" applyAlignment="1" applyProtection="1">
      <alignment horizontal="left" shrinkToFit="1"/>
      <protection locked="0"/>
    </xf>
    <xf numFmtId="20" fontId="1" fillId="0" borderId="8" xfId="0" applyNumberFormat="1" applyFont="1" applyFill="1" applyBorder="1"/>
    <xf numFmtId="20" fontId="1" fillId="4" borderId="22" xfId="0" applyNumberFormat="1" applyFont="1" applyFill="1" applyBorder="1"/>
    <xf numFmtId="20" fontId="1" fillId="8" borderId="22" xfId="0" applyNumberFormat="1" applyFont="1" applyFill="1" applyBorder="1"/>
    <xf numFmtId="0" fontId="1" fillId="0" borderId="0" xfId="0" applyFont="1" applyFill="1" applyBorder="1" applyAlignment="1">
      <alignment horizontal="center" vertical="center" textRotation="90"/>
    </xf>
    <xf numFmtId="0" fontId="2" fillId="0" borderId="0" xfId="0" applyFont="1" applyFill="1" applyBorder="1"/>
    <xf numFmtId="20" fontId="1" fillId="0" borderId="0" xfId="0" applyNumberFormat="1" applyFont="1" applyFill="1" applyBorder="1"/>
    <xf numFmtId="0" fontId="0" fillId="8" borderId="10" xfId="0" applyFill="1" applyBorder="1"/>
    <xf numFmtId="0" fontId="1" fillId="8" borderId="8" xfId="0" applyFont="1" applyFill="1" applyBorder="1" applyAlignment="1">
      <alignment horizontal="center" vertical="center" textRotation="90"/>
    </xf>
    <xf numFmtId="0" fontId="2" fillId="8" borderId="8" xfId="0" applyFont="1" applyFill="1" applyBorder="1"/>
    <xf numFmtId="20" fontId="1" fillId="8" borderId="8" xfId="0" applyNumberFormat="1" applyFont="1" applyFill="1" applyBorder="1"/>
    <xf numFmtId="20" fontId="2" fillId="8" borderId="8" xfId="0" applyNumberFormat="1" applyFont="1" applyFill="1" applyBorder="1"/>
    <xf numFmtId="165" fontId="0" fillId="8" borderId="8" xfId="0" applyNumberFormat="1" applyFill="1" applyBorder="1" applyAlignment="1">
      <alignment horizontal="center" vertical="center"/>
    </xf>
    <xf numFmtId="0" fontId="0" fillId="8" borderId="9" xfId="0" applyFill="1" applyBorder="1"/>
    <xf numFmtId="20" fontId="2" fillId="0" borderId="0" xfId="0" applyNumberFormat="1" applyFont="1" applyBorder="1" applyProtection="1"/>
    <xf numFmtId="0" fontId="0" fillId="4" borderId="23" xfId="0" applyFill="1" applyBorder="1"/>
    <xf numFmtId="0" fontId="7" fillId="6" borderId="14" xfId="0" applyFont="1" applyFill="1" applyBorder="1" applyAlignment="1">
      <alignment horizontal="center" vertical="center" textRotation="90"/>
    </xf>
    <xf numFmtId="0" fontId="7" fillId="6" borderId="2" xfId="0" applyFont="1" applyFill="1" applyBorder="1" applyAlignment="1">
      <alignment horizontal="center" vertical="center" textRotation="90"/>
    </xf>
    <xf numFmtId="0" fontId="7" fillId="5" borderId="14" xfId="0" applyFont="1" applyFill="1" applyBorder="1" applyAlignment="1">
      <alignment horizontal="center" vertical="center" textRotation="90"/>
    </xf>
    <xf numFmtId="0" fontId="7" fillId="5" borderId="2" xfId="0" applyFont="1" applyFill="1" applyBorder="1" applyAlignment="1">
      <alignment horizontal="center" vertical="center" textRotation="90"/>
    </xf>
    <xf numFmtId="0" fontId="3" fillId="4" borderId="11" xfId="0" applyFont="1" applyFill="1" applyBorder="1" applyAlignment="1" applyProtection="1">
      <alignment horizontal="left" vertical="center" shrinkToFit="1"/>
      <protection locked="0"/>
    </xf>
    <xf numFmtId="0" fontId="3" fillId="4" borderId="12" xfId="0" applyFont="1" applyFill="1" applyBorder="1" applyAlignment="1" applyProtection="1">
      <alignment horizontal="left" vertical="center" shrinkToFit="1"/>
      <protection locked="0"/>
    </xf>
    <xf numFmtId="0" fontId="1" fillId="0" borderId="1" xfId="0" applyFont="1" applyBorder="1" applyAlignment="1">
      <alignment horizontal="center" vertical="center" textRotation="90"/>
    </xf>
    <xf numFmtId="164" fontId="9" fillId="4" borderId="0" xfId="0" applyNumberFormat="1" applyFont="1" applyFill="1" applyBorder="1" applyAlignment="1">
      <alignment horizontal="left" shrinkToFit="1"/>
    </xf>
    <xf numFmtId="14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8EC0F6"/>
      <color rgb="FF4A99F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38100</xdr:colOff>
      <xdr:row>0</xdr:row>
      <xdr:rowOff>114301</xdr:rowOff>
    </xdr:from>
    <xdr:to>
      <xdr:col>35</xdr:col>
      <xdr:colOff>361950</xdr:colOff>
      <xdr:row>2</xdr:row>
      <xdr:rowOff>171450</xdr:rowOff>
    </xdr:to>
    <xdr:sp macro="[0]!Module1.RAZ" textlink="">
      <xdr:nvSpPr>
        <xdr:cNvPr id="2" name="Rectangle 1"/>
        <xdr:cNvSpPr/>
      </xdr:nvSpPr>
      <xdr:spPr>
        <a:xfrm>
          <a:off x="10868025" y="114301"/>
          <a:ext cx="1085850" cy="285749"/>
        </a:xfrm>
        <a:prstGeom prst="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Efface tout</a:t>
          </a:r>
        </a:p>
      </xdr:txBody>
    </xdr:sp>
    <xdr:clientData/>
  </xdr:twoCellAnchor>
  <xdr:twoCellAnchor>
    <xdr:from>
      <xdr:col>11</xdr:col>
      <xdr:colOff>85725</xdr:colOff>
      <xdr:row>5</xdr:row>
      <xdr:rowOff>38100</xdr:rowOff>
    </xdr:from>
    <xdr:to>
      <xdr:col>14</xdr:col>
      <xdr:colOff>9525</xdr:colOff>
      <xdr:row>6</xdr:row>
      <xdr:rowOff>219075</xdr:rowOff>
    </xdr:to>
    <xdr:sp macro="" textlink="R3">
      <xdr:nvSpPr>
        <xdr:cNvPr id="15" name="Rectangle 14"/>
        <xdr:cNvSpPr/>
      </xdr:nvSpPr>
      <xdr:spPr>
        <a:xfrm>
          <a:off x="9410700" y="914400"/>
          <a:ext cx="1190625" cy="409575"/>
        </a:xfrm>
        <a:prstGeom prst="rect">
          <a:avLst/>
        </a:prstGeom>
        <a:solidFill>
          <a:srgbClr val="8EC0F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A18C7440-5F26-4435-B264-7468F93184AB}" type="TxLink">
            <a:rPr lang="en-US" sz="1600" b="1" i="0" u="none" strike="noStrike">
              <a:solidFill>
                <a:schemeClr val="bg1"/>
              </a:solidFill>
              <a:latin typeface="Calibri"/>
            </a:rPr>
            <a:pPr algn="ctr"/>
            <a:t>02/06/2015</a:t>
          </a:fld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K87"/>
  <sheetViews>
    <sheetView showGridLines="0" tabSelected="1" showRuler="0" zoomScaleNormal="100" workbookViewId="0">
      <pane ySplit="8" topLeftCell="A9" activePane="bottomLeft" state="frozen"/>
      <selection pane="bottomLeft" activeCell="Q1" sqref="Q1:AH1048576"/>
    </sheetView>
  </sheetViews>
  <sheetFormatPr baseColWidth="10" defaultRowHeight="15" x14ac:dyDescent="0.25"/>
  <cols>
    <col min="1" max="1" width="20" style="4" customWidth="1"/>
    <col min="2" max="2" width="1.42578125" customWidth="1"/>
    <col min="3" max="3" width="4" customWidth="1"/>
    <col min="4" max="4" width="16.42578125" customWidth="1"/>
    <col min="5" max="11" width="14" customWidth="1"/>
    <col min="12" max="12" width="1.42578125" style="5" customWidth="1"/>
    <col min="13" max="13" width="9.7109375" style="5" customWidth="1"/>
    <col min="14" max="14" width="7.85546875" customWidth="1"/>
    <col min="15" max="15" width="1.42578125" customWidth="1"/>
    <col min="16" max="16" width="2.140625" customWidth="1"/>
    <col min="17" max="17" width="7.85546875" hidden="1" customWidth="1"/>
    <col min="18" max="23" width="3.42578125" hidden="1" customWidth="1"/>
    <col min="24" max="24" width="3.28515625" hidden="1" customWidth="1"/>
    <col min="25" max="25" width="5" hidden="1" customWidth="1"/>
    <col min="26" max="34" width="3.42578125" hidden="1" customWidth="1"/>
  </cols>
  <sheetData>
    <row r="1" spans="2:34" ht="9.75" customHeight="1" thickBot="1" x14ac:dyDescent="0.3"/>
    <row r="2" spans="2:34" ht="8.25" customHeight="1" thickTop="1" x14ac:dyDescent="0.25">
      <c r="B2" s="8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3"/>
    </row>
    <row r="3" spans="2:34" ht="17.25" customHeight="1" x14ac:dyDescent="0.25">
      <c r="B3" s="9"/>
      <c r="C3" s="36" t="s">
        <v>10</v>
      </c>
      <c r="D3" s="7"/>
      <c r="E3" s="69">
        <v>40701</v>
      </c>
      <c r="F3" s="17">
        <f>E3+1</f>
        <v>40702</v>
      </c>
      <c r="G3" s="17">
        <f>E3+2</f>
        <v>40703</v>
      </c>
      <c r="H3" s="17">
        <f>E3+3</f>
        <v>40704</v>
      </c>
      <c r="I3" s="17">
        <f>E3+4</f>
        <v>40705</v>
      </c>
      <c r="J3" s="17">
        <f>E3+5</f>
        <v>40706</v>
      </c>
      <c r="K3" s="17">
        <f>E3+6</f>
        <v>40707</v>
      </c>
      <c r="L3" s="7"/>
      <c r="M3" s="66" t="s">
        <v>34</v>
      </c>
      <c r="N3" s="67">
        <f ca="1">SUMIF($M$13:$M$85,M3,$N$13)</f>
        <v>0</v>
      </c>
      <c r="O3" s="14"/>
      <c r="R3" s="93">
        <f ca="1">NOW()</f>
        <v>40695.753932638887</v>
      </c>
      <c r="S3" s="93"/>
      <c r="T3" s="93"/>
      <c r="U3" s="93"/>
      <c r="V3" s="93"/>
      <c r="W3" s="93"/>
      <c r="X3" s="93"/>
    </row>
    <row r="4" spans="2:34" ht="18" customHeight="1" x14ac:dyDescent="0.25">
      <c r="B4" s="9"/>
      <c r="C4" s="87" t="s">
        <v>30</v>
      </c>
      <c r="D4" s="61" t="s">
        <v>13</v>
      </c>
      <c r="E4" s="62">
        <f>SUMIF($R$11:$AG$11,R11,$R$12:$AG$12)+SUMIF($R$14:$AG$14,R14,$R$15:$AG$15)+SUMIF($R$17:$AG$17,R17,$R$18:$AG$18)</f>
        <v>0</v>
      </c>
      <c r="F4" s="62">
        <f t="shared" ref="F4:K4" si="0">SUMIF($R$11:$AG$11,S11,$R$12:$AG$12)+SUMIF($R$14:$AG$14,S14,$R$15:$AG$15)+SUMIF($R$17:$AG$17,S17,$R$18:$AG$18)</f>
        <v>0</v>
      </c>
      <c r="G4" s="62">
        <f t="shared" si="0"/>
        <v>0</v>
      </c>
      <c r="H4" s="62">
        <f t="shared" si="0"/>
        <v>0</v>
      </c>
      <c r="I4" s="62">
        <f t="shared" si="0"/>
        <v>0</v>
      </c>
      <c r="J4" s="62">
        <f t="shared" si="0"/>
        <v>0</v>
      </c>
      <c r="K4" s="62">
        <f t="shared" si="0"/>
        <v>0</v>
      </c>
      <c r="L4" s="7"/>
      <c r="M4" s="66" t="s">
        <v>16</v>
      </c>
      <c r="N4" s="67">
        <f ca="1">SUMIF($M$13:$M$85,M4,$N$13)</f>
        <v>-9.75</v>
      </c>
      <c r="O4" s="14"/>
    </row>
    <row r="5" spans="2:34" ht="18" customHeight="1" x14ac:dyDescent="0.25">
      <c r="B5" s="9"/>
      <c r="C5" s="88"/>
      <c r="D5" s="61" t="s">
        <v>5</v>
      </c>
      <c r="E5" s="62">
        <f>SUMIF($R$11:$AG$11,R11,$R$13:$AG$13)+SUMIF($R$14:$AG$14,R14,$R$16:$AG$16)+SUMIF($R$17:$AG$17,R17,$R$19:$AG$19)</f>
        <v>0</v>
      </c>
      <c r="F5" s="62">
        <f t="shared" ref="F5:K5" si="1">SUMIF($R$11:$AG$11,S11,$R$13:$AG$13)+SUMIF($R$14:$AG$14,S14,$R$16:$AG$16)+SUMIF($R$17:$AG$17,S17,$R$19:$AG$19)</f>
        <v>0</v>
      </c>
      <c r="G5" s="62">
        <f t="shared" si="1"/>
        <v>0</v>
      </c>
      <c r="H5" s="62">
        <f t="shared" si="1"/>
        <v>0</v>
      </c>
      <c r="I5" s="62">
        <f t="shared" si="1"/>
        <v>0</v>
      </c>
      <c r="J5" s="62">
        <f t="shared" si="1"/>
        <v>0</v>
      </c>
      <c r="K5" s="62">
        <f t="shared" si="1"/>
        <v>0</v>
      </c>
      <c r="L5" s="7"/>
      <c r="M5" s="66" t="s">
        <v>35</v>
      </c>
      <c r="N5" s="67">
        <f ca="1">SUMIF($M$13:$M$85,"Semaine",$N$13)</f>
        <v>0</v>
      </c>
      <c r="O5" s="14"/>
    </row>
    <row r="6" spans="2:34" ht="18" customHeight="1" x14ac:dyDescent="0.25">
      <c r="B6" s="9"/>
      <c r="C6" s="85" t="s">
        <v>31</v>
      </c>
      <c r="D6" s="63" t="s">
        <v>13</v>
      </c>
      <c r="E6" s="64">
        <f>SUMIF($R$24:$AG$24,R24,$R$25:$AG$25)+SUMIF($R$27:$AG$27,R27,$R$28:$AG$28)+SUMIF($R$30:$AG$30,R30,$R$31:$AG$31)</f>
        <v>0</v>
      </c>
      <c r="F6" s="64">
        <f t="shared" ref="F6:K6" si="2">SUMIF($R$24:$AG$24,S24,$R$25:$AG$25)+SUMIF($R$27:$AG$27,S27,$R$28:$AG$28)+SUMIF($R$30:$AG$30,S30,$R$31:$AG$31)</f>
        <v>0</v>
      </c>
      <c r="G6" s="64">
        <f t="shared" si="2"/>
        <v>0</v>
      </c>
      <c r="H6" s="64">
        <f t="shared" si="2"/>
        <v>0</v>
      </c>
      <c r="I6" s="64">
        <f t="shared" si="2"/>
        <v>0</v>
      </c>
      <c r="J6" s="64">
        <f t="shared" si="2"/>
        <v>0</v>
      </c>
      <c r="K6" s="64">
        <f t="shared" si="2"/>
        <v>0</v>
      </c>
      <c r="L6" s="7"/>
      <c r="M6" s="7"/>
      <c r="N6" s="7"/>
      <c r="O6" s="14"/>
    </row>
    <row r="7" spans="2:34" ht="18" customHeight="1" x14ac:dyDescent="0.25">
      <c r="B7" s="9"/>
      <c r="C7" s="86"/>
      <c r="D7" s="63" t="s">
        <v>5</v>
      </c>
      <c r="E7" s="65">
        <f>SUMIF($R$24:$AG$24,R24,$R$26:$AG$26)+SUMIF($R$27:$AG$27,R27,$R$29:$AG$29)+SUMIF($R$30:$AG$30,R30,$R$32:$AG$32)</f>
        <v>0</v>
      </c>
      <c r="F7" s="65">
        <f t="shared" ref="F7:K7" si="3">SUMIF($R$24:$AG$24,S24,$R$26:$AG$26)+SUMIF($R$27:$AG$27,S27,$R$29:$AG$29)+SUMIF($R$30:$AG$30,S30,$R$32:$AG$32)</f>
        <v>0</v>
      </c>
      <c r="G7" s="65">
        <f t="shared" si="3"/>
        <v>0</v>
      </c>
      <c r="H7" s="65">
        <f t="shared" si="3"/>
        <v>0</v>
      </c>
      <c r="I7" s="65">
        <f t="shared" si="3"/>
        <v>0</v>
      </c>
      <c r="J7" s="65">
        <f t="shared" si="3"/>
        <v>0</v>
      </c>
      <c r="K7" s="65">
        <f t="shared" si="3"/>
        <v>0</v>
      </c>
      <c r="L7" s="7"/>
      <c r="M7" s="7"/>
      <c r="N7" s="7"/>
      <c r="O7" s="14"/>
    </row>
    <row r="8" spans="2:34" ht="7.5" customHeight="1" thickBot="1" x14ac:dyDescent="0.3">
      <c r="B8" s="10"/>
      <c r="C8" s="11"/>
      <c r="D8" s="11"/>
      <c r="E8" s="37"/>
      <c r="F8" s="37"/>
      <c r="G8" s="37"/>
      <c r="H8" s="37"/>
      <c r="I8" s="37"/>
      <c r="J8" s="37"/>
      <c r="K8" s="37"/>
      <c r="L8" s="11"/>
      <c r="M8" s="11"/>
      <c r="N8" s="11"/>
      <c r="O8" s="12"/>
    </row>
    <row r="9" spans="2:34" ht="6.75" customHeight="1" thickTop="1" thickBot="1" x14ac:dyDescent="0.3"/>
    <row r="10" spans="2:34" ht="14.1" customHeight="1" thickTop="1" x14ac:dyDescent="0.25">
      <c r="B10" s="30"/>
      <c r="C10" s="19" t="s">
        <v>24</v>
      </c>
      <c r="D10" s="19"/>
      <c r="E10" s="59" t="s">
        <v>31</v>
      </c>
      <c r="F10" s="59" t="s">
        <v>31</v>
      </c>
      <c r="G10" s="59" t="s">
        <v>31</v>
      </c>
      <c r="H10" s="59" t="s">
        <v>31</v>
      </c>
      <c r="I10" s="59" t="s">
        <v>31</v>
      </c>
      <c r="J10" s="59" t="s">
        <v>31</v>
      </c>
      <c r="K10" s="59" t="s">
        <v>31</v>
      </c>
      <c r="L10" s="19"/>
      <c r="M10" s="19"/>
      <c r="N10" s="19"/>
      <c r="O10" s="20"/>
      <c r="Q10" s="46" t="s">
        <v>32</v>
      </c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8"/>
    </row>
    <row r="11" spans="2:34" x14ac:dyDescent="0.25">
      <c r="B11" s="31"/>
      <c r="C11" s="89" t="s">
        <v>6</v>
      </c>
      <c r="D11" s="90"/>
      <c r="E11" s="17">
        <f>E3</f>
        <v>40701</v>
      </c>
      <c r="F11" s="17">
        <f>E11+1</f>
        <v>40702</v>
      </c>
      <c r="G11" s="17">
        <f>E11+2</f>
        <v>40703</v>
      </c>
      <c r="H11" s="17">
        <f>E11+3</f>
        <v>40704</v>
      </c>
      <c r="I11" s="17">
        <f>E11+4</f>
        <v>40705</v>
      </c>
      <c r="J11" s="17">
        <f>E11+5</f>
        <v>40706</v>
      </c>
      <c r="K11" s="17">
        <f>E11+6</f>
        <v>40707</v>
      </c>
      <c r="L11" s="21"/>
      <c r="M11" s="92" t="str">
        <f>C11</f>
        <v>PIERRE DE RYCKE</v>
      </c>
      <c r="N11" s="92"/>
      <c r="O11" s="22"/>
      <c r="Q11" s="49" t="s">
        <v>24</v>
      </c>
      <c r="R11" s="50" t="s">
        <v>17</v>
      </c>
      <c r="S11" s="50" t="s">
        <v>18</v>
      </c>
      <c r="T11" s="50" t="s">
        <v>19</v>
      </c>
      <c r="U11" s="50" t="s">
        <v>20</v>
      </c>
      <c r="V11" s="50" t="s">
        <v>21</v>
      </c>
      <c r="W11" s="50" t="s">
        <v>22</v>
      </c>
      <c r="X11" s="50" t="s">
        <v>23</v>
      </c>
      <c r="Y11" s="51"/>
      <c r="Z11" s="52" t="s">
        <v>27</v>
      </c>
      <c r="AA11" s="50" t="s">
        <v>17</v>
      </c>
      <c r="AB11" s="50" t="s">
        <v>18</v>
      </c>
      <c r="AC11" s="50" t="s">
        <v>19</v>
      </c>
      <c r="AD11" s="50" t="s">
        <v>20</v>
      </c>
      <c r="AE11" s="50" t="s">
        <v>21</v>
      </c>
      <c r="AF11" s="50" t="s">
        <v>22</v>
      </c>
      <c r="AG11" s="50" t="s">
        <v>23</v>
      </c>
      <c r="AH11" s="53"/>
    </row>
    <row r="12" spans="2:34" x14ac:dyDescent="0.25">
      <c r="B12" s="31"/>
      <c r="C12" s="91" t="s">
        <v>4</v>
      </c>
      <c r="D12" s="1" t="s">
        <v>0</v>
      </c>
      <c r="E12" s="6"/>
      <c r="F12" s="6"/>
      <c r="G12" s="6"/>
      <c r="H12" s="6"/>
      <c r="I12" s="6"/>
      <c r="J12" s="6"/>
      <c r="K12" s="6"/>
      <c r="L12" s="23"/>
      <c r="M12" s="23"/>
      <c r="N12" s="24"/>
      <c r="O12" s="22"/>
      <c r="Q12" s="54" t="s">
        <v>4</v>
      </c>
      <c r="R12" s="44">
        <f>SUMPRODUCT(AND(E10="Cuisine",(E15&lt;&gt;""))*1)</f>
        <v>0</v>
      </c>
      <c r="S12" s="44">
        <f t="shared" ref="S12:X12" si="4">SUMPRODUCT(AND(F10="Cuisine",(F15&lt;&gt;""))*1)</f>
        <v>0</v>
      </c>
      <c r="T12" s="44">
        <f t="shared" si="4"/>
        <v>0</v>
      </c>
      <c r="U12" s="44">
        <f t="shared" si="4"/>
        <v>0</v>
      </c>
      <c r="V12" s="44">
        <f t="shared" si="4"/>
        <v>0</v>
      </c>
      <c r="W12" s="44">
        <f t="shared" si="4"/>
        <v>0</v>
      </c>
      <c r="X12" s="44">
        <f t="shared" si="4"/>
        <v>0</v>
      </c>
      <c r="Y12" s="51"/>
      <c r="Z12" s="55" t="s">
        <v>4</v>
      </c>
      <c r="AA12" s="44">
        <f>SUMPRODUCT(AND(E49="Cuisine",(E54&lt;&gt;""))*1)</f>
        <v>0</v>
      </c>
      <c r="AB12" s="44">
        <f t="shared" ref="AB12:AG12" si="5">SUMPRODUCT(AND(F49="Cuisine",(F54&lt;&gt;""))*1)</f>
        <v>0</v>
      </c>
      <c r="AC12" s="44">
        <f t="shared" si="5"/>
        <v>0</v>
      </c>
      <c r="AD12" s="44">
        <f t="shared" si="5"/>
        <v>0</v>
      </c>
      <c r="AE12" s="44">
        <f t="shared" si="5"/>
        <v>0</v>
      </c>
      <c r="AF12" s="44">
        <f t="shared" si="5"/>
        <v>0</v>
      </c>
      <c r="AG12" s="44">
        <f t="shared" si="5"/>
        <v>0</v>
      </c>
      <c r="AH12" s="53"/>
    </row>
    <row r="13" spans="2:34" ht="15.75" x14ac:dyDescent="0.25">
      <c r="B13" s="31"/>
      <c r="C13" s="91"/>
      <c r="D13" s="1" t="s">
        <v>1</v>
      </c>
      <c r="E13" s="6"/>
      <c r="F13" s="6"/>
      <c r="G13" s="6"/>
      <c r="H13" s="6"/>
      <c r="I13" s="6"/>
      <c r="J13" s="6"/>
      <c r="K13" s="6"/>
      <c r="L13" s="23"/>
      <c r="M13" s="40" t="s">
        <v>14</v>
      </c>
      <c r="N13" s="38">
        <v>1.625</v>
      </c>
      <c r="O13" s="22"/>
      <c r="Q13" s="54" t="s">
        <v>5</v>
      </c>
      <c r="R13" s="44">
        <f>SUMPRODUCT(AND(E16="Cuisine",(E20&lt;&gt;""))*1)</f>
        <v>0</v>
      </c>
      <c r="S13" s="44">
        <f t="shared" ref="S13:X13" si="6">SUMPRODUCT(AND(F16="Cuisine",(F20&lt;&gt;""))*1)</f>
        <v>0</v>
      </c>
      <c r="T13" s="44">
        <f t="shared" si="6"/>
        <v>0</v>
      </c>
      <c r="U13" s="44">
        <f t="shared" si="6"/>
        <v>0</v>
      </c>
      <c r="V13" s="44">
        <f t="shared" si="6"/>
        <v>0</v>
      </c>
      <c r="W13" s="44">
        <f t="shared" si="6"/>
        <v>0</v>
      </c>
      <c r="X13" s="44">
        <f t="shared" si="6"/>
        <v>0</v>
      </c>
      <c r="Y13" s="51"/>
      <c r="Z13" s="55" t="s">
        <v>5</v>
      </c>
      <c r="AA13" s="44">
        <f>SUMPRODUCT(AND(E55="Cuisine",(E59&lt;&gt;""))*1)</f>
        <v>0</v>
      </c>
      <c r="AB13" s="44">
        <f t="shared" ref="AB13:AG13" si="7">SUMPRODUCT(AND(F55="Cuisine",(F59&lt;&gt;""))*1)</f>
        <v>0</v>
      </c>
      <c r="AC13" s="44">
        <f t="shared" si="7"/>
        <v>0</v>
      </c>
      <c r="AD13" s="44">
        <f t="shared" si="7"/>
        <v>0</v>
      </c>
      <c r="AE13" s="44">
        <f t="shared" si="7"/>
        <v>0</v>
      </c>
      <c r="AF13" s="44">
        <f t="shared" si="7"/>
        <v>0</v>
      </c>
      <c r="AG13" s="44">
        <f t="shared" si="7"/>
        <v>0</v>
      </c>
      <c r="AH13" s="53"/>
    </row>
    <row r="14" spans="2:34" x14ac:dyDescent="0.25">
      <c r="B14" s="31"/>
      <c r="C14" s="91"/>
      <c r="D14" s="1" t="s">
        <v>2</v>
      </c>
      <c r="E14" s="6"/>
      <c r="F14" s="6"/>
      <c r="G14" s="6"/>
      <c r="H14" s="6"/>
      <c r="I14" s="6"/>
      <c r="J14" s="6"/>
      <c r="K14" s="6"/>
      <c r="L14" s="23"/>
      <c r="M14" s="23" t="s">
        <v>13</v>
      </c>
      <c r="N14" s="41">
        <f>SUM(E15:K15)</f>
        <v>0</v>
      </c>
      <c r="O14" s="22"/>
      <c r="Q14" s="49" t="s">
        <v>25</v>
      </c>
      <c r="R14" s="50" t="s">
        <v>17</v>
      </c>
      <c r="S14" s="50" t="s">
        <v>18</v>
      </c>
      <c r="T14" s="50" t="s">
        <v>19</v>
      </c>
      <c r="U14" s="50" t="s">
        <v>20</v>
      </c>
      <c r="V14" s="50" t="s">
        <v>21</v>
      </c>
      <c r="W14" s="50" t="s">
        <v>22</v>
      </c>
      <c r="X14" s="50" t="s">
        <v>23</v>
      </c>
      <c r="Y14" s="51"/>
      <c r="Z14" s="52" t="s">
        <v>28</v>
      </c>
      <c r="AA14" s="50" t="s">
        <v>17</v>
      </c>
      <c r="AB14" s="50" t="s">
        <v>18</v>
      </c>
      <c r="AC14" s="50" t="s">
        <v>19</v>
      </c>
      <c r="AD14" s="50" t="s">
        <v>20</v>
      </c>
      <c r="AE14" s="50" t="s">
        <v>21</v>
      </c>
      <c r="AF14" s="50" t="s">
        <v>22</v>
      </c>
      <c r="AG14" s="50" t="s">
        <v>23</v>
      </c>
      <c r="AH14" s="53"/>
    </row>
    <row r="15" spans="2:34" x14ac:dyDescent="0.25">
      <c r="B15" s="31"/>
      <c r="C15" s="91"/>
      <c r="D15" s="2" t="s">
        <v>3</v>
      </c>
      <c r="E15" s="45" t="str">
        <f t="shared" ref="E15:K15" si="8">IF(COUNTA(E12:E13)&lt;2,"",E13-E12-E14)</f>
        <v/>
      </c>
      <c r="F15" s="45" t="str">
        <f t="shared" si="8"/>
        <v/>
      </c>
      <c r="G15" s="45" t="str">
        <f t="shared" si="8"/>
        <v/>
      </c>
      <c r="H15" s="45" t="str">
        <f t="shared" si="8"/>
        <v/>
      </c>
      <c r="I15" s="45" t="str">
        <f t="shared" si="8"/>
        <v/>
      </c>
      <c r="J15" s="45" t="str">
        <f t="shared" si="8"/>
        <v/>
      </c>
      <c r="K15" s="45" t="str">
        <f t="shared" si="8"/>
        <v/>
      </c>
      <c r="L15" s="28"/>
      <c r="M15" s="23" t="s">
        <v>5</v>
      </c>
      <c r="N15" s="41">
        <f>SUM(E20:K20)</f>
        <v>0</v>
      </c>
      <c r="O15" s="22"/>
      <c r="Q15" s="54" t="s">
        <v>4</v>
      </c>
      <c r="R15" s="44">
        <f>SUMPRODUCT(AND(E23="Cuisine",(E28&lt;&gt;""))*1)</f>
        <v>0</v>
      </c>
      <c r="S15" s="44">
        <f t="shared" ref="S15:X15" si="9">SUMPRODUCT(AND(F23="Cuisine",(F28&lt;&gt;""))*1)</f>
        <v>0</v>
      </c>
      <c r="T15" s="44">
        <f t="shared" si="9"/>
        <v>0</v>
      </c>
      <c r="U15" s="44">
        <f t="shared" si="9"/>
        <v>0</v>
      </c>
      <c r="V15" s="44">
        <f t="shared" si="9"/>
        <v>0</v>
      </c>
      <c r="W15" s="44">
        <f t="shared" si="9"/>
        <v>0</v>
      </c>
      <c r="X15" s="44">
        <f t="shared" si="9"/>
        <v>0</v>
      </c>
      <c r="Y15" s="51"/>
      <c r="Z15" s="55" t="s">
        <v>4</v>
      </c>
      <c r="AA15" s="44">
        <f>SUMPRODUCT(AND(E62="Cuisine",(E67&lt;&gt;""))*1)</f>
        <v>0</v>
      </c>
      <c r="AB15" s="44">
        <f t="shared" ref="AB15:AG15" si="10">SUMPRODUCT(AND(F62="Cuisine",(F67&lt;&gt;""))*1)</f>
        <v>0</v>
      </c>
      <c r="AC15" s="44">
        <f t="shared" si="10"/>
        <v>0</v>
      </c>
      <c r="AD15" s="44">
        <f t="shared" si="10"/>
        <v>0</v>
      </c>
      <c r="AE15" s="44">
        <f t="shared" si="10"/>
        <v>0</v>
      </c>
      <c r="AF15" s="44">
        <f t="shared" si="10"/>
        <v>0</v>
      </c>
      <c r="AG15" s="44">
        <f t="shared" si="10"/>
        <v>0</v>
      </c>
      <c r="AH15" s="53"/>
    </row>
    <row r="16" spans="2:34" ht="14.1" customHeight="1" x14ac:dyDescent="0.25">
      <c r="B16" s="31"/>
      <c r="C16" s="29"/>
      <c r="D16" s="35"/>
      <c r="E16" s="60" t="s">
        <v>31</v>
      </c>
      <c r="F16" s="60" t="s">
        <v>31</v>
      </c>
      <c r="G16" s="60" t="s">
        <v>31</v>
      </c>
      <c r="H16" s="60" t="s">
        <v>31</v>
      </c>
      <c r="I16" s="60" t="s">
        <v>31</v>
      </c>
      <c r="J16" s="60" t="s">
        <v>31</v>
      </c>
      <c r="K16" s="60" t="s">
        <v>31</v>
      </c>
      <c r="L16" s="29"/>
      <c r="M16" s="35"/>
      <c r="N16" s="39"/>
      <c r="O16" s="22"/>
      <c r="Q16" s="54" t="s">
        <v>5</v>
      </c>
      <c r="R16" s="44">
        <f>SUMPRODUCT(AND(E29="Cuisine",(E33&lt;&gt;""))*1)</f>
        <v>0</v>
      </c>
      <c r="S16" s="44">
        <f t="shared" ref="S16:X16" si="11">SUMPRODUCT(AND(F29="Cuisine",(F33&lt;&gt;""))*1)</f>
        <v>0</v>
      </c>
      <c r="T16" s="44">
        <f t="shared" si="11"/>
        <v>0</v>
      </c>
      <c r="U16" s="44">
        <f t="shared" si="11"/>
        <v>0</v>
      </c>
      <c r="V16" s="44">
        <f t="shared" si="11"/>
        <v>0</v>
      </c>
      <c r="W16" s="44">
        <f t="shared" si="11"/>
        <v>0</v>
      </c>
      <c r="X16" s="44">
        <f t="shared" si="11"/>
        <v>0</v>
      </c>
      <c r="Y16" s="51"/>
      <c r="Z16" s="55" t="s">
        <v>5</v>
      </c>
      <c r="AA16" s="44">
        <f>SUMPRODUCT(AND(E68="Cuisine",(E72&lt;&gt;""))*1)</f>
        <v>0</v>
      </c>
      <c r="AB16" s="44">
        <f t="shared" ref="AB16:AG16" si="12">SUMPRODUCT(AND(F68="Cuisine",(F72&lt;&gt;""))*1)</f>
        <v>0</v>
      </c>
      <c r="AC16" s="44">
        <f t="shared" si="12"/>
        <v>0</v>
      </c>
      <c r="AD16" s="44">
        <f t="shared" si="12"/>
        <v>0</v>
      </c>
      <c r="AE16" s="44">
        <f t="shared" si="12"/>
        <v>0</v>
      </c>
      <c r="AF16" s="44">
        <f t="shared" si="12"/>
        <v>0</v>
      </c>
      <c r="AG16" s="44">
        <f t="shared" si="12"/>
        <v>0</v>
      </c>
      <c r="AH16" s="53"/>
    </row>
    <row r="17" spans="2:34" x14ac:dyDescent="0.25">
      <c r="B17" s="31"/>
      <c r="C17" s="91" t="s">
        <v>5</v>
      </c>
      <c r="D17" s="1" t="s">
        <v>0</v>
      </c>
      <c r="E17" s="6"/>
      <c r="F17" s="6"/>
      <c r="G17" s="6"/>
      <c r="H17" s="6"/>
      <c r="I17" s="6"/>
      <c r="J17" s="6"/>
      <c r="K17" s="6"/>
      <c r="L17" s="23"/>
      <c r="M17" s="40" t="s">
        <v>15</v>
      </c>
      <c r="N17" s="16">
        <f>SUM(N14:N15)</f>
        <v>0</v>
      </c>
      <c r="O17" s="22"/>
      <c r="Q17" s="49" t="s">
        <v>26</v>
      </c>
      <c r="R17" s="50" t="s">
        <v>17</v>
      </c>
      <c r="S17" s="50" t="s">
        <v>18</v>
      </c>
      <c r="T17" s="50" t="s">
        <v>19</v>
      </c>
      <c r="U17" s="50" t="s">
        <v>20</v>
      </c>
      <c r="V17" s="50" t="s">
        <v>21</v>
      </c>
      <c r="W17" s="50" t="s">
        <v>22</v>
      </c>
      <c r="X17" s="50" t="s">
        <v>23</v>
      </c>
      <c r="Y17" s="51"/>
      <c r="Z17" s="52" t="s">
        <v>29</v>
      </c>
      <c r="AA17" s="50" t="s">
        <v>17</v>
      </c>
      <c r="AB17" s="50" t="s">
        <v>18</v>
      </c>
      <c r="AC17" s="50" t="s">
        <v>19</v>
      </c>
      <c r="AD17" s="50" t="s">
        <v>20</v>
      </c>
      <c r="AE17" s="50" t="s">
        <v>21</v>
      </c>
      <c r="AF17" s="50" t="s">
        <v>22</v>
      </c>
      <c r="AG17" s="50" t="s">
        <v>23</v>
      </c>
      <c r="AH17" s="53"/>
    </row>
    <row r="18" spans="2:34" x14ac:dyDescent="0.25">
      <c r="B18" s="31"/>
      <c r="C18" s="91"/>
      <c r="D18" s="1" t="s">
        <v>1</v>
      </c>
      <c r="E18" s="6"/>
      <c r="F18" s="6"/>
      <c r="G18" s="6"/>
      <c r="H18" s="6"/>
      <c r="I18" s="6"/>
      <c r="J18" s="6"/>
      <c r="K18" s="6"/>
      <c r="L18" s="23"/>
      <c r="M18" s="23"/>
      <c r="N18" s="24"/>
      <c r="O18" s="22"/>
      <c r="Q18" s="54" t="s">
        <v>4</v>
      </c>
      <c r="R18" s="44">
        <f>SUMPRODUCT(AND(E36="Cuisine",(E41&lt;&gt;""))*1)</f>
        <v>0</v>
      </c>
      <c r="S18" s="44">
        <f t="shared" ref="S18:W18" si="13">SUMPRODUCT(AND(F36="Cuisine",(F41&lt;&gt;""))*1)</f>
        <v>0</v>
      </c>
      <c r="T18" s="44">
        <f t="shared" si="13"/>
        <v>0</v>
      </c>
      <c r="U18" s="44">
        <f t="shared" si="13"/>
        <v>0</v>
      </c>
      <c r="V18" s="44">
        <f t="shared" si="13"/>
        <v>0</v>
      </c>
      <c r="W18" s="44">
        <f t="shared" si="13"/>
        <v>0</v>
      </c>
      <c r="X18" s="44">
        <f>SUMPRODUCT(AND(K36="Cuisine",(K41&lt;&gt;""))*1)</f>
        <v>0</v>
      </c>
      <c r="Y18" s="51"/>
      <c r="Z18" s="55" t="s">
        <v>4</v>
      </c>
      <c r="AA18" s="44">
        <f>SUMPRODUCT(AND(E75="Cuisine",(E80&lt;&gt;""))*1)</f>
        <v>0</v>
      </c>
      <c r="AB18" s="44">
        <f t="shared" ref="AB18:AG18" si="14">SUMPRODUCT(AND(F75="Cuisine",(F80&lt;&gt;""))*1)</f>
        <v>0</v>
      </c>
      <c r="AC18" s="44">
        <f t="shared" si="14"/>
        <v>0</v>
      </c>
      <c r="AD18" s="44">
        <f t="shared" si="14"/>
        <v>0</v>
      </c>
      <c r="AE18" s="44">
        <f t="shared" si="14"/>
        <v>0</v>
      </c>
      <c r="AF18" s="44">
        <f t="shared" si="14"/>
        <v>0</v>
      </c>
      <c r="AG18" s="44">
        <f t="shared" si="14"/>
        <v>0</v>
      </c>
      <c r="AH18" s="53"/>
    </row>
    <row r="19" spans="2:34" x14ac:dyDescent="0.25">
      <c r="B19" s="31"/>
      <c r="C19" s="91"/>
      <c r="D19" s="1" t="s">
        <v>2</v>
      </c>
      <c r="E19" s="6"/>
      <c r="F19" s="6"/>
      <c r="G19" s="6"/>
      <c r="H19" s="6"/>
      <c r="I19" s="6"/>
      <c r="J19" s="6"/>
      <c r="K19" s="6"/>
      <c r="L19" s="23"/>
      <c r="M19" s="23" t="s">
        <v>34</v>
      </c>
      <c r="N19" s="43" t="str">
        <f>IF(N17-N13&gt;0, N17-N13,"")</f>
        <v/>
      </c>
      <c r="O19" s="22"/>
      <c r="Q19" s="54" t="s">
        <v>5</v>
      </c>
      <c r="R19" s="44">
        <f>SUMPRODUCT(AND(E42="Cuisine",(E46&lt;&gt;""))*1)</f>
        <v>0</v>
      </c>
      <c r="S19" s="44">
        <f t="shared" ref="S19:W19" si="15">SUMPRODUCT(AND(F42="Cuisine",(F46&lt;&gt;""))*1)</f>
        <v>0</v>
      </c>
      <c r="T19" s="44">
        <f t="shared" si="15"/>
        <v>0</v>
      </c>
      <c r="U19" s="44">
        <f t="shared" si="15"/>
        <v>0</v>
      </c>
      <c r="V19" s="44">
        <f t="shared" si="15"/>
        <v>0</v>
      </c>
      <c r="W19" s="44">
        <f t="shared" si="15"/>
        <v>0</v>
      </c>
      <c r="X19" s="44">
        <f>SUMPRODUCT(AND(K42="Cuisine",(K46&lt;&gt;""))*1)</f>
        <v>0</v>
      </c>
      <c r="Y19" s="51"/>
      <c r="Z19" s="55" t="s">
        <v>5</v>
      </c>
      <c r="AA19" s="44">
        <f>SUMPRODUCT(AND(E81="Cuisine",(E85&lt;&gt;""))*1)</f>
        <v>0</v>
      </c>
      <c r="AB19" s="44">
        <f t="shared" ref="AB19:AG19" si="16">SUMPRODUCT(AND(F81="Cuisine",(F85&lt;&gt;""))*1)</f>
        <v>0</v>
      </c>
      <c r="AC19" s="44">
        <f t="shared" si="16"/>
        <v>0</v>
      </c>
      <c r="AD19" s="44">
        <f t="shared" si="16"/>
        <v>0</v>
      </c>
      <c r="AE19" s="44">
        <f t="shared" si="16"/>
        <v>0</v>
      </c>
      <c r="AF19" s="44">
        <f t="shared" si="16"/>
        <v>0</v>
      </c>
      <c r="AG19" s="44">
        <f t="shared" si="16"/>
        <v>0</v>
      </c>
      <c r="AH19" s="53"/>
    </row>
    <row r="20" spans="2:34" x14ac:dyDescent="0.25">
      <c r="B20" s="31"/>
      <c r="C20" s="91"/>
      <c r="D20" s="2" t="s">
        <v>3</v>
      </c>
      <c r="E20" s="3" t="str">
        <f>IF(COUNTA(F17:F18)&lt;2,"",F18-F17-F19)</f>
        <v/>
      </c>
      <c r="F20" s="3" t="str">
        <f>IF(COUNTA(F17:F18)&lt;2,"",F18-F17-F19)</f>
        <v/>
      </c>
      <c r="G20" s="3" t="str">
        <f t="shared" ref="G20" si="17">IF(COUNTA(G17:G18)&lt;2,"",G18-G17-G19)</f>
        <v/>
      </c>
      <c r="H20" s="3" t="str">
        <f t="shared" ref="H20" si="18">IF(COUNTA(H17:H18)&lt;2,"",H18-H17-H19)</f>
        <v/>
      </c>
      <c r="I20" s="3" t="str">
        <f t="shared" ref="I20" si="19">IF(COUNTA(I17:I18)&lt;2,"",I18-I17-I19)</f>
        <v/>
      </c>
      <c r="J20" s="3" t="str">
        <f t="shared" ref="J20" si="20">IF(COUNTA(J17:J18)&lt;2,"",J18-J17-J19)</f>
        <v/>
      </c>
      <c r="K20" s="3" t="str">
        <f t="shared" ref="K20" si="21">IF(COUNTA(K17:K18)&lt;2,"",K18-K17-K19)</f>
        <v/>
      </c>
      <c r="L20" s="28"/>
      <c r="M20" s="23" t="s">
        <v>16</v>
      </c>
      <c r="N20" s="42">
        <f>IF(N17-N13&lt;-0.001, N17-N13,"")</f>
        <v>-1.625</v>
      </c>
      <c r="O20" s="22"/>
      <c r="Q20" s="56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8"/>
    </row>
    <row r="21" spans="2:34" ht="18.75" customHeight="1" thickBot="1" x14ac:dyDescent="0.3">
      <c r="B21" s="32"/>
      <c r="C21" s="33"/>
      <c r="D21" s="34"/>
      <c r="E21" s="26"/>
      <c r="F21" s="26"/>
      <c r="G21" s="26"/>
      <c r="H21" s="26"/>
      <c r="I21" s="26"/>
      <c r="J21" s="26"/>
      <c r="K21" s="26"/>
      <c r="L21" s="26"/>
      <c r="M21" s="26"/>
      <c r="N21" s="27"/>
      <c r="O21" s="25"/>
    </row>
    <row r="22" spans="2:34" ht="7.5" customHeight="1" thickTop="1" thickBot="1" x14ac:dyDescent="0.3">
      <c r="E22" s="70"/>
    </row>
    <row r="23" spans="2:34" ht="14.1" customHeight="1" thickTop="1" x14ac:dyDescent="0.25">
      <c r="B23" s="30"/>
      <c r="C23" s="19" t="s">
        <v>25</v>
      </c>
      <c r="D23" s="19"/>
      <c r="E23" s="59" t="s">
        <v>31</v>
      </c>
      <c r="F23" s="59" t="s">
        <v>31</v>
      </c>
      <c r="G23" s="59" t="s">
        <v>31</v>
      </c>
      <c r="H23" s="59" t="s">
        <v>31</v>
      </c>
      <c r="I23" s="59" t="s">
        <v>31</v>
      </c>
      <c r="J23" s="59" t="s">
        <v>31</v>
      </c>
      <c r="K23" s="59" t="s">
        <v>31</v>
      </c>
      <c r="L23" s="19"/>
      <c r="M23" s="19"/>
      <c r="N23" s="19"/>
      <c r="O23" s="20"/>
      <c r="Q23" s="46" t="s">
        <v>33</v>
      </c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8"/>
    </row>
    <row r="24" spans="2:34" x14ac:dyDescent="0.25">
      <c r="B24" s="31"/>
      <c r="C24" s="89" t="s">
        <v>11</v>
      </c>
      <c r="D24" s="90"/>
      <c r="E24" s="18">
        <f>E3</f>
        <v>40701</v>
      </c>
      <c r="F24" s="17">
        <f>E24+1</f>
        <v>40702</v>
      </c>
      <c r="G24" s="17">
        <f t="shared" ref="G24:K24" si="22">F24+1</f>
        <v>40703</v>
      </c>
      <c r="H24" s="17">
        <f t="shared" si="22"/>
        <v>40704</v>
      </c>
      <c r="I24" s="17">
        <f t="shared" si="22"/>
        <v>40705</v>
      </c>
      <c r="J24" s="17">
        <f t="shared" si="22"/>
        <v>40706</v>
      </c>
      <c r="K24" s="17">
        <f t="shared" si="22"/>
        <v>40707</v>
      </c>
      <c r="L24" s="21"/>
      <c r="M24" s="92" t="str">
        <f>C24</f>
        <v>CARDINOT NADEGE</v>
      </c>
      <c r="N24" s="92"/>
      <c r="O24" s="22"/>
      <c r="Q24" s="49" t="s">
        <v>24</v>
      </c>
      <c r="R24" s="50" t="s">
        <v>17</v>
      </c>
      <c r="S24" s="50" t="s">
        <v>18</v>
      </c>
      <c r="T24" s="50" t="s">
        <v>19</v>
      </c>
      <c r="U24" s="50" t="s">
        <v>20</v>
      </c>
      <c r="V24" s="50" t="s">
        <v>21</v>
      </c>
      <c r="W24" s="50" t="s">
        <v>22</v>
      </c>
      <c r="X24" s="50" t="s">
        <v>23</v>
      </c>
      <c r="Y24" s="51"/>
      <c r="Z24" s="52" t="s">
        <v>27</v>
      </c>
      <c r="AA24" s="50" t="s">
        <v>17</v>
      </c>
      <c r="AB24" s="50" t="s">
        <v>18</v>
      </c>
      <c r="AC24" s="50" t="s">
        <v>19</v>
      </c>
      <c r="AD24" s="50" t="s">
        <v>20</v>
      </c>
      <c r="AE24" s="50" t="s">
        <v>21</v>
      </c>
      <c r="AF24" s="50" t="s">
        <v>22</v>
      </c>
      <c r="AG24" s="50" t="s">
        <v>23</v>
      </c>
      <c r="AH24" s="53"/>
    </row>
    <row r="25" spans="2:34" ht="15" customHeight="1" x14ac:dyDescent="0.25">
      <c r="B25" s="31"/>
      <c r="C25" s="91" t="s">
        <v>4</v>
      </c>
      <c r="D25" s="1" t="s">
        <v>0</v>
      </c>
      <c r="E25" s="6"/>
      <c r="F25" s="6"/>
      <c r="G25" s="6"/>
      <c r="H25" s="6"/>
      <c r="I25" s="6"/>
      <c r="J25" s="6"/>
      <c r="K25" s="6"/>
      <c r="L25" s="23"/>
      <c r="M25" s="23"/>
      <c r="N25" s="24"/>
      <c r="O25" s="22"/>
      <c r="Q25" s="54" t="s">
        <v>4</v>
      </c>
      <c r="R25" s="44">
        <f>SUMPRODUCT(AND(E10="Salle",(E15&lt;&gt;""))*1)</f>
        <v>0</v>
      </c>
      <c r="S25" s="44">
        <f t="shared" ref="S25:X25" si="23">SUMPRODUCT(AND(F10="Salle",(F15&lt;&gt;""))*1)</f>
        <v>0</v>
      </c>
      <c r="T25" s="44">
        <f t="shared" si="23"/>
        <v>0</v>
      </c>
      <c r="U25" s="44">
        <f t="shared" si="23"/>
        <v>0</v>
      </c>
      <c r="V25" s="44">
        <f t="shared" si="23"/>
        <v>0</v>
      </c>
      <c r="W25" s="44">
        <f t="shared" si="23"/>
        <v>0</v>
      </c>
      <c r="X25" s="44">
        <f t="shared" si="23"/>
        <v>0</v>
      </c>
      <c r="Y25" s="51"/>
      <c r="Z25" s="55" t="s">
        <v>4</v>
      </c>
      <c r="AA25" s="44">
        <f>SUMPRODUCT(AND(E49="Salle",(E54&lt;&gt;""))*1)</f>
        <v>0</v>
      </c>
      <c r="AB25" s="44">
        <f t="shared" ref="AB25:AG25" si="24">SUMPRODUCT(AND(F49="Salle",(F54&lt;&gt;""))*1)</f>
        <v>0</v>
      </c>
      <c r="AC25" s="44">
        <f t="shared" si="24"/>
        <v>0</v>
      </c>
      <c r="AD25" s="44">
        <f t="shared" si="24"/>
        <v>0</v>
      </c>
      <c r="AE25" s="44">
        <f t="shared" si="24"/>
        <v>0</v>
      </c>
      <c r="AF25" s="44">
        <f t="shared" si="24"/>
        <v>0</v>
      </c>
      <c r="AG25" s="44">
        <f t="shared" si="24"/>
        <v>0</v>
      </c>
      <c r="AH25" s="53"/>
    </row>
    <row r="26" spans="2:34" ht="15.75" x14ac:dyDescent="0.25">
      <c r="B26" s="31"/>
      <c r="C26" s="91"/>
      <c r="D26" s="1" t="s">
        <v>1</v>
      </c>
      <c r="E26" s="6"/>
      <c r="F26" s="6"/>
      <c r="G26" s="6"/>
      <c r="H26" s="6"/>
      <c r="I26" s="6"/>
      <c r="J26" s="6"/>
      <c r="K26" s="6"/>
      <c r="L26" s="23"/>
      <c r="M26" s="40" t="s">
        <v>14</v>
      </c>
      <c r="N26" s="38">
        <v>1.625</v>
      </c>
      <c r="O26" s="22"/>
      <c r="Q26" s="54" t="s">
        <v>5</v>
      </c>
      <c r="R26" s="44">
        <f>SUMPRODUCT(AND(E16="Salle",(E20&lt;&gt;""))*1)</f>
        <v>0</v>
      </c>
      <c r="S26" s="44">
        <f t="shared" ref="S26:X26" si="25">SUMPRODUCT(AND(F16="Salle",(F20&lt;&gt;""))*1)</f>
        <v>0</v>
      </c>
      <c r="T26" s="44">
        <f t="shared" si="25"/>
        <v>0</v>
      </c>
      <c r="U26" s="44">
        <f t="shared" si="25"/>
        <v>0</v>
      </c>
      <c r="V26" s="44">
        <f t="shared" si="25"/>
        <v>0</v>
      </c>
      <c r="W26" s="44">
        <f t="shared" si="25"/>
        <v>0</v>
      </c>
      <c r="X26" s="44">
        <f t="shared" si="25"/>
        <v>0</v>
      </c>
      <c r="Y26" s="51"/>
      <c r="Z26" s="55" t="s">
        <v>5</v>
      </c>
      <c r="AA26" s="44">
        <f>SUMPRODUCT(AND(E55="Salle",(F58&lt;&gt;""))*1)</f>
        <v>0</v>
      </c>
      <c r="AB26" s="44">
        <f t="shared" ref="AB26:AG26" si="26">SUMPRODUCT(AND(F55="Salle",(G58&lt;&gt;""))*1)</f>
        <v>0</v>
      </c>
      <c r="AC26" s="44">
        <f t="shared" si="26"/>
        <v>0</v>
      </c>
      <c r="AD26" s="44">
        <f t="shared" si="26"/>
        <v>0</v>
      </c>
      <c r="AE26" s="44">
        <f t="shared" si="26"/>
        <v>0</v>
      </c>
      <c r="AF26" s="44">
        <f t="shared" si="26"/>
        <v>0</v>
      </c>
      <c r="AG26" s="44">
        <f t="shared" si="26"/>
        <v>0</v>
      </c>
      <c r="AH26" s="53"/>
    </row>
    <row r="27" spans="2:34" x14ac:dyDescent="0.25">
      <c r="B27" s="31"/>
      <c r="C27" s="91"/>
      <c r="D27" s="1" t="s">
        <v>2</v>
      </c>
      <c r="E27" s="6"/>
      <c r="F27" s="6"/>
      <c r="G27" s="6"/>
      <c r="H27" s="6"/>
      <c r="I27" s="6"/>
      <c r="J27" s="6"/>
      <c r="K27" s="6"/>
      <c r="L27" s="23"/>
      <c r="M27" s="23" t="s">
        <v>13</v>
      </c>
      <c r="N27" s="41">
        <f>SUM(E28:K28)</f>
        <v>0</v>
      </c>
      <c r="O27" s="22"/>
      <c r="Q27" s="49" t="s">
        <v>25</v>
      </c>
      <c r="R27" s="50" t="s">
        <v>17</v>
      </c>
      <c r="S27" s="50" t="s">
        <v>18</v>
      </c>
      <c r="T27" s="50" t="s">
        <v>19</v>
      </c>
      <c r="U27" s="50" t="s">
        <v>20</v>
      </c>
      <c r="V27" s="50" t="s">
        <v>21</v>
      </c>
      <c r="W27" s="50" t="s">
        <v>22</v>
      </c>
      <c r="X27" s="50" t="s">
        <v>23</v>
      </c>
      <c r="Y27" s="51"/>
      <c r="Z27" s="52" t="s">
        <v>28</v>
      </c>
      <c r="AA27" s="50" t="s">
        <v>17</v>
      </c>
      <c r="AB27" s="50" t="s">
        <v>18</v>
      </c>
      <c r="AC27" s="50" t="s">
        <v>19</v>
      </c>
      <c r="AD27" s="50" t="s">
        <v>20</v>
      </c>
      <c r="AE27" s="50" t="s">
        <v>21</v>
      </c>
      <c r="AF27" s="50" t="s">
        <v>22</v>
      </c>
      <c r="AG27" s="50" t="s">
        <v>23</v>
      </c>
      <c r="AH27" s="53"/>
    </row>
    <row r="28" spans="2:34" x14ac:dyDescent="0.25">
      <c r="B28" s="31"/>
      <c r="C28" s="91"/>
      <c r="D28" s="2" t="s">
        <v>3</v>
      </c>
      <c r="E28" s="45" t="str">
        <f t="shared" ref="E28:K28" si="27">IF(COUNTA(E25:E26)&lt;2,"",E26-E25-E27)</f>
        <v/>
      </c>
      <c r="F28" s="45" t="str">
        <f t="shared" si="27"/>
        <v/>
      </c>
      <c r="G28" s="45" t="str">
        <f t="shared" si="27"/>
        <v/>
      </c>
      <c r="H28" s="45" t="str">
        <f t="shared" si="27"/>
        <v/>
      </c>
      <c r="I28" s="45" t="str">
        <f t="shared" si="27"/>
        <v/>
      </c>
      <c r="J28" s="45" t="str">
        <f t="shared" si="27"/>
        <v/>
      </c>
      <c r="K28" s="45" t="str">
        <f t="shared" si="27"/>
        <v/>
      </c>
      <c r="L28" s="28"/>
      <c r="M28" s="23" t="s">
        <v>5</v>
      </c>
      <c r="N28" s="41">
        <f>SUM(E33:K33)</f>
        <v>0</v>
      </c>
      <c r="O28" s="22"/>
      <c r="Q28" s="54" t="s">
        <v>4</v>
      </c>
      <c r="R28" s="44">
        <f>SUMPRODUCT(AND(E23="Salle",(E28&lt;&gt;""))*1)</f>
        <v>0</v>
      </c>
      <c r="S28" s="44">
        <f t="shared" ref="S28:X28" si="28">SUMPRODUCT(AND(F23="Salle",(F28&lt;&gt;""))*1)</f>
        <v>0</v>
      </c>
      <c r="T28" s="44">
        <f t="shared" si="28"/>
        <v>0</v>
      </c>
      <c r="U28" s="44">
        <f t="shared" si="28"/>
        <v>0</v>
      </c>
      <c r="V28" s="44">
        <f t="shared" si="28"/>
        <v>0</v>
      </c>
      <c r="W28" s="44">
        <f t="shared" si="28"/>
        <v>0</v>
      </c>
      <c r="X28" s="44">
        <f t="shared" si="28"/>
        <v>0</v>
      </c>
      <c r="Y28" s="51"/>
      <c r="Z28" s="55" t="s">
        <v>4</v>
      </c>
      <c r="AA28" s="44">
        <f>SUMPRODUCT(AND(E62="Salle",(E67&lt;&gt;""))*1)</f>
        <v>0</v>
      </c>
      <c r="AB28" s="44">
        <f t="shared" ref="AB28:AG28" si="29">SUMPRODUCT(AND(F62="Salle",(F67&lt;&gt;""))*1)</f>
        <v>0</v>
      </c>
      <c r="AC28" s="44">
        <f t="shared" si="29"/>
        <v>0</v>
      </c>
      <c r="AD28" s="44">
        <f t="shared" si="29"/>
        <v>0</v>
      </c>
      <c r="AE28" s="44">
        <f t="shared" si="29"/>
        <v>0</v>
      </c>
      <c r="AF28" s="44">
        <f t="shared" si="29"/>
        <v>0</v>
      </c>
      <c r="AG28" s="44">
        <f t="shared" si="29"/>
        <v>0</v>
      </c>
      <c r="AH28" s="53"/>
    </row>
    <row r="29" spans="2:34" ht="14.1" customHeight="1" x14ac:dyDescent="0.25">
      <c r="B29" s="31"/>
      <c r="C29" s="29"/>
      <c r="D29" s="35"/>
      <c r="E29" s="60" t="s">
        <v>31</v>
      </c>
      <c r="F29" s="60" t="s">
        <v>31</v>
      </c>
      <c r="G29" s="60" t="s">
        <v>31</v>
      </c>
      <c r="H29" s="60" t="s">
        <v>31</v>
      </c>
      <c r="I29" s="60" t="s">
        <v>31</v>
      </c>
      <c r="J29" s="60" t="s">
        <v>31</v>
      </c>
      <c r="K29" s="60" t="s">
        <v>31</v>
      </c>
      <c r="L29" s="29"/>
      <c r="M29" s="35"/>
      <c r="N29" s="39"/>
      <c r="O29" s="22"/>
      <c r="Q29" s="54" t="s">
        <v>5</v>
      </c>
      <c r="R29" s="44">
        <f>SUMPRODUCT(AND(E29="Salle",(E33&lt;&gt;""))*1)</f>
        <v>0</v>
      </c>
      <c r="S29" s="44">
        <f t="shared" ref="S29:X29" si="30">SUMPRODUCT(AND(F29="Salle",(F33&lt;&gt;""))*1)</f>
        <v>0</v>
      </c>
      <c r="T29" s="44">
        <f t="shared" si="30"/>
        <v>0</v>
      </c>
      <c r="U29" s="44">
        <f t="shared" si="30"/>
        <v>0</v>
      </c>
      <c r="V29" s="44">
        <f t="shared" si="30"/>
        <v>0</v>
      </c>
      <c r="W29" s="44">
        <f t="shared" si="30"/>
        <v>0</v>
      </c>
      <c r="X29" s="44">
        <f t="shared" si="30"/>
        <v>0</v>
      </c>
      <c r="Y29" s="51"/>
      <c r="Z29" s="55" t="s">
        <v>5</v>
      </c>
      <c r="AA29" s="44">
        <f>SUMPRODUCT(AND(E68="Salle",(E72&lt;&gt;""))*1)</f>
        <v>0</v>
      </c>
      <c r="AB29" s="44">
        <f t="shared" ref="AB29:AG29" si="31">SUMPRODUCT(AND(F68="Salle",(F72&lt;&gt;""))*1)</f>
        <v>0</v>
      </c>
      <c r="AC29" s="44">
        <f t="shared" si="31"/>
        <v>0</v>
      </c>
      <c r="AD29" s="44">
        <f t="shared" si="31"/>
        <v>0</v>
      </c>
      <c r="AE29" s="44">
        <f t="shared" si="31"/>
        <v>0</v>
      </c>
      <c r="AF29" s="44">
        <f t="shared" si="31"/>
        <v>0</v>
      </c>
      <c r="AG29" s="44">
        <f t="shared" si="31"/>
        <v>0</v>
      </c>
      <c r="AH29" s="53"/>
    </row>
    <row r="30" spans="2:34" ht="15" customHeight="1" x14ac:dyDescent="0.25">
      <c r="B30" s="31"/>
      <c r="C30" s="91" t="s">
        <v>5</v>
      </c>
      <c r="D30" s="1" t="s">
        <v>0</v>
      </c>
      <c r="E30" s="6"/>
      <c r="F30" s="6"/>
      <c r="G30" s="6"/>
      <c r="H30" s="6"/>
      <c r="I30" s="6"/>
      <c r="J30" s="6"/>
      <c r="K30" s="6"/>
      <c r="L30" s="23"/>
      <c r="M30" s="40" t="s">
        <v>15</v>
      </c>
      <c r="N30" s="16">
        <f>SUM(N27:N28)</f>
        <v>0</v>
      </c>
      <c r="O30" s="22"/>
      <c r="Q30" s="49" t="s">
        <v>26</v>
      </c>
      <c r="R30" s="50" t="s">
        <v>17</v>
      </c>
      <c r="S30" s="50" t="s">
        <v>18</v>
      </c>
      <c r="T30" s="50" t="s">
        <v>19</v>
      </c>
      <c r="U30" s="50" t="s">
        <v>20</v>
      </c>
      <c r="V30" s="50" t="s">
        <v>21</v>
      </c>
      <c r="W30" s="50" t="s">
        <v>22</v>
      </c>
      <c r="X30" s="50" t="s">
        <v>23</v>
      </c>
      <c r="Y30" s="51"/>
      <c r="Z30" s="52" t="s">
        <v>29</v>
      </c>
      <c r="AA30" s="50" t="s">
        <v>17</v>
      </c>
      <c r="AB30" s="50" t="s">
        <v>18</v>
      </c>
      <c r="AC30" s="50" t="s">
        <v>19</v>
      </c>
      <c r="AD30" s="50" t="s">
        <v>20</v>
      </c>
      <c r="AE30" s="50" t="s">
        <v>21</v>
      </c>
      <c r="AF30" s="50" t="s">
        <v>22</v>
      </c>
      <c r="AG30" s="50" t="s">
        <v>23</v>
      </c>
      <c r="AH30" s="53"/>
    </row>
    <row r="31" spans="2:34" x14ac:dyDescent="0.25">
      <c r="B31" s="31"/>
      <c r="C31" s="91"/>
      <c r="D31" s="1" t="s">
        <v>1</v>
      </c>
      <c r="E31" s="6"/>
      <c r="F31" s="6"/>
      <c r="G31" s="6"/>
      <c r="H31" s="6"/>
      <c r="I31" s="6"/>
      <c r="J31" s="6"/>
      <c r="K31" s="6"/>
      <c r="L31" s="23"/>
      <c r="M31" s="23"/>
      <c r="N31" s="24"/>
      <c r="O31" s="22"/>
      <c r="Q31" s="54" t="s">
        <v>4</v>
      </c>
      <c r="R31" s="44">
        <f>SUMPRODUCT(AND(E36="Salle",(E41&lt;&gt;""))*1)</f>
        <v>0</v>
      </c>
      <c r="S31" s="44">
        <f t="shared" ref="S31:X31" si="32">SUMPRODUCT(AND(F36="Salle",(F41&lt;&gt;""))*1)</f>
        <v>0</v>
      </c>
      <c r="T31" s="44">
        <f t="shared" si="32"/>
        <v>0</v>
      </c>
      <c r="U31" s="44">
        <f t="shared" si="32"/>
        <v>0</v>
      </c>
      <c r="V31" s="44">
        <f t="shared" si="32"/>
        <v>0</v>
      </c>
      <c r="W31" s="44">
        <f t="shared" si="32"/>
        <v>0</v>
      </c>
      <c r="X31" s="44">
        <f t="shared" si="32"/>
        <v>0</v>
      </c>
      <c r="Y31" s="51"/>
      <c r="Z31" s="55" t="s">
        <v>4</v>
      </c>
      <c r="AA31" s="44">
        <f>SUMPRODUCT(AND(E75="Salle",(E80&lt;&gt;""))*1)</f>
        <v>0</v>
      </c>
      <c r="AB31" s="44">
        <f t="shared" ref="AB31:AG31" si="33">SUMPRODUCT(AND(F75="Salle",(F80&lt;&gt;""))*1)</f>
        <v>0</v>
      </c>
      <c r="AC31" s="44">
        <f t="shared" si="33"/>
        <v>0</v>
      </c>
      <c r="AD31" s="44">
        <f t="shared" si="33"/>
        <v>0</v>
      </c>
      <c r="AE31" s="44">
        <f t="shared" si="33"/>
        <v>0</v>
      </c>
      <c r="AF31" s="44">
        <f t="shared" si="33"/>
        <v>0</v>
      </c>
      <c r="AG31" s="44">
        <f t="shared" si="33"/>
        <v>0</v>
      </c>
      <c r="AH31" s="53"/>
    </row>
    <row r="32" spans="2:34" x14ac:dyDescent="0.25">
      <c r="B32" s="31"/>
      <c r="C32" s="91"/>
      <c r="D32" s="1" t="s">
        <v>2</v>
      </c>
      <c r="E32" s="6"/>
      <c r="F32" s="6"/>
      <c r="G32" s="6"/>
      <c r="H32" s="6"/>
      <c r="I32" s="6"/>
      <c r="J32" s="6"/>
      <c r="K32" s="6"/>
      <c r="L32" s="23"/>
      <c r="M32" s="23" t="s">
        <v>34</v>
      </c>
      <c r="N32" s="43" t="str">
        <f>IF(N30-N26&gt;0, N30-N26,"")</f>
        <v/>
      </c>
      <c r="O32" s="22"/>
      <c r="Q32" s="54" t="s">
        <v>5</v>
      </c>
      <c r="R32" s="44">
        <f>SUMPRODUCT(AND(E42="Salle",(E46&lt;&gt;""))*1)</f>
        <v>0</v>
      </c>
      <c r="S32" s="44">
        <f t="shared" ref="S32:X32" si="34">SUMPRODUCT(AND(F42="Salle",(F46&lt;&gt;""))*1)</f>
        <v>0</v>
      </c>
      <c r="T32" s="44">
        <f t="shared" si="34"/>
        <v>0</v>
      </c>
      <c r="U32" s="44">
        <f t="shared" si="34"/>
        <v>0</v>
      </c>
      <c r="V32" s="44">
        <f t="shared" si="34"/>
        <v>0</v>
      </c>
      <c r="W32" s="44">
        <f t="shared" si="34"/>
        <v>0</v>
      </c>
      <c r="X32" s="44">
        <f t="shared" si="34"/>
        <v>0</v>
      </c>
      <c r="Y32" s="51"/>
      <c r="Z32" s="55" t="s">
        <v>5</v>
      </c>
      <c r="AA32" s="44">
        <f>SUMPRODUCT(AND(E81="Salle",(E85&lt;&gt;""))*1)</f>
        <v>0</v>
      </c>
      <c r="AB32" s="44">
        <f t="shared" ref="AB32:AG32" si="35">SUMPRODUCT(AND(F81="Salle",(F85&lt;&gt;""))*1)</f>
        <v>0</v>
      </c>
      <c r="AC32" s="44">
        <f t="shared" si="35"/>
        <v>0</v>
      </c>
      <c r="AD32" s="44">
        <f t="shared" si="35"/>
        <v>0</v>
      </c>
      <c r="AE32" s="44">
        <f t="shared" si="35"/>
        <v>0</v>
      </c>
      <c r="AF32" s="44">
        <f t="shared" si="35"/>
        <v>0</v>
      </c>
      <c r="AG32" s="44">
        <f t="shared" si="35"/>
        <v>0</v>
      </c>
      <c r="AH32" s="53"/>
    </row>
    <row r="33" spans="2:35" x14ac:dyDescent="0.25">
      <c r="B33" s="31"/>
      <c r="C33" s="91"/>
      <c r="D33" s="2" t="s">
        <v>3</v>
      </c>
      <c r="E33" s="3" t="str">
        <f t="shared" ref="E33:K33" si="36">IF(COUNTA(E30:E31)&lt;2,"",E31-E30-E32)</f>
        <v/>
      </c>
      <c r="F33" s="3" t="str">
        <f t="shared" si="36"/>
        <v/>
      </c>
      <c r="G33" s="3" t="str">
        <f t="shared" si="36"/>
        <v/>
      </c>
      <c r="H33" s="3" t="str">
        <f t="shared" si="36"/>
        <v/>
      </c>
      <c r="I33" s="3" t="str">
        <f t="shared" si="36"/>
        <v/>
      </c>
      <c r="J33" s="3" t="str">
        <f t="shared" si="36"/>
        <v/>
      </c>
      <c r="K33" s="3" t="str">
        <f t="shared" si="36"/>
        <v/>
      </c>
      <c r="L33" s="28"/>
      <c r="M33" s="23" t="s">
        <v>16</v>
      </c>
      <c r="N33" s="42">
        <f>IF(N30-N26&lt;-0.001, N30-N26,"")</f>
        <v>-1.625</v>
      </c>
      <c r="O33" s="22"/>
      <c r="Q33" s="56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8"/>
    </row>
    <row r="34" spans="2:35" ht="6.75" customHeight="1" thickBot="1" x14ac:dyDescent="0.3">
      <c r="B34" s="32"/>
      <c r="C34" s="33"/>
      <c r="D34" s="34"/>
      <c r="E34" s="71"/>
      <c r="F34" s="26"/>
      <c r="G34" s="26"/>
      <c r="H34" s="26"/>
      <c r="I34" s="26"/>
      <c r="J34" s="26"/>
      <c r="K34" s="26"/>
      <c r="L34" s="26"/>
      <c r="M34" s="26"/>
      <c r="N34" s="27"/>
      <c r="O34" s="25"/>
    </row>
    <row r="35" spans="2:35" ht="6.75" customHeight="1" thickTop="1" thickBot="1" x14ac:dyDescent="0.3">
      <c r="E35" s="70"/>
    </row>
    <row r="36" spans="2:35" ht="14.1" customHeight="1" thickTop="1" x14ac:dyDescent="0.25">
      <c r="B36" s="30"/>
      <c r="C36" s="19" t="s">
        <v>26</v>
      </c>
      <c r="D36" s="19"/>
      <c r="E36" s="59" t="s">
        <v>31</v>
      </c>
      <c r="F36" s="59" t="s">
        <v>31</v>
      </c>
      <c r="G36" s="59" t="s">
        <v>31</v>
      </c>
      <c r="H36" s="59" t="s">
        <v>31</v>
      </c>
      <c r="I36" s="59" t="s">
        <v>31</v>
      </c>
      <c r="J36" s="59" t="s">
        <v>31</v>
      </c>
      <c r="K36" s="59" t="s">
        <v>31</v>
      </c>
      <c r="L36" s="19"/>
      <c r="M36" s="19"/>
      <c r="N36" s="19"/>
      <c r="O36" s="20"/>
    </row>
    <row r="37" spans="2:35" x14ac:dyDescent="0.25">
      <c r="B37" s="31"/>
      <c r="C37" s="89" t="s">
        <v>12</v>
      </c>
      <c r="D37" s="90"/>
      <c r="E37" s="17">
        <f>E3</f>
        <v>40701</v>
      </c>
      <c r="F37" s="17">
        <f>E37+1</f>
        <v>40702</v>
      </c>
      <c r="G37" s="17">
        <f t="shared" ref="G37:K37" si="37">F37+1</f>
        <v>40703</v>
      </c>
      <c r="H37" s="17">
        <f t="shared" si="37"/>
        <v>40704</v>
      </c>
      <c r="I37" s="17">
        <f t="shared" si="37"/>
        <v>40705</v>
      </c>
      <c r="J37" s="17">
        <f t="shared" si="37"/>
        <v>40706</v>
      </c>
      <c r="K37" s="17">
        <f t="shared" si="37"/>
        <v>40707</v>
      </c>
      <c r="L37" s="21"/>
      <c r="M37" s="92" t="str">
        <f>C37</f>
        <v>DUREGHELLO CHARLOTTE</v>
      </c>
      <c r="N37" s="92"/>
      <c r="O37" s="22"/>
    </row>
    <row r="38" spans="2:35" ht="15" customHeight="1" x14ac:dyDescent="0.25">
      <c r="B38" s="31"/>
      <c r="C38" s="91" t="s">
        <v>4</v>
      </c>
      <c r="D38" s="1" t="s">
        <v>0</v>
      </c>
      <c r="E38" s="6"/>
      <c r="F38" s="6"/>
      <c r="G38" s="6"/>
      <c r="H38" s="6"/>
      <c r="I38" s="6"/>
      <c r="J38" s="6"/>
      <c r="K38" s="6"/>
      <c r="L38" s="23"/>
      <c r="M38" s="23"/>
      <c r="N38" s="24"/>
      <c r="O38" s="22"/>
    </row>
    <row r="39" spans="2:35" ht="15.75" x14ac:dyDescent="0.25">
      <c r="B39" s="31"/>
      <c r="C39" s="91"/>
      <c r="D39" s="1" t="s">
        <v>1</v>
      </c>
      <c r="E39" s="6"/>
      <c r="F39" s="6"/>
      <c r="G39" s="6"/>
      <c r="H39" s="6"/>
      <c r="I39" s="6"/>
      <c r="J39" s="6"/>
      <c r="K39" s="6"/>
      <c r="L39" s="23"/>
      <c r="M39" s="40" t="s">
        <v>14</v>
      </c>
      <c r="N39" s="38">
        <v>1.625</v>
      </c>
      <c r="O39" s="22"/>
    </row>
    <row r="40" spans="2:35" x14ac:dyDescent="0.25">
      <c r="B40" s="31"/>
      <c r="C40" s="91"/>
      <c r="D40" s="1" t="s">
        <v>2</v>
      </c>
      <c r="E40" s="6"/>
      <c r="F40" s="6"/>
      <c r="G40" s="6"/>
      <c r="H40" s="6"/>
      <c r="I40" s="6"/>
      <c r="J40" s="6"/>
      <c r="K40" s="6"/>
      <c r="L40" s="23"/>
      <c r="M40" s="23" t="s">
        <v>13</v>
      </c>
      <c r="N40" s="41">
        <f>SUM(E41:K41)</f>
        <v>0</v>
      </c>
      <c r="O40" s="22"/>
    </row>
    <row r="41" spans="2:35" x14ac:dyDescent="0.25">
      <c r="B41" s="31"/>
      <c r="C41" s="91"/>
      <c r="D41" s="2" t="s">
        <v>3</v>
      </c>
      <c r="E41" s="3" t="str">
        <f t="shared" ref="E41:K41" si="38">IF(COUNTA(E38:E39)&lt;2,"",E39-E38-E40)</f>
        <v/>
      </c>
      <c r="F41" s="3" t="str">
        <f t="shared" si="38"/>
        <v/>
      </c>
      <c r="G41" s="3" t="str">
        <f t="shared" si="38"/>
        <v/>
      </c>
      <c r="H41" s="3" t="str">
        <f t="shared" si="38"/>
        <v/>
      </c>
      <c r="I41" s="3" t="str">
        <f t="shared" si="38"/>
        <v/>
      </c>
      <c r="J41" s="3" t="str">
        <f t="shared" si="38"/>
        <v/>
      </c>
      <c r="K41" s="3" t="str">
        <f t="shared" si="38"/>
        <v/>
      </c>
      <c r="L41" s="28"/>
      <c r="M41" s="23" t="s">
        <v>5</v>
      </c>
      <c r="N41" s="41">
        <f>SUM(E46:K46)</f>
        <v>0</v>
      </c>
      <c r="O41" s="22"/>
    </row>
    <row r="42" spans="2:35" ht="14.1" customHeight="1" x14ac:dyDescent="0.25">
      <c r="B42" s="31"/>
      <c r="C42" s="29"/>
      <c r="D42" s="35"/>
      <c r="E42" s="60" t="s">
        <v>31</v>
      </c>
      <c r="F42" s="60" t="s">
        <v>31</v>
      </c>
      <c r="G42" s="60" t="s">
        <v>31</v>
      </c>
      <c r="H42" s="60" t="s">
        <v>31</v>
      </c>
      <c r="I42" s="60" t="s">
        <v>31</v>
      </c>
      <c r="J42" s="60" t="s">
        <v>31</v>
      </c>
      <c r="K42" s="60" t="s">
        <v>31</v>
      </c>
      <c r="L42" s="29"/>
      <c r="M42" s="35"/>
      <c r="N42" s="39"/>
      <c r="O42" s="22"/>
      <c r="AI42" s="68"/>
    </row>
    <row r="43" spans="2:35" ht="15" customHeight="1" x14ac:dyDescent="0.25">
      <c r="B43" s="31"/>
      <c r="C43" s="91" t="s">
        <v>5</v>
      </c>
      <c r="D43" s="1" t="s">
        <v>0</v>
      </c>
      <c r="E43" s="6"/>
      <c r="F43" s="6"/>
      <c r="G43" s="6"/>
      <c r="H43" s="6"/>
      <c r="I43" s="6"/>
      <c r="J43" s="6"/>
      <c r="K43" s="6"/>
      <c r="L43" s="23"/>
      <c r="M43" s="40" t="s">
        <v>15</v>
      </c>
      <c r="N43" s="16">
        <f>SUM(N40:N41)</f>
        <v>0</v>
      </c>
      <c r="O43" s="22"/>
    </row>
    <row r="44" spans="2:35" x14ac:dyDescent="0.25">
      <c r="B44" s="31"/>
      <c r="C44" s="91"/>
      <c r="D44" s="1" t="s">
        <v>1</v>
      </c>
      <c r="E44" s="6"/>
      <c r="F44" s="6"/>
      <c r="G44" s="6"/>
      <c r="H44" s="6"/>
      <c r="I44" s="6"/>
      <c r="J44" s="6"/>
      <c r="K44" s="6"/>
      <c r="L44" s="23"/>
      <c r="M44" s="23"/>
      <c r="N44" s="24"/>
      <c r="O44" s="22"/>
    </row>
    <row r="45" spans="2:35" x14ac:dyDescent="0.25">
      <c r="B45" s="31"/>
      <c r="C45" s="91"/>
      <c r="D45" s="1" t="s">
        <v>2</v>
      </c>
      <c r="E45" s="6"/>
      <c r="F45" s="6"/>
      <c r="G45" s="6"/>
      <c r="H45" s="6"/>
      <c r="I45" s="6"/>
      <c r="J45" s="6"/>
      <c r="K45" s="6"/>
      <c r="L45" s="23"/>
      <c r="M45" s="23" t="s">
        <v>34</v>
      </c>
      <c r="N45" s="43" t="str">
        <f>IF(N43-N39&gt;0, N43-N39,"")</f>
        <v/>
      </c>
      <c r="O45" s="22"/>
    </row>
    <row r="46" spans="2:35" x14ac:dyDescent="0.25">
      <c r="B46" s="31"/>
      <c r="C46" s="91"/>
      <c r="D46" s="2" t="s">
        <v>3</v>
      </c>
      <c r="E46" s="3" t="str">
        <f t="shared" ref="E46:J46" si="39">IF(COUNTA(E43:E44)&lt;2,"",E44-E43-E45)</f>
        <v/>
      </c>
      <c r="F46" s="3" t="str">
        <f t="shared" si="39"/>
        <v/>
      </c>
      <c r="G46" s="3" t="str">
        <f t="shared" si="39"/>
        <v/>
      </c>
      <c r="H46" s="3" t="str">
        <f t="shared" si="39"/>
        <v/>
      </c>
      <c r="I46" s="3" t="str">
        <f t="shared" si="39"/>
        <v/>
      </c>
      <c r="J46" s="3" t="str">
        <f t="shared" si="39"/>
        <v/>
      </c>
      <c r="K46" s="3" t="str">
        <f t="shared" ref="K46" si="40">IF(COUNTA(K43:K44)&lt;2,"",K44-K43-K45)</f>
        <v/>
      </c>
      <c r="L46" s="28"/>
      <c r="M46" s="23" t="s">
        <v>16</v>
      </c>
      <c r="N46" s="42">
        <f>IF(N43-N39&lt;-0.001, N43-N39,"")</f>
        <v>-1.625</v>
      </c>
      <c r="O46" s="22"/>
    </row>
    <row r="47" spans="2:35" ht="7.5" customHeight="1" thickBot="1" x14ac:dyDescent="0.3">
      <c r="B47" s="32"/>
      <c r="C47" s="33"/>
      <c r="D47" s="34"/>
      <c r="E47" s="26"/>
      <c r="F47" s="26"/>
      <c r="G47" s="26"/>
      <c r="H47" s="26"/>
      <c r="I47" s="26"/>
      <c r="J47" s="26"/>
      <c r="K47" s="26"/>
      <c r="L47" s="26"/>
      <c r="M47" s="26"/>
      <c r="N47" s="27"/>
      <c r="O47" s="25"/>
    </row>
    <row r="48" spans="2:35" ht="7.5" customHeight="1" thickTop="1" thickBot="1" x14ac:dyDescent="0.3">
      <c r="B48" s="5"/>
      <c r="C48" s="73"/>
      <c r="D48" s="74"/>
      <c r="E48" s="75"/>
      <c r="F48" s="75"/>
      <c r="G48" s="75"/>
      <c r="H48" s="75"/>
      <c r="I48" s="75"/>
      <c r="J48" s="75"/>
      <c r="K48" s="75"/>
      <c r="L48" s="75"/>
      <c r="M48" s="75"/>
      <c r="N48" s="5"/>
      <c r="O48" s="5"/>
      <c r="P48" s="5"/>
    </row>
    <row r="49" spans="2:15" ht="14.1" customHeight="1" thickTop="1" x14ac:dyDescent="0.25">
      <c r="B49" s="30"/>
      <c r="C49" s="19" t="s">
        <v>27</v>
      </c>
      <c r="D49" s="19"/>
      <c r="E49" s="59" t="s">
        <v>30</v>
      </c>
      <c r="F49" s="59" t="s">
        <v>30</v>
      </c>
      <c r="G49" s="59" t="s">
        <v>30</v>
      </c>
      <c r="H49" s="59" t="s">
        <v>30</v>
      </c>
      <c r="I49" s="59" t="s">
        <v>30</v>
      </c>
      <c r="J49" s="59" t="s">
        <v>30</v>
      </c>
      <c r="K49" s="59" t="s">
        <v>30</v>
      </c>
      <c r="L49" s="19"/>
      <c r="M49" s="19"/>
      <c r="N49" s="19"/>
      <c r="O49" s="20"/>
    </row>
    <row r="50" spans="2:15" x14ac:dyDescent="0.25">
      <c r="B50" s="31"/>
      <c r="C50" s="89" t="s">
        <v>7</v>
      </c>
      <c r="D50" s="90"/>
      <c r="E50" s="17">
        <f>E3</f>
        <v>40701</v>
      </c>
      <c r="F50" s="17">
        <f>E50+1</f>
        <v>40702</v>
      </c>
      <c r="G50" s="17">
        <f t="shared" ref="G50:K50" si="41">F50+1</f>
        <v>40703</v>
      </c>
      <c r="H50" s="17">
        <f t="shared" si="41"/>
        <v>40704</v>
      </c>
      <c r="I50" s="17">
        <f t="shared" si="41"/>
        <v>40705</v>
      </c>
      <c r="J50" s="17">
        <f t="shared" si="41"/>
        <v>40706</v>
      </c>
      <c r="K50" s="17">
        <f t="shared" si="41"/>
        <v>40707</v>
      </c>
      <c r="L50" s="21"/>
      <c r="M50" s="92" t="str">
        <f>C50</f>
        <v>SAADI MOHAMED</v>
      </c>
      <c r="N50" s="92"/>
      <c r="O50" s="22"/>
    </row>
    <row r="51" spans="2:15" ht="15" customHeight="1" x14ac:dyDescent="0.25">
      <c r="B51" s="31"/>
      <c r="C51" s="91" t="s">
        <v>4</v>
      </c>
      <c r="D51" s="1" t="s">
        <v>0</v>
      </c>
      <c r="E51" s="6"/>
      <c r="F51" s="6"/>
      <c r="G51" s="6"/>
      <c r="H51" s="6"/>
      <c r="I51" s="6"/>
      <c r="J51" s="6"/>
      <c r="K51" s="6"/>
      <c r="L51" s="23"/>
      <c r="M51" s="23"/>
      <c r="N51" s="24"/>
      <c r="O51" s="22"/>
    </row>
    <row r="52" spans="2:15" ht="15.75" x14ac:dyDescent="0.25">
      <c r="B52" s="31"/>
      <c r="C52" s="91"/>
      <c r="D52" s="1" t="s">
        <v>1</v>
      </c>
      <c r="E52" s="6"/>
      <c r="F52" s="6"/>
      <c r="G52" s="6"/>
      <c r="H52" s="6"/>
      <c r="I52" s="6"/>
      <c r="J52" s="6"/>
      <c r="K52" s="6"/>
      <c r="L52" s="23"/>
      <c r="M52" s="40" t="s">
        <v>14</v>
      </c>
      <c r="N52" s="38">
        <v>1.625</v>
      </c>
      <c r="O52" s="22"/>
    </row>
    <row r="53" spans="2:15" x14ac:dyDescent="0.25">
      <c r="B53" s="31"/>
      <c r="C53" s="91"/>
      <c r="D53" s="1" t="s">
        <v>2</v>
      </c>
      <c r="E53" s="6"/>
      <c r="F53" s="6"/>
      <c r="G53" s="6"/>
      <c r="H53" s="6"/>
      <c r="I53" s="6"/>
      <c r="J53" s="6"/>
      <c r="K53" s="6"/>
      <c r="L53" s="23"/>
      <c r="M53" s="23" t="s">
        <v>13</v>
      </c>
      <c r="N53" s="41">
        <f>SUM(E54:K54)</f>
        <v>0</v>
      </c>
      <c r="O53" s="22"/>
    </row>
    <row r="54" spans="2:15" x14ac:dyDescent="0.25">
      <c r="B54" s="31"/>
      <c r="C54" s="91"/>
      <c r="D54" s="2" t="s">
        <v>3</v>
      </c>
      <c r="E54" s="3" t="str">
        <f t="shared" ref="E54:K54" si="42">IF(COUNTA(E51:E52)&lt;2,"",E52-E51-E53)</f>
        <v/>
      </c>
      <c r="F54" s="3" t="str">
        <f t="shared" si="42"/>
        <v/>
      </c>
      <c r="G54" s="3" t="str">
        <f t="shared" si="42"/>
        <v/>
      </c>
      <c r="H54" s="3" t="str">
        <f t="shared" si="42"/>
        <v/>
      </c>
      <c r="I54" s="3" t="str">
        <f t="shared" si="42"/>
        <v/>
      </c>
      <c r="J54" s="3" t="str">
        <f t="shared" si="42"/>
        <v/>
      </c>
      <c r="K54" s="3" t="str">
        <f t="shared" si="42"/>
        <v/>
      </c>
      <c r="L54" s="28"/>
      <c r="M54" s="23" t="s">
        <v>5</v>
      </c>
      <c r="N54" s="41">
        <f>SUM(E59:K59)</f>
        <v>0</v>
      </c>
      <c r="O54" s="22"/>
    </row>
    <row r="55" spans="2:15" ht="14.1" customHeight="1" x14ac:dyDescent="0.25">
      <c r="B55" s="31"/>
      <c r="C55" s="29"/>
      <c r="D55" s="35"/>
      <c r="E55" s="60" t="s">
        <v>30</v>
      </c>
      <c r="F55" s="60" t="s">
        <v>30</v>
      </c>
      <c r="G55" s="60" t="s">
        <v>30</v>
      </c>
      <c r="H55" s="60" t="s">
        <v>30</v>
      </c>
      <c r="I55" s="60" t="s">
        <v>30</v>
      </c>
      <c r="J55" s="60" t="s">
        <v>30</v>
      </c>
      <c r="K55" s="60" t="s">
        <v>30</v>
      </c>
      <c r="L55" s="29"/>
      <c r="M55" s="35"/>
      <c r="N55" s="39"/>
      <c r="O55" s="22"/>
    </row>
    <row r="56" spans="2:15" ht="15" customHeight="1" x14ac:dyDescent="0.25">
      <c r="B56" s="31"/>
      <c r="C56" s="91" t="s">
        <v>5</v>
      </c>
      <c r="D56" s="1" t="s">
        <v>0</v>
      </c>
      <c r="E56" s="6"/>
      <c r="F56" s="6"/>
      <c r="G56" s="6"/>
      <c r="H56" s="6"/>
      <c r="I56" s="6"/>
      <c r="J56" s="6"/>
      <c r="K56" s="6"/>
      <c r="L56" s="23"/>
      <c r="M56" s="40" t="s">
        <v>15</v>
      </c>
      <c r="N56" s="16">
        <f>SUM(N53:N54)</f>
        <v>0</v>
      </c>
      <c r="O56" s="22"/>
    </row>
    <row r="57" spans="2:15" x14ac:dyDescent="0.25">
      <c r="B57" s="31"/>
      <c r="C57" s="91"/>
      <c r="D57" s="1" t="s">
        <v>1</v>
      </c>
      <c r="E57" s="6"/>
      <c r="F57" s="6"/>
      <c r="G57" s="6"/>
      <c r="H57" s="6"/>
      <c r="I57" s="6"/>
      <c r="J57" s="6"/>
      <c r="K57" s="6"/>
      <c r="L57" s="23"/>
      <c r="M57" s="23"/>
      <c r="N57" s="24"/>
      <c r="O57" s="22"/>
    </row>
    <row r="58" spans="2:15" x14ac:dyDescent="0.25">
      <c r="B58" s="31"/>
      <c r="C58" s="91"/>
      <c r="D58" s="1" t="s">
        <v>2</v>
      </c>
      <c r="E58" s="6"/>
      <c r="F58" s="6"/>
      <c r="G58" s="6"/>
      <c r="H58" s="6"/>
      <c r="I58" s="6"/>
      <c r="J58" s="6"/>
      <c r="K58" s="6"/>
      <c r="L58" s="23"/>
      <c r="M58" s="23" t="s">
        <v>34</v>
      </c>
      <c r="N58" s="43" t="str">
        <f>IF(N56-N52&gt;0, N56-N52,"")</f>
        <v/>
      </c>
      <c r="O58" s="22"/>
    </row>
    <row r="59" spans="2:15" x14ac:dyDescent="0.25">
      <c r="B59" s="31"/>
      <c r="C59" s="91"/>
      <c r="D59" s="2" t="s">
        <v>3</v>
      </c>
      <c r="E59" s="3" t="str">
        <f t="shared" ref="E59:K59" si="43">IF(COUNTA(E56:E57)&lt;2,"",E57-E56-E58)</f>
        <v/>
      </c>
      <c r="F59" s="3" t="str">
        <f t="shared" si="43"/>
        <v/>
      </c>
      <c r="G59" s="3" t="str">
        <f t="shared" si="43"/>
        <v/>
      </c>
      <c r="H59" s="3" t="str">
        <f t="shared" si="43"/>
        <v/>
      </c>
      <c r="I59" s="3" t="str">
        <f t="shared" si="43"/>
        <v/>
      </c>
      <c r="J59" s="3" t="str">
        <f t="shared" si="43"/>
        <v/>
      </c>
      <c r="K59" s="3" t="str">
        <f t="shared" si="43"/>
        <v/>
      </c>
      <c r="L59" s="28"/>
      <c r="M59" s="23" t="s">
        <v>16</v>
      </c>
      <c r="N59" s="42">
        <f>IF(N56-N52&lt;-0.001, N56-N52,"")</f>
        <v>-1.625</v>
      </c>
      <c r="O59" s="22"/>
    </row>
    <row r="60" spans="2:15" ht="9.75" customHeight="1" thickBot="1" x14ac:dyDescent="0.3">
      <c r="B60" s="76"/>
      <c r="C60" s="77"/>
      <c r="D60" s="78"/>
      <c r="E60" s="79"/>
      <c r="F60" s="79"/>
      <c r="G60" s="79"/>
      <c r="H60" s="79"/>
      <c r="I60" s="79"/>
      <c r="J60" s="79"/>
      <c r="K60" s="79"/>
      <c r="L60" s="79"/>
      <c r="M60" s="80"/>
      <c r="N60" s="81"/>
      <c r="O60" s="82"/>
    </row>
    <row r="61" spans="2:15" ht="9" customHeight="1" thickTop="1" thickBot="1" x14ac:dyDescent="0.3"/>
    <row r="62" spans="2:15" ht="14.1" customHeight="1" thickTop="1" x14ac:dyDescent="0.25">
      <c r="B62" s="30"/>
      <c r="C62" s="19" t="s">
        <v>28</v>
      </c>
      <c r="D62" s="19"/>
      <c r="E62" s="59" t="s">
        <v>30</v>
      </c>
      <c r="F62" s="59" t="s">
        <v>30</v>
      </c>
      <c r="G62" s="59" t="s">
        <v>30</v>
      </c>
      <c r="H62" s="59" t="s">
        <v>30</v>
      </c>
      <c r="I62" s="59" t="s">
        <v>30</v>
      </c>
      <c r="J62" s="59" t="s">
        <v>30</v>
      </c>
      <c r="K62" s="59" t="s">
        <v>30</v>
      </c>
      <c r="L62" s="19"/>
      <c r="M62" s="19"/>
      <c r="N62" s="19"/>
      <c r="O62" s="20"/>
    </row>
    <row r="63" spans="2:15" x14ac:dyDescent="0.25">
      <c r="B63" s="31"/>
      <c r="C63" s="89" t="s">
        <v>8</v>
      </c>
      <c r="D63" s="90"/>
      <c r="E63" s="17">
        <f>E3</f>
        <v>40701</v>
      </c>
      <c r="F63" s="17">
        <f>E63+1</f>
        <v>40702</v>
      </c>
      <c r="G63" s="17">
        <f t="shared" ref="G63:K63" si="44">F63+1</f>
        <v>40703</v>
      </c>
      <c r="H63" s="17">
        <f t="shared" si="44"/>
        <v>40704</v>
      </c>
      <c r="I63" s="17">
        <f t="shared" si="44"/>
        <v>40705</v>
      </c>
      <c r="J63" s="17">
        <f t="shared" si="44"/>
        <v>40706</v>
      </c>
      <c r="K63" s="17">
        <f t="shared" si="44"/>
        <v>40707</v>
      </c>
      <c r="L63" s="21"/>
      <c r="M63" s="92" t="str">
        <f>C63</f>
        <v>MAIRIE</v>
      </c>
      <c r="N63" s="92"/>
      <c r="O63" s="22"/>
    </row>
    <row r="64" spans="2:15" ht="15" customHeight="1" x14ac:dyDescent="0.25">
      <c r="B64" s="31"/>
      <c r="C64" s="91" t="s">
        <v>4</v>
      </c>
      <c r="D64" s="1" t="s">
        <v>0</v>
      </c>
      <c r="E64" s="6"/>
      <c r="F64" s="6"/>
      <c r="G64" s="6"/>
      <c r="H64" s="6"/>
      <c r="I64" s="6"/>
      <c r="J64" s="6"/>
      <c r="K64" s="6"/>
      <c r="L64" s="23"/>
      <c r="M64" s="23"/>
      <c r="N64" s="24"/>
      <c r="O64" s="22"/>
    </row>
    <row r="65" spans="1:37" ht="15.75" x14ac:dyDescent="0.25">
      <c r="B65" s="31"/>
      <c r="C65" s="91"/>
      <c r="D65" s="1" t="s">
        <v>1</v>
      </c>
      <c r="E65" s="6"/>
      <c r="F65" s="6"/>
      <c r="G65" s="6"/>
      <c r="H65" s="6"/>
      <c r="I65" s="6"/>
      <c r="J65" s="6"/>
      <c r="K65" s="6"/>
      <c r="L65" s="23"/>
      <c r="M65" s="40" t="s">
        <v>14</v>
      </c>
      <c r="N65" s="38">
        <v>1.625</v>
      </c>
      <c r="O65" s="22"/>
    </row>
    <row r="66" spans="1:37" x14ac:dyDescent="0.25">
      <c r="B66" s="31"/>
      <c r="C66" s="91"/>
      <c r="D66" s="1" t="s">
        <v>2</v>
      </c>
      <c r="E66" s="6"/>
      <c r="F66" s="6"/>
      <c r="G66" s="6"/>
      <c r="H66" s="6"/>
      <c r="I66" s="6"/>
      <c r="J66" s="6"/>
      <c r="K66" s="6"/>
      <c r="L66" s="23"/>
      <c r="M66" s="23" t="s">
        <v>13</v>
      </c>
      <c r="N66" s="41">
        <f>SUM(E67:K67)</f>
        <v>0</v>
      </c>
      <c r="O66" s="22"/>
    </row>
    <row r="67" spans="1:37" x14ac:dyDescent="0.25">
      <c r="B67" s="31"/>
      <c r="C67" s="91"/>
      <c r="D67" s="2" t="s">
        <v>3</v>
      </c>
      <c r="E67" s="3" t="str">
        <f t="shared" ref="E67:K67" si="45">IF(COUNTA(E64:E65)&lt;2,"",E65-E64-E66)</f>
        <v/>
      </c>
      <c r="F67" s="3" t="str">
        <f t="shared" si="45"/>
        <v/>
      </c>
      <c r="G67" s="3" t="str">
        <f t="shared" si="45"/>
        <v/>
      </c>
      <c r="H67" s="3" t="str">
        <f t="shared" si="45"/>
        <v/>
      </c>
      <c r="I67" s="3" t="str">
        <f t="shared" si="45"/>
        <v/>
      </c>
      <c r="J67" s="3" t="str">
        <f t="shared" si="45"/>
        <v/>
      </c>
      <c r="K67" s="3" t="str">
        <f t="shared" si="45"/>
        <v/>
      </c>
      <c r="L67" s="28"/>
      <c r="M67" s="23" t="s">
        <v>5</v>
      </c>
      <c r="N67" s="41">
        <f>SUM(E72:K72)</f>
        <v>0</v>
      </c>
      <c r="O67" s="22"/>
    </row>
    <row r="68" spans="1:37" ht="14.1" customHeight="1" x14ac:dyDescent="0.25">
      <c r="B68" s="31"/>
      <c r="C68" s="29"/>
      <c r="D68" s="35"/>
      <c r="E68" s="60" t="s">
        <v>30</v>
      </c>
      <c r="F68" s="60" t="s">
        <v>30</v>
      </c>
      <c r="G68" s="60" t="s">
        <v>30</v>
      </c>
      <c r="H68" s="60" t="s">
        <v>30</v>
      </c>
      <c r="I68" s="60" t="s">
        <v>30</v>
      </c>
      <c r="J68" s="60" t="s">
        <v>30</v>
      </c>
      <c r="K68" s="60" t="s">
        <v>30</v>
      </c>
      <c r="L68" s="29"/>
      <c r="M68" s="35"/>
      <c r="N68" s="39"/>
      <c r="O68" s="22"/>
    </row>
    <row r="69" spans="1:37" ht="15" customHeight="1" x14ac:dyDescent="0.25">
      <c r="B69" s="31"/>
      <c r="C69" s="91" t="s">
        <v>5</v>
      </c>
      <c r="D69" s="1" t="s">
        <v>0</v>
      </c>
      <c r="E69" s="6"/>
      <c r="F69" s="6"/>
      <c r="G69" s="6"/>
      <c r="H69" s="6"/>
      <c r="I69" s="6"/>
      <c r="J69" s="6"/>
      <c r="K69" s="6"/>
      <c r="L69" s="23"/>
      <c r="M69" s="40" t="s">
        <v>15</v>
      </c>
      <c r="N69" s="16">
        <f>SUM(N66:N67)</f>
        <v>0</v>
      </c>
      <c r="O69" s="22"/>
    </row>
    <row r="70" spans="1:37" x14ac:dyDescent="0.25">
      <c r="B70" s="31"/>
      <c r="C70" s="91"/>
      <c r="D70" s="1" t="s">
        <v>1</v>
      </c>
      <c r="E70" s="6"/>
      <c r="F70" s="6"/>
      <c r="G70" s="6"/>
      <c r="H70" s="6"/>
      <c r="I70" s="6"/>
      <c r="J70" s="6"/>
      <c r="K70" s="6"/>
      <c r="L70" s="23"/>
      <c r="M70" s="23"/>
      <c r="N70" s="24"/>
      <c r="O70" s="22"/>
      <c r="AK70" s="83"/>
    </row>
    <row r="71" spans="1:37" x14ac:dyDescent="0.25">
      <c r="B71" s="31"/>
      <c r="C71" s="91"/>
      <c r="D71" s="1" t="s">
        <v>2</v>
      </c>
      <c r="E71" s="6"/>
      <c r="F71" s="6"/>
      <c r="G71" s="6"/>
      <c r="H71" s="6"/>
      <c r="I71" s="6"/>
      <c r="J71" s="6"/>
      <c r="K71" s="6"/>
      <c r="L71" s="23"/>
      <c r="M71" s="23" t="s">
        <v>34</v>
      </c>
      <c r="N71" s="43" t="str">
        <f>IF(N69-N65&gt;0, N69-N65,"")</f>
        <v/>
      </c>
      <c r="O71" s="22"/>
    </row>
    <row r="72" spans="1:37" x14ac:dyDescent="0.25">
      <c r="B72" s="31"/>
      <c r="C72" s="91"/>
      <c r="D72" s="2" t="s">
        <v>3</v>
      </c>
      <c r="E72" s="3" t="str">
        <f t="shared" ref="E72:K72" si="46">IF(COUNTA(E69:E70)&lt;2,"",E70-E69-E71)</f>
        <v/>
      </c>
      <c r="F72" s="3" t="str">
        <f t="shared" si="46"/>
        <v/>
      </c>
      <c r="G72" s="3" t="str">
        <f t="shared" si="46"/>
        <v/>
      </c>
      <c r="H72" s="3" t="str">
        <f t="shared" si="46"/>
        <v/>
      </c>
      <c r="I72" s="3" t="str">
        <f t="shared" si="46"/>
        <v/>
      </c>
      <c r="J72" s="3" t="str">
        <f t="shared" si="46"/>
        <v/>
      </c>
      <c r="K72" s="3" t="str">
        <f t="shared" si="46"/>
        <v/>
      </c>
      <c r="L72" s="28"/>
      <c r="M72" s="23" t="s">
        <v>16</v>
      </c>
      <c r="N72" s="42">
        <f>IF(N69-N65&lt;-0.001, N69-N65,"")</f>
        <v>-1.625</v>
      </c>
      <c r="O72" s="22"/>
    </row>
    <row r="73" spans="1:37" ht="6.75" customHeight="1" thickBot="1" x14ac:dyDescent="0.3">
      <c r="B73" s="32"/>
      <c r="C73" s="33"/>
      <c r="D73" s="34"/>
      <c r="E73" s="72"/>
      <c r="F73" s="26"/>
      <c r="G73" s="26"/>
      <c r="H73" s="26"/>
      <c r="I73" s="26"/>
      <c r="J73" s="26"/>
      <c r="K73" s="26"/>
      <c r="L73" s="26"/>
      <c r="M73" s="26"/>
      <c r="N73" s="27"/>
      <c r="O73" s="25"/>
    </row>
    <row r="74" spans="1:37" ht="6.75" customHeight="1" thickTop="1" thickBot="1" x14ac:dyDescent="0.3">
      <c r="E74" s="70"/>
    </row>
    <row r="75" spans="1:37" ht="14.1" customHeight="1" thickTop="1" x14ac:dyDescent="0.25">
      <c r="B75" s="30"/>
      <c r="C75" s="19" t="s">
        <v>29</v>
      </c>
      <c r="D75" s="19"/>
      <c r="E75" s="59" t="s">
        <v>30</v>
      </c>
      <c r="F75" s="59" t="s">
        <v>30</v>
      </c>
      <c r="G75" s="59" t="s">
        <v>30</v>
      </c>
      <c r="H75" s="59" t="s">
        <v>30</v>
      </c>
      <c r="I75" s="59" t="s">
        <v>30</v>
      </c>
      <c r="J75" s="59" t="s">
        <v>30</v>
      </c>
      <c r="K75" s="59" t="s">
        <v>30</v>
      </c>
      <c r="L75" s="19"/>
      <c r="M75" s="19"/>
      <c r="N75" s="19"/>
      <c r="O75" s="20"/>
    </row>
    <row r="76" spans="1:37" x14ac:dyDescent="0.25">
      <c r="B76" s="31"/>
      <c r="C76" s="89" t="s">
        <v>9</v>
      </c>
      <c r="D76" s="90"/>
      <c r="E76" s="17">
        <f>E3</f>
        <v>40701</v>
      </c>
      <c r="F76" s="17">
        <f>E76+1</f>
        <v>40702</v>
      </c>
      <c r="G76" s="17">
        <f t="shared" ref="G76:K76" si="47">F76+1</f>
        <v>40703</v>
      </c>
      <c r="H76" s="17">
        <f t="shared" si="47"/>
        <v>40704</v>
      </c>
      <c r="I76" s="17">
        <f t="shared" si="47"/>
        <v>40705</v>
      </c>
      <c r="J76" s="17">
        <f t="shared" si="47"/>
        <v>40706</v>
      </c>
      <c r="K76" s="17">
        <f t="shared" si="47"/>
        <v>40707</v>
      </c>
      <c r="L76" s="21"/>
      <c r="M76" s="92" t="str">
        <f>C76</f>
        <v>ABDALAH</v>
      </c>
      <c r="N76" s="92"/>
      <c r="O76" s="22"/>
    </row>
    <row r="77" spans="1:37" ht="15" customHeight="1" x14ac:dyDescent="0.25">
      <c r="B77" s="31"/>
      <c r="C77" s="91" t="s">
        <v>4</v>
      </c>
      <c r="D77" s="1" t="s">
        <v>0</v>
      </c>
      <c r="E77" s="6"/>
      <c r="F77" s="6"/>
      <c r="G77" s="6"/>
      <c r="H77" s="6"/>
      <c r="I77" s="6"/>
      <c r="J77" s="6"/>
      <c r="K77" s="6"/>
      <c r="L77" s="23"/>
      <c r="M77" s="23"/>
      <c r="N77" s="24"/>
      <c r="O77" s="22"/>
    </row>
    <row r="78" spans="1:37" ht="15.75" x14ac:dyDescent="0.25">
      <c r="B78" s="31"/>
      <c r="C78" s="91"/>
      <c r="D78" s="1" t="s">
        <v>1</v>
      </c>
      <c r="E78" s="6"/>
      <c r="F78" s="6"/>
      <c r="G78" s="6"/>
      <c r="H78" s="6"/>
      <c r="I78" s="6"/>
      <c r="J78" s="6"/>
      <c r="K78" s="6"/>
      <c r="L78" s="23"/>
      <c r="M78" s="40" t="s">
        <v>14</v>
      </c>
      <c r="N78" s="38">
        <v>1.625</v>
      </c>
      <c r="O78" s="22"/>
    </row>
    <row r="79" spans="1:37" x14ac:dyDescent="0.25">
      <c r="A79" s="83"/>
      <c r="B79" s="84"/>
      <c r="C79" s="91"/>
      <c r="D79" s="1" t="s">
        <v>2</v>
      </c>
      <c r="E79" s="6"/>
      <c r="F79" s="6"/>
      <c r="G79" s="6"/>
      <c r="H79" s="6"/>
      <c r="I79" s="6"/>
      <c r="J79" s="6"/>
      <c r="K79" s="6"/>
      <c r="L79" s="23"/>
      <c r="M79" s="23" t="s">
        <v>13</v>
      </c>
      <c r="N79" s="41">
        <f>SUM(E80:K80)</f>
        <v>0</v>
      </c>
      <c r="O79" s="22"/>
    </row>
    <row r="80" spans="1:37" x14ac:dyDescent="0.25">
      <c r="B80" s="31"/>
      <c r="C80" s="91"/>
      <c r="D80" s="2" t="s">
        <v>3</v>
      </c>
      <c r="E80" s="3" t="str">
        <f t="shared" ref="E80:K80" si="48">IF(COUNTA(E77:E78)&lt;2,"",E78-E77-E79)</f>
        <v/>
      </c>
      <c r="F80" s="3" t="str">
        <f t="shared" si="48"/>
        <v/>
      </c>
      <c r="G80" s="3" t="str">
        <f t="shared" si="48"/>
        <v/>
      </c>
      <c r="H80" s="3" t="str">
        <f t="shared" si="48"/>
        <v/>
      </c>
      <c r="I80" s="3" t="str">
        <f t="shared" si="48"/>
        <v/>
      </c>
      <c r="J80" s="3" t="str">
        <f t="shared" si="48"/>
        <v/>
      </c>
      <c r="K80" s="3" t="str">
        <f t="shared" si="48"/>
        <v/>
      </c>
      <c r="L80" s="28"/>
      <c r="M80" s="23" t="s">
        <v>5</v>
      </c>
      <c r="N80" s="41">
        <f>SUM(E85:K85)</f>
        <v>0</v>
      </c>
      <c r="O80" s="22"/>
    </row>
    <row r="81" spans="2:15" ht="14.1" customHeight="1" x14ac:dyDescent="0.25">
      <c r="B81" s="31"/>
      <c r="C81" s="29"/>
      <c r="D81" s="35"/>
      <c r="E81" s="60" t="s">
        <v>30</v>
      </c>
      <c r="F81" s="60" t="s">
        <v>30</v>
      </c>
      <c r="G81" s="60" t="s">
        <v>30</v>
      </c>
      <c r="H81" s="60" t="s">
        <v>30</v>
      </c>
      <c r="I81" s="60" t="s">
        <v>30</v>
      </c>
      <c r="J81" s="60" t="s">
        <v>30</v>
      </c>
      <c r="K81" s="60" t="s">
        <v>30</v>
      </c>
      <c r="L81" s="29"/>
      <c r="M81" s="35"/>
      <c r="N81" s="39"/>
      <c r="O81" s="22"/>
    </row>
    <row r="82" spans="2:15" ht="15" customHeight="1" x14ac:dyDescent="0.25">
      <c r="B82" s="31"/>
      <c r="C82" s="91" t="s">
        <v>5</v>
      </c>
      <c r="D82" s="1" t="s">
        <v>0</v>
      </c>
      <c r="E82" s="6"/>
      <c r="F82" s="6"/>
      <c r="G82" s="6"/>
      <c r="H82" s="6"/>
      <c r="I82" s="6"/>
      <c r="J82" s="6"/>
      <c r="K82" s="6"/>
      <c r="L82" s="23"/>
      <c r="M82" s="40" t="s">
        <v>15</v>
      </c>
      <c r="N82" s="16">
        <f>SUM(N79:N80)</f>
        <v>0</v>
      </c>
      <c r="O82" s="22"/>
    </row>
    <row r="83" spans="2:15" x14ac:dyDescent="0.25">
      <c r="B83" s="31"/>
      <c r="C83" s="91"/>
      <c r="D83" s="1" t="s">
        <v>1</v>
      </c>
      <c r="E83" s="6"/>
      <c r="F83" s="6"/>
      <c r="G83" s="6"/>
      <c r="H83" s="6"/>
      <c r="I83" s="6"/>
      <c r="J83" s="6"/>
      <c r="K83" s="6"/>
      <c r="L83" s="23"/>
      <c r="M83" s="23"/>
      <c r="N83" s="24"/>
      <c r="O83" s="22"/>
    </row>
    <row r="84" spans="2:15" x14ac:dyDescent="0.25">
      <c r="B84" s="31"/>
      <c r="C84" s="91"/>
      <c r="D84" s="1" t="s">
        <v>2</v>
      </c>
      <c r="E84" s="6"/>
      <c r="F84" s="6"/>
      <c r="G84" s="6"/>
      <c r="H84" s="6"/>
      <c r="I84" s="6"/>
      <c r="J84" s="6"/>
      <c r="K84" s="6"/>
      <c r="L84" s="23"/>
      <c r="M84" s="23" t="s">
        <v>34</v>
      </c>
      <c r="N84" s="43" t="str">
        <f>IF(N82-N78&gt;0, N82-N78,"")</f>
        <v/>
      </c>
      <c r="O84" s="22"/>
    </row>
    <row r="85" spans="2:15" x14ac:dyDescent="0.25">
      <c r="B85" s="31"/>
      <c r="C85" s="91"/>
      <c r="D85" s="2" t="s">
        <v>3</v>
      </c>
      <c r="E85" s="3" t="str">
        <f t="shared" ref="E85:K85" si="49">IF(COUNTA(E82:E83)&lt;2,"",E83-E82-E84)</f>
        <v/>
      </c>
      <c r="F85" s="3" t="str">
        <f t="shared" si="49"/>
        <v/>
      </c>
      <c r="G85" s="3" t="str">
        <f t="shared" si="49"/>
        <v/>
      </c>
      <c r="H85" s="3" t="str">
        <f t="shared" si="49"/>
        <v/>
      </c>
      <c r="I85" s="3" t="str">
        <f t="shared" si="49"/>
        <v/>
      </c>
      <c r="J85" s="3" t="str">
        <f t="shared" si="49"/>
        <v/>
      </c>
      <c r="K85" s="3" t="str">
        <f t="shared" si="49"/>
        <v/>
      </c>
      <c r="L85" s="28"/>
      <c r="M85" s="23" t="s">
        <v>16</v>
      </c>
      <c r="N85" s="42">
        <f>IF(N82-N78&lt;-0.001, N82-N78,"")</f>
        <v>-1.625</v>
      </c>
      <c r="O85" s="22"/>
    </row>
    <row r="86" spans="2:15" ht="9" customHeight="1" thickBot="1" x14ac:dyDescent="0.3">
      <c r="B86" s="32"/>
      <c r="C86" s="33"/>
      <c r="D86" s="34"/>
      <c r="E86" s="26"/>
      <c r="F86" s="26"/>
      <c r="G86" s="26"/>
      <c r="H86" s="26"/>
      <c r="I86" s="26"/>
      <c r="J86" s="26"/>
      <c r="K86" s="26"/>
      <c r="L86" s="26"/>
      <c r="M86" s="26"/>
      <c r="N86" s="27"/>
      <c r="O86" s="25"/>
    </row>
    <row r="87" spans="2:15" ht="14.25" customHeight="1" thickTop="1" x14ac:dyDescent="0.25">
      <c r="K87" s="5"/>
      <c r="M87"/>
    </row>
  </sheetData>
  <sheetProtection formatCells="0" selectLockedCells="1"/>
  <mergeCells count="27">
    <mergeCell ref="M76:N76"/>
    <mergeCell ref="R3:X3"/>
    <mergeCell ref="M11:N11"/>
    <mergeCell ref="M24:N24"/>
    <mergeCell ref="M37:N37"/>
    <mergeCell ref="M50:N50"/>
    <mergeCell ref="M63:N63"/>
    <mergeCell ref="C50:D50"/>
    <mergeCell ref="C63:D63"/>
    <mergeCell ref="C12:C15"/>
    <mergeCell ref="C17:C20"/>
    <mergeCell ref="C82:C85"/>
    <mergeCell ref="C25:C28"/>
    <mergeCell ref="C30:C33"/>
    <mergeCell ref="C38:C41"/>
    <mergeCell ref="C43:C46"/>
    <mergeCell ref="C56:C59"/>
    <mergeCell ref="C64:C67"/>
    <mergeCell ref="C76:D76"/>
    <mergeCell ref="C51:C54"/>
    <mergeCell ref="C69:C72"/>
    <mergeCell ref="C77:C80"/>
    <mergeCell ref="C6:C7"/>
    <mergeCell ref="C4:C5"/>
    <mergeCell ref="C11:D11"/>
    <mergeCell ref="C24:D24"/>
    <mergeCell ref="C37:D37"/>
  </mergeCells>
  <conditionalFormatting sqref="N72 N85 N59:N60 N20 N33 N46">
    <cfRule type="expression" dxfId="5" priority="26">
      <formula>N20&lt;&gt;""</formula>
    </cfRule>
  </conditionalFormatting>
  <conditionalFormatting sqref="N71 N84 N58 N19 N32 N45">
    <cfRule type="expression" dxfId="4" priority="24">
      <formula>N19&lt;&gt;""</formula>
    </cfRule>
  </conditionalFormatting>
  <conditionalFormatting sqref="R12:X13 R15:X16 R18:X19 AA12:AG13 AA15:AG16 AA18:AG19 R28:X29 R31:X32 AA25:AG26 AA28:AG29 AA31:AG32 R25:X26">
    <cfRule type="expression" dxfId="3" priority="3">
      <formula>R12=1</formula>
    </cfRule>
    <cfRule type="expression" dxfId="2" priority="4">
      <formula>R12=0</formula>
    </cfRule>
  </conditionalFormatting>
  <dataValidations count="1">
    <dataValidation type="list" allowBlank="1" showInputMessage="1" showErrorMessage="1" promptTitle="Choix" prompt="En cliquant sur l'ascenceur vous pouvez faire le choix entre Cuisine ou Salle" sqref="E81:K81 E75:K75 E29:K29 E42:K42 E36:K36 E23:K23 E16:K16 E10:K10 E49:K49 E62:K62 E55:K55 E68:K68">
      <formula1>"Cuisine,Salle"</formula1>
    </dataValidation>
  </dataValidations>
  <pageMargins left="0.64" right="0.1" top="0.39" bottom="0.32" header="0.26" footer="0.25"/>
  <pageSetup paperSize="9" scale="68" orientation="portrait" horizontalDpi="300" verticalDpi="300" r:id="rId1"/>
  <headerFooter>
    <oddHeader>&amp;LRestaurant&amp;RGestion  des temps de travail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RAZ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jthillard</cp:lastModifiedBy>
  <cp:lastPrinted>2015-06-01T17:04:22Z</cp:lastPrinted>
  <dcterms:created xsi:type="dcterms:W3CDTF">2015-05-29T19:11:15Z</dcterms:created>
  <dcterms:modified xsi:type="dcterms:W3CDTF">2015-06-02T16:06:24Z</dcterms:modified>
</cp:coreProperties>
</file>