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EXCEL PRATIQUE\Mooney - copie\"/>
    </mc:Choice>
  </mc:AlternateContent>
  <xr:revisionPtr revIDLastSave="0" documentId="13_ncr:1_{06478D22-4E4B-49CF-84C7-496CDC26D84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Col 1" sheetId="2" r:id="rId2"/>
    <sheet name="Col 2" sheetId="3" r:id="rId3"/>
    <sheet name="Col 3" sheetId="4" r:id="rId4"/>
    <sheet name="Feuil2" sheetId="7" r:id="rId5"/>
  </sheets>
  <definedNames>
    <definedName name="_xlnm._FilterDatabase" localSheetId="0" hidden="1">Feuil1!$A$7:$G$57</definedName>
    <definedName name="Assurance">#REF!</definedName>
    <definedName name="Cadastre">#REF!</definedName>
    <definedName name="Contributions">#REF!</definedName>
    <definedName name="Courses">#REF!</definedName>
    <definedName name="tt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1" l="1"/>
  <c r="I8" i="1"/>
  <c r="H9" i="1" l="1"/>
  <c r="I9" i="1"/>
  <c r="H10" i="1" l="1"/>
  <c r="I10" i="1"/>
  <c r="H11" i="1" l="1"/>
  <c r="I11" i="1"/>
  <c r="H12" i="1"/>
  <c r="I12" i="1"/>
  <c r="H13" i="1"/>
  <c r="I13" i="1"/>
  <c r="H14" i="1"/>
  <c r="I14" i="1"/>
  <c r="H15" i="1" l="1"/>
  <c r="I15" i="1"/>
  <c r="H16" i="1"/>
  <c r="I16" i="1"/>
  <c r="H17" i="1"/>
  <c r="I17" i="1"/>
  <c r="H18" i="1"/>
  <c r="I18" i="1"/>
  <c r="H19" i="1" l="1"/>
  <c r="I19" i="1"/>
  <c r="H20" i="1" l="1"/>
  <c r="I20" i="1"/>
  <c r="H21" i="1"/>
  <c r="I21" i="1"/>
  <c r="H22" i="1" l="1"/>
  <c r="I22" i="1"/>
  <c r="H23" i="1" l="1"/>
  <c r="I23" i="1"/>
  <c r="H24" i="1" l="1"/>
  <c r="I24" i="1"/>
  <c r="H25" i="1"/>
  <c r="I25" i="1"/>
  <c r="H26" i="1" l="1"/>
  <c r="I26" i="1"/>
  <c r="H27" i="1"/>
  <c r="I27" i="1"/>
  <c r="H28" i="1" l="1"/>
  <c r="H29" i="1" l="1"/>
  <c r="I29" i="1"/>
  <c r="H30" i="1"/>
  <c r="H31" i="1" l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 l="1"/>
  <c r="I50" i="1"/>
  <c r="H51" i="1" l="1"/>
  <c r="I51" i="1"/>
  <c r="H52" i="1" l="1"/>
  <c r="I52" i="1"/>
  <c r="H53" i="1" l="1"/>
  <c r="I53" i="1"/>
  <c r="H54" i="1"/>
  <c r="I54" i="1"/>
  <c r="H55" i="1" l="1"/>
  <c r="I55" i="1"/>
  <c r="H56" i="1"/>
  <c r="I56" i="1"/>
  <c r="D5" i="1" l="1"/>
  <c r="I30" i="1" l="1"/>
  <c r="I28" i="1"/>
  <c r="H7" i="1" l="1"/>
  <c r="I7" i="1"/>
  <c r="G4" i="1" l="1"/>
  <c r="B1" i="1" l="1"/>
  <c r="F56" i="1" l="1"/>
  <c r="F55" i="1" s="1"/>
  <c r="F54" i="1" s="1"/>
  <c r="F53" i="1" s="1"/>
  <c r="F52" i="1" s="1"/>
  <c r="F51" i="1" s="1"/>
  <c r="F50" i="1" s="1"/>
  <c r="F49" i="1" s="1"/>
  <c r="F48" i="1" s="1"/>
  <c r="F47" i="1" s="1"/>
  <c r="F46" i="1" s="1"/>
  <c r="F45" i="1" s="1"/>
  <c r="F44" i="1" s="1"/>
  <c r="F43" i="1" s="1"/>
  <c r="F42" i="1" s="1"/>
  <c r="F41" i="1" s="1"/>
  <c r="F40" i="1" s="1"/>
  <c r="F39" i="1" s="1"/>
  <c r="F38" i="1" s="1"/>
  <c r="F37" i="1" s="1"/>
  <c r="F36" i="1" s="1"/>
  <c r="F35" i="1" s="1"/>
  <c r="F34" i="1" s="1"/>
  <c r="F33" i="1" s="1"/>
  <c r="F32" i="1" s="1"/>
  <c r="F31" i="1" s="1"/>
  <c r="F30" i="1" s="1"/>
  <c r="F29" i="1" s="1"/>
  <c r="F28" i="1" s="1"/>
  <c r="F27" i="1" s="1"/>
  <c r="F26" i="1" s="1"/>
  <c r="F25" i="1" s="1"/>
  <c r="F24" i="1" s="1"/>
  <c r="F23" i="1" s="1"/>
  <c r="F22" i="1" s="1"/>
  <c r="F21" i="1" s="1"/>
  <c r="F20" i="1" s="1"/>
  <c r="F19" i="1" s="1"/>
  <c r="F18" i="1" s="1"/>
  <c r="F17" i="1" l="1"/>
  <c r="F16" i="1" s="1"/>
  <c r="F15" i="1" s="1"/>
  <c r="F14" i="1" s="1"/>
  <c r="F13" i="1" s="1"/>
  <c r="F12" i="1" s="1"/>
  <c r="F11" i="1" s="1"/>
  <c r="F10" i="1" s="1"/>
  <c r="F9" i="1" s="1"/>
  <c r="F8" i="1" s="1"/>
  <c r="F7" i="1" s="1"/>
</calcChain>
</file>

<file path=xl/sharedStrings.xml><?xml version="1.0" encoding="utf-8"?>
<sst xmlns="http://schemas.openxmlformats.org/spreadsheetml/2006/main" count="201" uniqueCount="109">
  <si>
    <t>P</t>
  </si>
  <si>
    <t>Paiement bancontact</t>
  </si>
  <si>
    <t>Mastercard</t>
  </si>
  <si>
    <t>Virement</t>
  </si>
  <si>
    <t>Domiciliation</t>
  </si>
  <si>
    <t>Courses</t>
  </si>
  <si>
    <t>Dentiste</t>
  </si>
  <si>
    <t>Diesel</t>
  </si>
  <si>
    <t>Vie</t>
  </si>
  <si>
    <t>Voiture</t>
  </si>
  <si>
    <t>Décès</t>
  </si>
  <si>
    <t>Compte</t>
  </si>
  <si>
    <t>Autoroute France</t>
  </si>
  <si>
    <t>Autoroute Espagne</t>
  </si>
  <si>
    <t>Courses Delhaize</t>
  </si>
  <si>
    <t>Courses Colruyt</t>
  </si>
  <si>
    <t>Courses Action</t>
  </si>
  <si>
    <t>Courses Van de Borre</t>
  </si>
  <si>
    <t>Courses Aldi</t>
  </si>
  <si>
    <t>Courses Ikéa</t>
  </si>
  <si>
    <t>Courses Hubo</t>
  </si>
  <si>
    <t>Divers</t>
  </si>
  <si>
    <t>Frais mensuels</t>
  </si>
  <si>
    <t>Partenamut hospitalia</t>
  </si>
  <si>
    <t>Voo</t>
  </si>
  <si>
    <t>Pharmacie</t>
  </si>
  <si>
    <t>Frais annuels</t>
  </si>
  <si>
    <t>Remboursement</t>
  </si>
  <si>
    <t>(Pomme pour la soif)</t>
  </si>
  <si>
    <t>Institut</t>
  </si>
  <si>
    <t>Vêtements</t>
  </si>
  <si>
    <t>Resto</t>
  </si>
  <si>
    <t>Paypal</t>
  </si>
  <si>
    <t>Vacances</t>
  </si>
  <si>
    <t>Employeur</t>
  </si>
  <si>
    <t>Assurance incendie</t>
  </si>
  <si>
    <t>Cadastre maison</t>
  </si>
  <si>
    <t>Cadastre garage</t>
  </si>
  <si>
    <t>Eaux (1ère avance)</t>
  </si>
  <si>
    <t>Eaux (2è avance)</t>
  </si>
  <si>
    <t>Eaux (3è avance)</t>
  </si>
  <si>
    <t>Eaux (Solde)</t>
  </si>
  <si>
    <t>Chèque guichet</t>
  </si>
  <si>
    <t>Boulangerie</t>
  </si>
  <si>
    <t>Boucherie</t>
  </si>
  <si>
    <t>Courses Stock Américain</t>
  </si>
  <si>
    <t>Courses Carrefour</t>
  </si>
  <si>
    <t>Parfumerie</t>
  </si>
  <si>
    <t>Courses Brico</t>
  </si>
  <si>
    <t>?</t>
  </si>
  <si>
    <t>Nbre ops NR :</t>
  </si>
  <si>
    <t>- Ass. Décès</t>
  </si>
  <si>
    <t>- Epargne frais</t>
  </si>
  <si>
    <t>- Global G (Sv pack)</t>
  </si>
  <si>
    <t>- Lampiris</t>
  </si>
  <si>
    <t>- ADSL</t>
  </si>
  <si>
    <t>Assurance incendie.</t>
  </si>
  <si>
    <t>Cadastre maison.</t>
  </si>
  <si>
    <t>Cadastre garage.</t>
  </si>
  <si>
    <t>Taxe immondices.</t>
  </si>
  <si>
    <t>Taxe roulage Kia Ceed's</t>
  </si>
  <si>
    <t>Eaux/an (211 m3).</t>
  </si>
  <si>
    <t>Hospitalia</t>
  </si>
  <si>
    <t>Courses Broze</t>
  </si>
  <si>
    <t>Courses Cornet</t>
  </si>
  <si>
    <t>Retrait distributeur MC</t>
  </si>
  <si>
    <t>Labo Aerts &amp; Filot</t>
  </si>
  <si>
    <t>Courses Trafic</t>
  </si>
  <si>
    <t>Syndicat</t>
  </si>
  <si>
    <t>Courses Optica</t>
  </si>
  <si>
    <t>CHU</t>
  </si>
  <si>
    <t>virement</t>
  </si>
  <si>
    <t>Courses Cora</t>
  </si>
  <si>
    <t>Labo Luc Olivier</t>
  </si>
  <si>
    <t>Hôpital</t>
  </si>
  <si>
    <t>Courses Renmans</t>
  </si>
  <si>
    <t>Courses All mat Doyen</t>
  </si>
  <si>
    <t>Contributions</t>
  </si>
  <si>
    <t>Courses Lidl</t>
  </si>
  <si>
    <t>Mutuelle Partenamut</t>
  </si>
  <si>
    <t>Solde</t>
  </si>
  <si>
    <t>Courses Handy Home</t>
  </si>
  <si>
    <t>Librairie</t>
  </si>
  <si>
    <t>Courses opticien KRYS</t>
  </si>
  <si>
    <t>Carte Xtra</t>
  </si>
  <si>
    <t>Commande sur le net</t>
  </si>
  <si>
    <t>- Epargne long terme C</t>
  </si>
  <si>
    <t>Virement de :</t>
  </si>
  <si>
    <t>Virement vers :</t>
  </si>
  <si>
    <t>Courses Intermarché</t>
  </si>
  <si>
    <t>Panier lave-vaisselle</t>
  </si>
  <si>
    <t>Terreau chez AVEVE</t>
  </si>
  <si>
    <t>Ops</t>
  </si>
  <si>
    <t>Col 3</t>
  </si>
  <si>
    <t>Col 2</t>
  </si>
  <si>
    <t>Col 1</t>
  </si>
  <si>
    <t>Date</t>
  </si>
  <si>
    <t>P?</t>
  </si>
  <si>
    <t>Epargne annuelle</t>
  </si>
  <si>
    <t>solde</t>
  </si>
  <si>
    <t>Onem</t>
  </si>
  <si>
    <t>Salaire</t>
  </si>
  <si>
    <t>Pension</t>
  </si>
  <si>
    <t>Epargne</t>
  </si>
  <si>
    <t>acompte</t>
  </si>
  <si>
    <t>Congés payés</t>
  </si>
  <si>
    <t>Epargne long terme</t>
  </si>
  <si>
    <t>Prime fin d'année</t>
  </si>
  <si>
    <t>Acompte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</si>
</sst>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\+\ #,##0.00\ _€;[Red]\-\ #,##0.00\ _€"/>
    <numFmt numFmtId="165" formatCode="dd/mm/yy"/>
    <numFmt numFmtId="166" formatCode="d/mm/yyyy;@"/>
    <numFmt numFmtId="167" formatCode="\+\ #,##0.00\ &quot;€&quot;;[Red]\-\ #,##0.00\ &quot;€&quot;"/>
    <numFmt numFmtId="168" formatCode="#,##0_ ;[Red]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FF"/>
      <name val="Arial"/>
      <family val="2"/>
    </font>
    <font>
      <b/>
      <sz val="11"/>
      <name val="Calibri"/>
      <family val="2"/>
      <scheme val="minor"/>
    </font>
    <font>
      <b/>
      <sz val="18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44" fontId="0" fillId="0" borderId="0" xfId="1" applyFont="1"/>
    <xf numFmtId="164" fontId="0" fillId="0" borderId="0" xfId="1" applyNumberFormat="1" applyFont="1"/>
    <xf numFmtId="167" fontId="2" fillId="3" borderId="1" xfId="0" applyNumberFormat="1" applyFont="1" applyFill="1" applyBorder="1" applyAlignment="1" applyProtection="1">
      <alignment horizontal="left"/>
    </xf>
    <xf numFmtId="164" fontId="0" fillId="0" borderId="0" xfId="1" applyNumberFormat="1" applyFont="1" applyFill="1"/>
    <xf numFmtId="0" fontId="3" fillId="0" borderId="0" xfId="0" applyFont="1"/>
    <xf numFmtId="165" fontId="4" fillId="3" borderId="1" xfId="0" applyNumberFormat="1" applyFont="1" applyFill="1" applyBorder="1" applyAlignment="1" applyProtection="1">
      <alignment horizontal="center"/>
      <protection locked="0"/>
    </xf>
    <xf numFmtId="166" fontId="0" fillId="0" borderId="0" xfId="0" applyNumberFormat="1" applyAlignment="1">
      <alignment horizontal="center"/>
    </xf>
    <xf numFmtId="166" fontId="2" fillId="5" borderId="1" xfId="0" applyNumberFormat="1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left"/>
    </xf>
    <xf numFmtId="167" fontId="2" fillId="3" borderId="1" xfId="0" applyNumberFormat="1" applyFont="1" applyFill="1" applyBorder="1" applyAlignment="1" applyProtection="1">
      <alignment horizontal="right"/>
    </xf>
    <xf numFmtId="167" fontId="5" fillId="0" borderId="0" xfId="1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0" fillId="4" borderId="0" xfId="0" applyFill="1"/>
    <xf numFmtId="8" fontId="0" fillId="0" borderId="0" xfId="0" applyNumberFormat="1"/>
    <xf numFmtId="166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44" fontId="0" fillId="0" borderId="0" xfId="1" applyFont="1" applyFill="1" applyBorder="1"/>
    <xf numFmtId="0" fontId="3" fillId="0" borderId="0" xfId="0" applyFont="1" applyFill="1" applyBorder="1"/>
    <xf numFmtId="164" fontId="0" fillId="0" borderId="0" xfId="1" applyNumberFormat="1" applyFont="1" applyFill="1" applyBorder="1"/>
    <xf numFmtId="164" fontId="0" fillId="4" borderId="0" xfId="1" applyNumberFormat="1" applyFont="1" applyFill="1" applyBorder="1"/>
    <xf numFmtId="164" fontId="3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44" fontId="0" fillId="0" borderId="0" xfId="1" applyFont="1" applyAlignment="1">
      <alignment horizontal="right"/>
    </xf>
    <xf numFmtId="168" fontId="3" fillId="0" borderId="0" xfId="0" applyNumberFormat="1" applyFont="1" applyAlignment="1">
      <alignment horizontal="center"/>
    </xf>
    <xf numFmtId="6" fontId="2" fillId="3" borderId="1" xfId="0" applyNumberFormat="1" applyFont="1" applyFill="1" applyBorder="1" applyAlignment="1" applyProtection="1">
      <alignment horizontal="left"/>
    </xf>
    <xf numFmtId="167" fontId="3" fillId="0" borderId="0" xfId="1" applyNumberFormat="1" applyFont="1" applyFill="1" applyAlignment="1">
      <alignment horizontal="center"/>
    </xf>
    <xf numFmtId="166" fontId="2" fillId="5" borderId="2" xfId="0" applyNumberFormat="1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left"/>
    </xf>
    <xf numFmtId="167" fontId="2" fillId="3" borderId="2" xfId="0" applyNumberFormat="1" applyFont="1" applyFill="1" applyBorder="1" applyAlignment="1" applyProtection="1">
      <alignment horizontal="right"/>
    </xf>
    <xf numFmtId="165" fontId="4" fillId="3" borderId="2" xfId="0" applyNumberFormat="1" applyFont="1" applyFill="1" applyBorder="1" applyAlignment="1" applyProtection="1">
      <alignment horizontal="center"/>
      <protection locked="0"/>
    </xf>
    <xf numFmtId="166" fontId="7" fillId="4" borderId="0" xfId="0" applyNumberFormat="1" applyFont="1" applyFill="1" applyAlignment="1">
      <alignment horizontal="center"/>
    </xf>
    <xf numFmtId="0" fontId="7" fillId="4" borderId="0" xfId="0" applyFont="1" applyFill="1"/>
    <xf numFmtId="44" fontId="7" fillId="4" borderId="0" xfId="1" applyFont="1" applyFill="1"/>
    <xf numFmtId="0" fontId="7" fillId="4" borderId="0" xfId="1" applyNumberFormat="1" applyFont="1" applyFill="1" applyBorder="1"/>
    <xf numFmtId="0" fontId="5" fillId="4" borderId="0" xfId="0" applyFont="1" applyFill="1"/>
    <xf numFmtId="167" fontId="6" fillId="2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family val="2"/>
        <scheme val="none"/>
      </font>
      <numFmt numFmtId="165" formatCode="dd/mm/yy"/>
      <fill>
        <patternFill patternType="solid">
          <fgColor indexed="64"/>
          <bgColor indexed="1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\+\ #,##0.00\ &quot;€&quot;;[Red]\-\ #,##0.00\ &quot;€&quot;"/>
      <fill>
        <patternFill patternType="solid">
          <fgColor indexed="64"/>
          <bgColor indexed="1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\+\ #,##0.00\ &quot;€&quot;;[Red]\-\ #,##0.00\ &quot;€&quot;"/>
      <fill>
        <patternFill patternType="solid">
          <fgColor indexed="64"/>
          <bgColor indexed="1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1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1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1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6" formatCode="d/mm/yyyy;@"/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ont>
        <b val="0"/>
        <i val="0"/>
        <strike val="0"/>
      </font>
      <fill>
        <patternFill>
          <bgColor rgb="FF00CCFF"/>
        </patternFill>
      </fill>
    </dxf>
    <dxf>
      <font>
        <b val="0"/>
        <i val="0"/>
        <strike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00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1277939</xdr:colOff>
      <xdr:row>1</xdr:row>
      <xdr:rowOff>15877</xdr:rowOff>
    </xdr:from>
    <xdr:to>
      <xdr:col>2</xdr:col>
      <xdr:colOff>587376</xdr:colOff>
      <xdr:row>4</xdr:row>
      <xdr:rowOff>134939</xdr:rowOff>
    </xdr:to>
    <xdr:sp macro="[0]!NV_Op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39939" y="206377"/>
          <a:ext cx="690562" cy="690562"/>
        </a:xfrm>
        <a:prstGeom prst="ellipse">
          <a:avLst/>
        </a:prstGeom>
        <a:effectLst>
          <a:glow rad="139700">
            <a:schemeClr val="accent1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BE" sz="1100" b="1">
              <a:solidFill>
                <a:srgbClr val="0000FF"/>
              </a:solidFill>
            </a:rPr>
            <a:t>NV</a:t>
          </a:r>
        </a:p>
        <a:p>
          <a:pPr algn="ctr"/>
          <a:r>
            <a:rPr lang="fr-BE" sz="1100" b="1">
              <a:solidFill>
                <a:srgbClr val="0000FF"/>
              </a:solidFill>
            </a:rPr>
            <a:t>Op</a:t>
          </a:r>
        </a:p>
      </xdr:txBody>
    </xdr:sp>
    <xdr:clientData/>
  </xdr:twoCellAnchor>
  <xdr:twoCellAnchor>
    <xdr:from>
      <xdr:col>0</xdr:col>
      <xdr:colOff>269875</xdr:colOff>
      <xdr:row>1</xdr:row>
      <xdr:rowOff>142876</xdr:rowOff>
    </xdr:from>
    <xdr:to>
      <xdr:col>1</xdr:col>
      <xdr:colOff>55563</xdr:colOff>
      <xdr:row>4</xdr:row>
      <xdr:rowOff>95250</xdr:rowOff>
    </xdr:to>
    <xdr:sp macro="[0]!Tri_compte" textlink="">
      <xdr:nvSpPr>
        <xdr:cNvPr id="4" name="Rectangle avec flèche vers le ba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69875" y="333376"/>
          <a:ext cx="547688" cy="523874"/>
        </a:xfrm>
        <a:prstGeom prst="downArrowCallout">
          <a:avLst/>
        </a:prstGeom>
        <a:solidFill>
          <a:srgbClr val="FFC000"/>
        </a:solidFill>
        <a:effectLst>
          <a:glow rad="139700">
            <a:schemeClr val="accent6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tx1"/>
              </a:solidFill>
            </a:rPr>
            <a:t>TRI</a:t>
          </a:r>
        </a:p>
      </xdr:txBody>
    </xdr:sp>
    <xdr:clientData/>
  </xdr:twoCellAnchor>
  <xdr:twoCellAnchor>
    <xdr:from>
      <xdr:col>2</xdr:col>
      <xdr:colOff>881063</xdr:colOff>
      <xdr:row>1</xdr:row>
      <xdr:rowOff>103189</xdr:rowOff>
    </xdr:from>
    <xdr:to>
      <xdr:col>2</xdr:col>
      <xdr:colOff>1222375</xdr:colOff>
      <xdr:row>4</xdr:row>
      <xdr:rowOff>214313</xdr:rowOff>
    </xdr:to>
    <xdr:sp macro="[0]!Filtre" textlink="">
      <xdr:nvSpPr>
        <xdr:cNvPr id="5" name="Flèche vers le ba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57563" y="293689"/>
          <a:ext cx="341312" cy="682624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>
              <a:solidFill>
                <a:sysClr val="windowText" lastClr="000000"/>
              </a:solidFill>
            </a:rPr>
            <a:t>F</a:t>
          </a:r>
        </a:p>
      </xdr:txBody>
    </xdr:sp>
    <xdr:clientData/>
  </xdr:twoCellAnchor>
  <xdr:twoCellAnchor>
    <xdr:from>
      <xdr:col>2</xdr:col>
      <xdr:colOff>1325563</xdr:colOff>
      <xdr:row>1</xdr:row>
      <xdr:rowOff>87314</xdr:rowOff>
    </xdr:from>
    <xdr:to>
      <xdr:col>2</xdr:col>
      <xdr:colOff>1643063</xdr:colOff>
      <xdr:row>4</xdr:row>
      <xdr:rowOff>190500</xdr:rowOff>
    </xdr:to>
    <xdr:sp macro="[0]!Defiltrer" textlink="">
      <xdr:nvSpPr>
        <xdr:cNvPr id="6" name="Flèche vers le hau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02063" y="277814"/>
          <a:ext cx="317500" cy="674686"/>
        </a:xfrm>
        <a:prstGeom prst="up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>
              <a:solidFill>
                <a:sysClr val="windowText" lastClr="000000"/>
              </a:solidFill>
            </a:rPr>
            <a:t>DF</a:t>
          </a:r>
        </a:p>
      </xdr:txBody>
    </xdr:sp>
    <xdr:clientData/>
  </xdr:twoCellAnchor>
  <xdr:twoCellAnchor>
    <xdr:from>
      <xdr:col>1</xdr:col>
      <xdr:colOff>263769</xdr:colOff>
      <xdr:row>3</xdr:row>
      <xdr:rowOff>161192</xdr:rowOff>
    </xdr:from>
    <xdr:to>
      <xdr:col>1</xdr:col>
      <xdr:colOff>952500</xdr:colOff>
      <xdr:row>4</xdr:row>
      <xdr:rowOff>205154</xdr:rowOff>
    </xdr:to>
    <xdr:sp macro="[0]!Form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25769" y="732692"/>
          <a:ext cx="688731" cy="234462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>
                <a:noFill/>
              </a:ln>
              <a:solidFill>
                <a:srgbClr val="FF0000"/>
              </a:solidFill>
              <a:effectLst/>
            </a:rPr>
            <a:t>Form.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738186</xdr:colOff>
      <xdr:row>0</xdr:row>
      <xdr:rowOff>63502</xdr:rowOff>
    </xdr:from>
    <xdr:to>
      <xdr:col>4</xdr:col>
      <xdr:colOff>15874</xdr:colOff>
      <xdr:row>2</xdr:row>
      <xdr:rowOff>127000</xdr:rowOff>
    </xdr:to>
    <xdr:sp macro="[0]!TriCol1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873374" y="63502"/>
          <a:ext cx="801688" cy="444498"/>
        </a:xfrm>
        <a:prstGeom prst="downArrow">
          <a:avLst/>
        </a:prstGeom>
        <a:solidFill>
          <a:schemeClr val="accent2">
            <a:lumMod val="75000"/>
          </a:schemeClr>
        </a:solidFill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TRI</a:t>
          </a:r>
        </a:p>
      </xdr:txBody>
    </xdr:sp>
    <xdr:clientData/>
  </xdr:twoCellAnchor>
  <xdr:twoCellAnchor>
    <xdr:from>
      <xdr:col>1</xdr:col>
      <xdr:colOff>460375</xdr:colOff>
      <xdr:row>0</xdr:row>
      <xdr:rowOff>7939</xdr:rowOff>
    </xdr:from>
    <xdr:to>
      <xdr:col>2</xdr:col>
      <xdr:colOff>365125</xdr:colOff>
      <xdr:row>2</xdr:row>
      <xdr:rowOff>119064</xdr:rowOff>
    </xdr:to>
    <xdr:sp macro="[0]!NV_Col1" textlink="">
      <xdr:nvSpPr>
        <xdr:cNvPr id="3" name="Vag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833563" y="7939"/>
          <a:ext cx="666750" cy="492125"/>
        </a:xfrm>
        <a:prstGeom prst="wav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>
              <a:solidFill>
                <a:srgbClr val="0000FF"/>
              </a:solidFill>
            </a:rPr>
            <a:t>N V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730250</xdr:colOff>
      <xdr:row>0</xdr:row>
      <xdr:rowOff>0</xdr:rowOff>
    </xdr:from>
    <xdr:to>
      <xdr:col>5</xdr:col>
      <xdr:colOff>7938</xdr:colOff>
      <xdr:row>1</xdr:row>
      <xdr:rowOff>150812</xdr:rowOff>
    </xdr:to>
    <xdr:sp macro="[0]!Tri_col2" textlink="">
      <xdr:nvSpPr>
        <xdr:cNvPr id="5" name="Flèche vers le ba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3016250" y="55562"/>
          <a:ext cx="801688" cy="476250"/>
        </a:xfrm>
        <a:prstGeom prst="downArrow">
          <a:avLst/>
        </a:prstGeom>
        <a:solidFill>
          <a:schemeClr val="accent2">
            <a:lumMod val="75000"/>
          </a:schemeClr>
        </a:solidFill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TRI</a:t>
          </a:r>
        </a:p>
      </xdr:txBody>
    </xdr:sp>
    <xdr:clientData/>
  </xdr:twoCellAnchor>
  <xdr:twoCellAnchor>
    <xdr:from>
      <xdr:col>2</xdr:col>
      <xdr:colOff>531813</xdr:colOff>
      <xdr:row>0</xdr:row>
      <xdr:rowOff>0</xdr:rowOff>
    </xdr:from>
    <xdr:to>
      <xdr:col>3</xdr:col>
      <xdr:colOff>436563</xdr:colOff>
      <xdr:row>2</xdr:row>
      <xdr:rowOff>0</xdr:rowOff>
    </xdr:to>
    <xdr:sp macro="[0]!NV_col2" textlink="">
      <xdr:nvSpPr>
        <xdr:cNvPr id="6" name="Vag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055813" y="0"/>
          <a:ext cx="666750" cy="381000"/>
        </a:xfrm>
        <a:prstGeom prst="wave">
          <a:avLst>
            <a:gd name="adj1" fmla="val 12500"/>
            <a:gd name="adj2" fmla="val -83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>
              <a:solidFill>
                <a:srgbClr val="0000FF"/>
              </a:solidFill>
            </a:rPr>
            <a:t>N V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0</xdr:rowOff>
    </xdr:from>
    <xdr:to>
      <xdr:col>4</xdr:col>
      <xdr:colOff>39688</xdr:colOff>
      <xdr:row>11</xdr:row>
      <xdr:rowOff>55562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286000" y="1524000"/>
          <a:ext cx="801688" cy="627062"/>
        </a:xfrm>
        <a:prstGeom prst="downArrow">
          <a:avLst/>
        </a:prstGeom>
        <a:solidFill>
          <a:schemeClr val="accent2">
            <a:lumMod val="75000"/>
          </a:schemeClr>
        </a:solidFill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/>
            <a:t>TRI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666750</xdr:colOff>
      <xdr:row>10</xdr:row>
      <xdr:rowOff>111125</xdr:rowOff>
    </xdr:to>
    <xdr:sp macro="" textlink="">
      <xdr:nvSpPr>
        <xdr:cNvPr id="4" name="Vag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810000" y="1524000"/>
          <a:ext cx="666750" cy="492125"/>
        </a:xfrm>
        <a:prstGeom prst="wav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 b="1">
              <a:solidFill>
                <a:srgbClr val="0000FF"/>
              </a:solidFill>
            </a:rPr>
            <a:t>N V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997949-6ADD-4F77-8F92-DAFBFD86BF56}" name="Tableau2" displayName="Tableau2" ref="A6:G57" totalsRowShown="0" headerRowDxfId="8" tableBorderDxfId="7" headerRowCellStyle="Monétaire">
  <autoFilter ref="A6:G57" xr:uid="{0E7C012E-3DC2-40C7-9F73-C3B975C247F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6006B8F8-C84F-42A0-8D49-F4DF0EE1A4B3}" name="Date" dataDxfId="6"/>
    <tableColumn id="2" xr3:uid="{5CCF0F10-F631-43EE-8A1A-82D15DFD78D0}" name="Col 1" dataDxfId="5"/>
    <tableColumn id="3" xr3:uid="{8C1A13DC-6F53-4C16-A7EF-C8EED8D48B84}" name="Col 2" dataDxfId="4"/>
    <tableColumn id="4" xr3:uid="{0D1337E6-BF1F-4973-8ED7-5B486B1B7FE1}" name="Col 3" dataDxfId="3"/>
    <tableColumn id="5" xr3:uid="{9AD532D0-1815-4C7E-8633-4F0AF94CD241}" name="Ops" dataDxfId="2"/>
    <tableColumn id="6" xr3:uid="{CB17FED7-66BB-453A-BDE5-7A6DEEFA0E2C}" name="Solde" dataDxfId="1"/>
    <tableColumn id="7" xr3:uid="{49E939B0-082C-4D96-A0A5-1BF67DDEE2A3}" name="P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L57"/>
  <sheetViews>
    <sheetView tabSelected="1" zoomScale="130" zoomScaleNormal="130" workbookViewId="0">
      <pane ySplit="6" topLeftCell="A7" activePane="bottomLeft" state="frozen"/>
      <selection pane="bottomLeft" activeCell="A7" sqref="A7:G20"/>
    </sheetView>
  </sheetViews>
  <sheetFormatPr baseColWidth="10" defaultRowHeight="15" x14ac:dyDescent="0.25"/>
  <cols>
    <col min="1" max="1" width="11.42578125" style="15"/>
    <col min="2" max="4" width="25.7109375" style="16" customWidth="1"/>
    <col min="5" max="5" width="12.7109375" style="17" bestFit="1" customWidth="1"/>
    <col min="6" max="6" width="11.7109375" style="17" customWidth="1"/>
    <col min="7" max="7" width="5.28515625" style="18" customWidth="1"/>
    <col min="8" max="9" width="12.7109375" style="19" hidden="1" customWidth="1"/>
    <col min="10" max="10" width="11.42578125" style="16"/>
    <col min="11" max="11" width="14.42578125" customWidth="1"/>
    <col min="12" max="12" width="12.7109375" style="2" bestFit="1" customWidth="1"/>
    <col min="13" max="13" width="16.5703125" customWidth="1"/>
  </cols>
  <sheetData>
    <row r="1" spans="1:12" x14ac:dyDescent="0.25">
      <c r="A1" s="7"/>
      <c r="B1" s="7">
        <f ca="1">TODAY()</f>
        <v>43948</v>
      </c>
      <c r="C1" s="5" t="s">
        <v>0</v>
      </c>
      <c r="D1"/>
      <c r="E1" s="1"/>
      <c r="F1" s="1"/>
      <c r="G1" s="5"/>
      <c r="H1" s="2"/>
      <c r="I1" s="2"/>
      <c r="J1"/>
      <c r="K1" s="22"/>
      <c r="L1" s="21" t="s">
        <v>49</v>
      </c>
    </row>
    <row r="2" spans="1:12" x14ac:dyDescent="0.25">
      <c r="A2" s="7"/>
      <c r="B2"/>
      <c r="C2" s="23"/>
      <c r="D2" s="24"/>
      <c r="E2" s="1"/>
      <c r="F2" s="1"/>
      <c r="G2" s="5"/>
      <c r="H2" s="2"/>
      <c r="I2" s="2"/>
      <c r="J2" s="12"/>
      <c r="K2" s="11"/>
      <c r="L2" s="21"/>
    </row>
    <row r="3" spans="1:12" x14ac:dyDescent="0.25">
      <c r="A3" s="7"/>
      <c r="B3"/>
      <c r="C3" s="23"/>
      <c r="D3" s="24"/>
      <c r="E3" s="1"/>
      <c r="F3" s="1"/>
      <c r="G3" s="5"/>
      <c r="H3" s="2"/>
      <c r="I3" s="2"/>
      <c r="J3" s="12"/>
      <c r="K3" s="11"/>
      <c r="L3" s="4"/>
    </row>
    <row r="4" spans="1:12" x14ac:dyDescent="0.25">
      <c r="A4" s="7"/>
      <c r="B4"/>
      <c r="C4"/>
      <c r="D4"/>
      <c r="E4" s="1"/>
      <c r="F4" s="25" t="s">
        <v>50</v>
      </c>
      <c r="G4" s="26">
        <f>COUNT(I:I)-2</f>
        <v>15</v>
      </c>
      <c r="H4" s="2"/>
      <c r="I4" s="2"/>
      <c r="J4"/>
      <c r="K4" s="28"/>
      <c r="L4" s="4"/>
    </row>
    <row r="5" spans="1:12" ht="32.25" customHeight="1" x14ac:dyDescent="0.25">
      <c r="A5" s="7"/>
      <c r="B5"/>
      <c r="C5"/>
      <c r="D5" s="38">
        <f>476.06+SUM(E:E)</f>
        <v>127.28999999999957</v>
      </c>
      <c r="E5" s="38"/>
      <c r="F5" s="38"/>
      <c r="G5" s="5"/>
      <c r="H5" s="2"/>
      <c r="I5" s="2"/>
      <c r="J5" s="14"/>
    </row>
    <row r="6" spans="1:12" x14ac:dyDescent="0.25">
      <c r="A6" s="33" t="s">
        <v>96</v>
      </c>
      <c r="B6" s="34" t="s">
        <v>95</v>
      </c>
      <c r="C6" s="34" t="s">
        <v>94</v>
      </c>
      <c r="D6" s="34" t="s">
        <v>93</v>
      </c>
      <c r="E6" s="35" t="s">
        <v>92</v>
      </c>
      <c r="F6" s="36" t="s">
        <v>80</v>
      </c>
      <c r="G6" s="37" t="s">
        <v>97</v>
      </c>
      <c r="H6" s="20"/>
      <c r="I6" s="20"/>
      <c r="J6" s="13"/>
      <c r="K6" s="13"/>
    </row>
    <row r="7" spans="1:12" x14ac:dyDescent="0.25">
      <c r="A7" s="8">
        <v>51158</v>
      </c>
      <c r="B7" s="9" t="s">
        <v>108</v>
      </c>
      <c r="C7" s="9"/>
      <c r="D7" s="9" t="s">
        <v>28</v>
      </c>
      <c r="E7" s="10">
        <v>-500</v>
      </c>
      <c r="F7" s="10">
        <f>IF(E7="",0,F8+E7)</f>
        <v>-5348.77</v>
      </c>
      <c r="G7" s="6"/>
      <c r="H7" s="3" t="str">
        <f t="shared" ref="H7" si="0">IF(G7="P",E7,"")</f>
        <v/>
      </c>
      <c r="I7" s="3">
        <f t="shared" ref="I7" si="1">IF(G7="",E7,"")</f>
        <v>-500</v>
      </c>
      <c r="J7"/>
    </row>
    <row r="8" spans="1:12" x14ac:dyDescent="0.25">
      <c r="A8" s="8">
        <v>44201</v>
      </c>
      <c r="B8" s="9" t="s">
        <v>3</v>
      </c>
      <c r="C8" s="9" t="s">
        <v>21</v>
      </c>
      <c r="D8" s="27" t="s">
        <v>98</v>
      </c>
      <c r="E8" s="10">
        <v>-400</v>
      </c>
      <c r="F8" s="10">
        <f>IF(E8="",0,F9+E8)</f>
        <v>-4848.7700000000004</v>
      </c>
      <c r="G8" s="6"/>
      <c r="H8" s="3" t="str">
        <f t="shared" ref="H8" si="2">IF(G8="P",E8,"")</f>
        <v/>
      </c>
      <c r="I8" s="3">
        <f t="shared" ref="I8" si="3">IF(G8="",E8,"")</f>
        <v>-400</v>
      </c>
      <c r="J8"/>
    </row>
    <row r="9" spans="1:12" x14ac:dyDescent="0.25">
      <c r="A9" s="8">
        <v>44180</v>
      </c>
      <c r="B9" s="9" t="s">
        <v>61</v>
      </c>
      <c r="C9" s="9"/>
      <c r="D9" s="9"/>
      <c r="E9" s="10">
        <v>-150</v>
      </c>
      <c r="F9" s="10">
        <f>IF(E9="",0,F10+E9)</f>
        <v>-4448.7700000000004</v>
      </c>
      <c r="G9" s="6"/>
      <c r="H9" s="3" t="str">
        <f t="shared" ref="H9" si="4">IF(G9="P",E9,"")</f>
        <v/>
      </c>
      <c r="I9" s="3">
        <f t="shared" ref="I9" si="5">IF(G9="",E9,"")</f>
        <v>-150</v>
      </c>
      <c r="J9"/>
    </row>
    <row r="10" spans="1:12" x14ac:dyDescent="0.25">
      <c r="A10" s="8">
        <v>44089</v>
      </c>
      <c r="B10" s="9" t="s">
        <v>60</v>
      </c>
      <c r="C10" s="9"/>
      <c r="D10" s="9"/>
      <c r="E10" s="10">
        <v>-150</v>
      </c>
      <c r="F10" s="10">
        <f>IF(E10="",0,F11+E10)</f>
        <v>-4298.7700000000004</v>
      </c>
      <c r="G10" s="6"/>
      <c r="H10" s="3" t="str">
        <f t="shared" ref="H10" si="6">IF(G10="P",E10,"")</f>
        <v/>
      </c>
      <c r="I10" s="3">
        <f t="shared" ref="I10" si="7">IF(G10="",E10,"")</f>
        <v>-150</v>
      </c>
      <c r="J10"/>
    </row>
    <row r="11" spans="1:12" x14ac:dyDescent="0.25">
      <c r="A11" s="8">
        <v>44058</v>
      </c>
      <c r="B11" s="9" t="s">
        <v>59</v>
      </c>
      <c r="C11" s="9"/>
      <c r="D11" s="9"/>
      <c r="E11" s="10">
        <v>-150</v>
      </c>
      <c r="F11" s="10">
        <f>IF(E11="",0,F12+E11)</f>
        <v>-4148.7700000000004</v>
      </c>
      <c r="G11" s="6"/>
      <c r="H11" s="3" t="str">
        <f t="shared" ref="H11" si="8">IF(G11="P",E11,"")</f>
        <v/>
      </c>
      <c r="I11" s="3">
        <f t="shared" ref="I11" si="9">IF(G11="",E11,"")</f>
        <v>-150</v>
      </c>
      <c r="J11"/>
    </row>
    <row r="12" spans="1:12" x14ac:dyDescent="0.25">
      <c r="A12" s="8">
        <v>44050</v>
      </c>
      <c r="B12" s="9" t="s">
        <v>40</v>
      </c>
      <c r="C12" s="9"/>
      <c r="D12" s="9"/>
      <c r="E12" s="10">
        <v>-150</v>
      </c>
      <c r="F12" s="10">
        <f>IF(E12="",0,F13+E12)</f>
        <v>-3998.77</v>
      </c>
      <c r="G12" s="6"/>
      <c r="H12" s="3" t="str">
        <f t="shared" ref="H12" si="10">IF(G12="P",E12,"")</f>
        <v/>
      </c>
      <c r="I12" s="3">
        <f t="shared" ref="I12" si="11">IF(G12="",E12,"")</f>
        <v>-150</v>
      </c>
      <c r="J12"/>
    </row>
    <row r="13" spans="1:12" x14ac:dyDescent="0.25">
      <c r="A13" s="8">
        <v>44027</v>
      </c>
      <c r="B13" s="9" t="s">
        <v>57</v>
      </c>
      <c r="C13" s="9"/>
      <c r="D13" s="9"/>
      <c r="E13" s="10">
        <v>-400</v>
      </c>
      <c r="F13" s="10">
        <f>IF(E13="",0,F14+E13)</f>
        <v>-3848.77</v>
      </c>
      <c r="G13" s="6"/>
      <c r="H13" s="3" t="str">
        <f t="shared" ref="H13" si="12">IF(G13="P",E13,"")</f>
        <v/>
      </c>
      <c r="I13" s="3">
        <f t="shared" ref="I13" si="13">IF(G13="",E13,"")</f>
        <v>-400</v>
      </c>
      <c r="J13"/>
    </row>
    <row r="14" spans="1:12" x14ac:dyDescent="0.25">
      <c r="A14" s="8">
        <v>44027</v>
      </c>
      <c r="B14" s="9" t="s">
        <v>58</v>
      </c>
      <c r="C14" s="9"/>
      <c r="D14" s="9"/>
      <c r="E14" s="10">
        <v>-100</v>
      </c>
      <c r="F14" s="10">
        <f>IF(E14="",0,F15+E14)</f>
        <v>-3448.77</v>
      </c>
      <c r="G14" s="6"/>
      <c r="H14" s="3" t="str">
        <f t="shared" ref="H14" si="14">IF(G14="P",E14,"")</f>
        <v/>
      </c>
      <c r="I14" s="3">
        <f t="shared" ref="I14" si="15">IF(G14="",E14,"")</f>
        <v>-100</v>
      </c>
      <c r="J14"/>
    </row>
    <row r="15" spans="1:12" x14ac:dyDescent="0.25">
      <c r="A15" s="8">
        <v>43987</v>
      </c>
      <c r="B15" s="9" t="s">
        <v>3</v>
      </c>
      <c r="C15" s="9" t="s">
        <v>33</v>
      </c>
      <c r="D15" s="9" t="s">
        <v>99</v>
      </c>
      <c r="E15" s="10">
        <v>-500</v>
      </c>
      <c r="F15" s="10">
        <f>IF(E15="",0,F16+E15)</f>
        <v>-3348.77</v>
      </c>
      <c r="G15" s="6"/>
      <c r="H15" s="3" t="str">
        <f t="shared" ref="H15" si="16">IF(G15="P",E15,"")</f>
        <v/>
      </c>
      <c r="I15" s="3">
        <f t="shared" ref="I15" si="17">IF(G15="",E15,"")</f>
        <v>-500</v>
      </c>
      <c r="J15"/>
    </row>
    <row r="16" spans="1:12" x14ac:dyDescent="0.25">
      <c r="A16" s="8">
        <v>43966</v>
      </c>
      <c r="B16" s="9" t="s">
        <v>56</v>
      </c>
      <c r="C16" s="9"/>
      <c r="D16" s="9"/>
      <c r="E16" s="10">
        <v>-329.5</v>
      </c>
      <c r="F16" s="10">
        <f>IF(E16="",0,F17+E16)</f>
        <v>-2848.77</v>
      </c>
      <c r="G16" s="6"/>
      <c r="H16" s="3" t="str">
        <f t="shared" ref="H16" si="18">IF(G16="P",E16,"")</f>
        <v/>
      </c>
      <c r="I16" s="3">
        <f t="shared" ref="I16" si="19">IF(G16="",E16,"")</f>
        <v>-329.5</v>
      </c>
      <c r="J16"/>
    </row>
    <row r="17" spans="1:10" x14ac:dyDescent="0.25">
      <c r="A17" s="8">
        <v>43959</v>
      </c>
      <c r="B17" s="9" t="s">
        <v>39</v>
      </c>
      <c r="C17" s="9"/>
      <c r="D17" s="9"/>
      <c r="E17" s="10">
        <v>-201</v>
      </c>
      <c r="F17" s="10">
        <f>IF(E17="",0,F18+E17)</f>
        <v>-2519.27</v>
      </c>
      <c r="G17" s="6"/>
      <c r="H17" s="3" t="str">
        <f t="shared" ref="H17" si="20">IF(G17="P",E17,"")</f>
        <v/>
      </c>
      <c r="I17" s="3">
        <f t="shared" ref="I17" si="21">IF(G17="",E17,"")</f>
        <v>-201</v>
      </c>
      <c r="J17"/>
    </row>
    <row r="18" spans="1:10" x14ac:dyDescent="0.25">
      <c r="A18" s="8">
        <v>43948</v>
      </c>
      <c r="B18" s="9" t="s">
        <v>1</v>
      </c>
      <c r="C18" s="9" t="s">
        <v>14</v>
      </c>
      <c r="D18" s="9"/>
      <c r="E18" s="10">
        <v>-35.15</v>
      </c>
      <c r="F18" s="10">
        <f>IF(E18="",0,F19+E18)</f>
        <v>-2318.27</v>
      </c>
      <c r="G18" s="6"/>
      <c r="H18" s="3" t="str">
        <f t="shared" ref="H18" si="22">IF(G18="P",E18,"")</f>
        <v/>
      </c>
      <c r="I18" s="3">
        <f t="shared" ref="I18" si="23">IF(G18="",E18,"")</f>
        <v>-35.15</v>
      </c>
      <c r="J18"/>
    </row>
    <row r="19" spans="1:10" x14ac:dyDescent="0.25">
      <c r="A19" s="8">
        <v>43946</v>
      </c>
      <c r="B19" s="9" t="s">
        <v>1</v>
      </c>
      <c r="C19" s="9" t="s">
        <v>14</v>
      </c>
      <c r="D19" s="9"/>
      <c r="E19" s="10">
        <v>-131.05000000000001</v>
      </c>
      <c r="F19" s="10">
        <f>IF(E19="",0,F20+E19)</f>
        <v>-2283.12</v>
      </c>
      <c r="G19" s="6"/>
      <c r="H19" s="3" t="str">
        <f t="shared" ref="H19" si="24">IF(G19="P",E19,"")</f>
        <v/>
      </c>
      <c r="I19" s="3">
        <f t="shared" ref="I19" si="25">IF(G19="",E19,"")</f>
        <v>-131.05000000000001</v>
      </c>
      <c r="J19"/>
    </row>
    <row r="20" spans="1:10" x14ac:dyDescent="0.25">
      <c r="A20" s="8">
        <v>43946</v>
      </c>
      <c r="B20" s="9" t="s">
        <v>3</v>
      </c>
      <c r="C20" s="9" t="s">
        <v>21</v>
      </c>
      <c r="D20" s="9"/>
      <c r="E20" s="10">
        <v>-305</v>
      </c>
      <c r="F20" s="10">
        <f>IF(E20="",0,F21+E20)</f>
        <v>-2152.0699999999997</v>
      </c>
      <c r="G20" s="6"/>
      <c r="H20" s="3" t="str">
        <f t="shared" ref="H20" si="26">IF(G20="P",E20,"")</f>
        <v/>
      </c>
      <c r="I20" s="3">
        <f t="shared" ref="I20" si="27">IF(G20="",E20,"")</f>
        <v>-305</v>
      </c>
      <c r="J20"/>
    </row>
    <row r="21" spans="1:10" x14ac:dyDescent="0.25">
      <c r="A21" s="8">
        <v>43944</v>
      </c>
      <c r="B21" s="9" t="s">
        <v>1</v>
      </c>
      <c r="C21" s="9" t="s">
        <v>46</v>
      </c>
      <c r="D21" s="9"/>
      <c r="E21" s="10">
        <v>-93.99</v>
      </c>
      <c r="F21" s="10">
        <f>IF(E21="",0,F22+E21)</f>
        <v>-1847.07</v>
      </c>
      <c r="G21" s="6" t="s">
        <v>0</v>
      </c>
      <c r="H21" s="3">
        <f t="shared" ref="H21" si="28">IF(G21="P",E21,"")</f>
        <v>-93.99</v>
      </c>
      <c r="I21" s="3" t="str">
        <f t="shared" ref="I21" si="29">IF(G21="",E21,"")</f>
        <v/>
      </c>
      <c r="J21"/>
    </row>
    <row r="22" spans="1:10" x14ac:dyDescent="0.25">
      <c r="A22" s="8">
        <v>43944</v>
      </c>
      <c r="B22" s="9" t="s">
        <v>1</v>
      </c>
      <c r="C22" s="9" t="s">
        <v>25</v>
      </c>
      <c r="D22" s="9"/>
      <c r="E22" s="10">
        <v>-4.68</v>
      </c>
      <c r="F22" s="10">
        <f>IF(E22="",0,F23+E22)</f>
        <v>-1753.08</v>
      </c>
      <c r="G22" s="6" t="s">
        <v>0</v>
      </c>
      <c r="H22" s="3">
        <f t="shared" ref="H22" si="30">IF(G22="P",E22,"")</f>
        <v>-4.68</v>
      </c>
      <c r="I22" s="3" t="str">
        <f t="shared" ref="I22" si="31">IF(G22="",E22,"")</f>
        <v/>
      </c>
      <c r="J22"/>
    </row>
    <row r="23" spans="1:10" x14ac:dyDescent="0.25">
      <c r="A23" s="8">
        <v>43944</v>
      </c>
      <c r="B23" s="9" t="s">
        <v>1</v>
      </c>
      <c r="C23" s="9" t="s">
        <v>82</v>
      </c>
      <c r="D23" s="9"/>
      <c r="E23" s="10">
        <v>-28.1</v>
      </c>
      <c r="F23" s="10">
        <f>IF(E23="",0,F24+E23)</f>
        <v>-1748.3999999999999</v>
      </c>
      <c r="G23" s="6" t="s">
        <v>0</v>
      </c>
      <c r="H23" s="3">
        <f t="shared" ref="H23" si="32">IF(G23="P",E23,"")</f>
        <v>-28.1</v>
      </c>
      <c r="I23" s="3" t="str">
        <f t="shared" ref="I23" si="33">IF(G23="",E23,"")</f>
        <v/>
      </c>
      <c r="J23"/>
    </row>
    <row r="24" spans="1:10" x14ac:dyDescent="0.25">
      <c r="A24" s="8">
        <v>43944</v>
      </c>
      <c r="B24" s="9" t="s">
        <v>1</v>
      </c>
      <c r="C24" s="9" t="s">
        <v>44</v>
      </c>
      <c r="D24" s="9"/>
      <c r="E24" s="10">
        <v>-8</v>
      </c>
      <c r="F24" s="10">
        <f>IF(E24="",0,F25+E24)</f>
        <v>-1720.3</v>
      </c>
      <c r="G24" s="6" t="s">
        <v>0</v>
      </c>
      <c r="H24" s="3">
        <f t="shared" ref="H24" si="34">IF(G24="P",E24,"")</f>
        <v>-8</v>
      </c>
      <c r="I24" s="3" t="str">
        <f t="shared" ref="I24" si="35">IF(G24="",E24,"")</f>
        <v/>
      </c>
      <c r="J24"/>
    </row>
    <row r="25" spans="1:10" x14ac:dyDescent="0.25">
      <c r="A25" s="8">
        <v>43942</v>
      </c>
      <c r="B25" s="9" t="s">
        <v>1</v>
      </c>
      <c r="C25" s="9" t="s">
        <v>44</v>
      </c>
      <c r="D25" s="9"/>
      <c r="E25" s="10">
        <v>-37.049999999999997</v>
      </c>
      <c r="F25" s="10">
        <f>IF(E25="",0,F26+E25)</f>
        <v>-1712.3</v>
      </c>
      <c r="G25" s="6" t="s">
        <v>0</v>
      </c>
      <c r="H25" s="3">
        <f t="shared" ref="H25" si="36">IF(G25="P",E25,"")</f>
        <v>-37.049999999999997</v>
      </c>
      <c r="I25" s="3" t="str">
        <f t="shared" ref="I25" si="37">IF(G25="",E25,"")</f>
        <v/>
      </c>
      <c r="J25"/>
    </row>
    <row r="26" spans="1:10" x14ac:dyDescent="0.25">
      <c r="A26" s="8">
        <v>43938</v>
      </c>
      <c r="B26" s="9" t="s">
        <v>1</v>
      </c>
      <c r="C26" s="9" t="s">
        <v>14</v>
      </c>
      <c r="D26" s="9"/>
      <c r="E26" s="10">
        <v>-68.680000000000007</v>
      </c>
      <c r="F26" s="10">
        <f>IF(E26="",0,F27+E26)</f>
        <v>-1675.25</v>
      </c>
      <c r="G26" s="6" t="s">
        <v>0</v>
      </c>
      <c r="H26" s="3">
        <f t="shared" ref="H26" si="38">IF(G26="P",E26,"")</f>
        <v>-68.680000000000007</v>
      </c>
      <c r="I26" s="3" t="str">
        <f t="shared" ref="I26" si="39">IF(G26="",E26,"")</f>
        <v/>
      </c>
      <c r="J26"/>
    </row>
    <row r="27" spans="1:10" x14ac:dyDescent="0.25">
      <c r="A27" s="8">
        <v>43936</v>
      </c>
      <c r="B27" s="9" t="s">
        <v>104</v>
      </c>
      <c r="C27" s="9"/>
      <c r="D27" s="9"/>
      <c r="E27" s="10">
        <v>250</v>
      </c>
      <c r="F27" s="10">
        <f>IF(E27="",0,F28+E27)</f>
        <v>-1606.57</v>
      </c>
      <c r="G27" s="6" t="s">
        <v>0</v>
      </c>
      <c r="H27" s="3">
        <f t="shared" ref="H27" si="40">IF(G27="P",E27,"")</f>
        <v>250</v>
      </c>
      <c r="I27" s="3" t="str">
        <f t="shared" ref="I27" si="41">IF(G27="",E27,"")</f>
        <v/>
      </c>
      <c r="J27"/>
    </row>
    <row r="28" spans="1:10" x14ac:dyDescent="0.25">
      <c r="A28" s="8">
        <v>43936</v>
      </c>
      <c r="B28" s="9" t="s">
        <v>3</v>
      </c>
      <c r="C28" s="9" t="s">
        <v>33</v>
      </c>
      <c r="D28" s="9" t="s">
        <v>80</v>
      </c>
      <c r="E28" s="10">
        <v>-500</v>
      </c>
      <c r="F28" s="10">
        <f>IF(E28="",0,F29+E28)</f>
        <v>-1856.57</v>
      </c>
      <c r="G28" s="6"/>
      <c r="H28" s="3" t="str">
        <f t="shared" ref="H28" si="42">IF(G28="P",E28,"")</f>
        <v/>
      </c>
      <c r="I28" s="3">
        <f t="shared" ref="I28" si="43">IF(G28="",E28,"")</f>
        <v>-500</v>
      </c>
      <c r="J28"/>
    </row>
    <row r="29" spans="1:10" x14ac:dyDescent="0.25">
      <c r="A29" s="8">
        <v>43935</v>
      </c>
      <c r="B29" s="9" t="s">
        <v>1</v>
      </c>
      <c r="C29" s="9" t="s">
        <v>44</v>
      </c>
      <c r="D29" s="9"/>
      <c r="E29" s="10">
        <v>-19.649999999999999</v>
      </c>
      <c r="F29" s="10">
        <f>IF(E29="",0,F30+E29)</f>
        <v>-1356.57</v>
      </c>
      <c r="G29" s="6" t="s">
        <v>0</v>
      </c>
      <c r="H29" s="3">
        <f t="shared" ref="H29" si="44">IF(G29="P",E29,"")</f>
        <v>-19.649999999999999</v>
      </c>
      <c r="I29" s="3" t="str">
        <f t="shared" ref="I29" si="45">IF(G29="",E29,"")</f>
        <v/>
      </c>
      <c r="J29"/>
    </row>
    <row r="30" spans="1:10" x14ac:dyDescent="0.25">
      <c r="A30" s="8">
        <v>43935</v>
      </c>
      <c r="B30" s="9" t="s">
        <v>1</v>
      </c>
      <c r="C30" s="9" t="s">
        <v>14</v>
      </c>
      <c r="D30" s="9"/>
      <c r="E30" s="10">
        <v>-10.1</v>
      </c>
      <c r="F30" s="10">
        <f>IF(E30="",0,F31+E30)</f>
        <v>-1336.9199999999998</v>
      </c>
      <c r="G30" s="6" t="s">
        <v>0</v>
      </c>
      <c r="H30" s="3">
        <f t="shared" ref="H30" si="46">IF(G30="P",E30,"")</f>
        <v>-10.1</v>
      </c>
      <c r="I30" s="3" t="str">
        <f t="shared" ref="I30" si="47">IF(G30="",E30,"")</f>
        <v/>
      </c>
      <c r="J30"/>
    </row>
    <row r="31" spans="1:10" x14ac:dyDescent="0.25">
      <c r="A31" s="8">
        <v>43932</v>
      </c>
      <c r="B31" s="9" t="s">
        <v>1</v>
      </c>
      <c r="C31" s="9" t="s">
        <v>14</v>
      </c>
      <c r="D31" s="9"/>
      <c r="E31" s="10">
        <v>-86.09</v>
      </c>
      <c r="F31" s="10">
        <f>IF(E31="",0,F32+E31)</f>
        <v>-1326.82</v>
      </c>
      <c r="G31" s="6" t="s">
        <v>0</v>
      </c>
      <c r="H31" s="3">
        <f t="shared" ref="H31" si="48">IF(G31="P",E31,"")</f>
        <v>-86.09</v>
      </c>
      <c r="I31" s="3" t="str">
        <f t="shared" ref="I31" si="49">IF(G31="",E31,"")</f>
        <v/>
      </c>
      <c r="J31"/>
    </row>
    <row r="32" spans="1:10" x14ac:dyDescent="0.25">
      <c r="A32" s="8">
        <v>43931</v>
      </c>
      <c r="B32" s="9" t="s">
        <v>65</v>
      </c>
      <c r="C32" s="9" t="s">
        <v>21</v>
      </c>
      <c r="D32" s="9"/>
      <c r="E32" s="10">
        <v>-300</v>
      </c>
      <c r="F32" s="10">
        <f>IF(E32="",0,F33+E32)</f>
        <v>-1240.73</v>
      </c>
      <c r="G32" s="6" t="s">
        <v>0</v>
      </c>
      <c r="H32" s="3">
        <f t="shared" ref="H32" si="50">IF(G32="P",E32,"")</f>
        <v>-300</v>
      </c>
      <c r="I32" s="3" t="str">
        <f t="shared" ref="I32" si="51">IF(G32="",E32,"")</f>
        <v/>
      </c>
      <c r="J32"/>
    </row>
    <row r="33" spans="1:10" x14ac:dyDescent="0.25">
      <c r="A33" s="8">
        <v>43928</v>
      </c>
      <c r="B33" s="9" t="s">
        <v>71</v>
      </c>
      <c r="C33" s="9" t="s">
        <v>64</v>
      </c>
      <c r="D33" s="9"/>
      <c r="E33" s="10">
        <v>-58.96</v>
      </c>
      <c r="F33" s="10">
        <f>IF(E33="",0,F34+E33)</f>
        <v>-940.73000000000013</v>
      </c>
      <c r="G33" s="6" t="s">
        <v>0</v>
      </c>
      <c r="H33" s="3">
        <f t="shared" ref="H33" si="52">IF(G33="P",E33,"")</f>
        <v>-58.96</v>
      </c>
      <c r="I33" s="3" t="str">
        <f t="shared" ref="I33" si="53">IF(G33="",E33,"")</f>
        <v/>
      </c>
      <c r="J33"/>
    </row>
    <row r="34" spans="1:10" x14ac:dyDescent="0.25">
      <c r="A34" s="8">
        <v>43928</v>
      </c>
      <c r="B34" s="9" t="s">
        <v>71</v>
      </c>
      <c r="C34" s="9" t="s">
        <v>64</v>
      </c>
      <c r="D34" s="9"/>
      <c r="E34" s="10">
        <v>-4.84</v>
      </c>
      <c r="F34" s="10">
        <f>IF(E34="",0,F35+E34)</f>
        <v>-881.7700000000001</v>
      </c>
      <c r="G34" s="6" t="s">
        <v>0</v>
      </c>
      <c r="H34" s="3">
        <f t="shared" ref="H34" si="54">IF(G34="P",E34,"")</f>
        <v>-4.84</v>
      </c>
      <c r="I34" s="3" t="str">
        <f t="shared" ref="I34" si="55">IF(G34="",E34,"")</f>
        <v/>
      </c>
      <c r="J34"/>
    </row>
    <row r="35" spans="1:10" x14ac:dyDescent="0.25">
      <c r="A35" s="8">
        <v>43927</v>
      </c>
      <c r="B35" s="9" t="s">
        <v>1</v>
      </c>
      <c r="C35" s="9" t="s">
        <v>14</v>
      </c>
      <c r="D35" s="9"/>
      <c r="E35" s="10">
        <v>-39.630000000000003</v>
      </c>
      <c r="F35" s="10">
        <f>IF(E35="",0,F36+E35)</f>
        <v>-876.93000000000006</v>
      </c>
      <c r="G35" s="6" t="s">
        <v>0</v>
      </c>
      <c r="H35" s="3">
        <f t="shared" ref="H35" si="56">IF(G35="P",E35,"")</f>
        <v>-39.630000000000003</v>
      </c>
      <c r="I35" s="3" t="str">
        <f t="shared" ref="I35" si="57">IF(G35="",E35,"")</f>
        <v/>
      </c>
      <c r="J35"/>
    </row>
    <row r="36" spans="1:10" x14ac:dyDescent="0.25">
      <c r="A36" s="8">
        <v>43927</v>
      </c>
      <c r="B36" s="9" t="s">
        <v>1</v>
      </c>
      <c r="C36" s="9" t="s">
        <v>21</v>
      </c>
      <c r="D36" s="9" t="s">
        <v>91</v>
      </c>
      <c r="E36" s="10">
        <v>-13.35</v>
      </c>
      <c r="F36" s="10">
        <f>IF(E36="",0,F37+E36)</f>
        <v>-837.30000000000007</v>
      </c>
      <c r="G36" s="6" t="s">
        <v>0</v>
      </c>
      <c r="H36" s="3">
        <f t="shared" ref="H36" si="58">IF(G36="P",E36,"")</f>
        <v>-13.35</v>
      </c>
      <c r="I36" s="3" t="str">
        <f t="shared" ref="I36" si="59">IF(G36="",E36,"")</f>
        <v/>
      </c>
      <c r="J36"/>
    </row>
    <row r="37" spans="1:10" x14ac:dyDescent="0.25">
      <c r="A37" s="8">
        <v>43924</v>
      </c>
      <c r="B37" s="9" t="s">
        <v>1</v>
      </c>
      <c r="C37" s="9" t="s">
        <v>46</v>
      </c>
      <c r="D37" s="9"/>
      <c r="E37" s="10">
        <v>-20.59</v>
      </c>
      <c r="F37" s="10">
        <f>IF(E37="",0,F38+E37)</f>
        <v>-823.95</v>
      </c>
      <c r="G37" s="6" t="s">
        <v>0</v>
      </c>
      <c r="H37" s="3">
        <f t="shared" ref="H37" si="60">IF(G37="P",E37,"")</f>
        <v>-20.59</v>
      </c>
      <c r="I37" s="3" t="str">
        <f t="shared" ref="I37" si="61">IF(G37="",E37,"")</f>
        <v/>
      </c>
      <c r="J37"/>
    </row>
    <row r="38" spans="1:10" x14ac:dyDescent="0.25">
      <c r="A38" s="8">
        <v>43924</v>
      </c>
      <c r="B38" s="9" t="s">
        <v>4</v>
      </c>
      <c r="C38" s="9"/>
      <c r="D38" s="9"/>
      <c r="E38" s="10">
        <v>-10.16</v>
      </c>
      <c r="F38" s="10">
        <f>IF(E38="",0,F39+E38)</f>
        <v>-803.36</v>
      </c>
      <c r="G38" s="6" t="s">
        <v>0</v>
      </c>
      <c r="H38" s="3">
        <f t="shared" ref="H38" si="62">IF(G38="P",E38,"")</f>
        <v>-10.16</v>
      </c>
      <c r="I38" s="3" t="str">
        <f t="shared" ref="I38" si="63">IF(G38="",E38,"")</f>
        <v/>
      </c>
      <c r="J38"/>
    </row>
    <row r="39" spans="1:10" x14ac:dyDescent="0.25">
      <c r="A39" s="8">
        <v>43924</v>
      </c>
      <c r="B39" s="9" t="s">
        <v>4</v>
      </c>
      <c r="C39" s="9"/>
      <c r="D39" s="9"/>
      <c r="E39" s="10">
        <v>-11.13</v>
      </c>
      <c r="F39" s="10">
        <f>IF(E39="",0,F40+E39)</f>
        <v>-793.2</v>
      </c>
      <c r="G39" s="6" t="s">
        <v>0</v>
      </c>
      <c r="H39" s="3">
        <f t="shared" ref="H39" si="64">IF(G39="P",E39,"")</f>
        <v>-11.13</v>
      </c>
      <c r="I39" s="3" t="str">
        <f t="shared" ref="I39" si="65">IF(G39="",E39,"")</f>
        <v/>
      </c>
      <c r="J39"/>
    </row>
    <row r="40" spans="1:10" x14ac:dyDescent="0.25">
      <c r="A40" s="8">
        <v>43924</v>
      </c>
      <c r="B40" s="9" t="s">
        <v>62</v>
      </c>
      <c r="C40" s="9"/>
      <c r="D40" s="9"/>
      <c r="E40" s="10">
        <v>-51.04</v>
      </c>
      <c r="F40" s="10">
        <f>IF(E40="",0,F41+E40)</f>
        <v>-782.07</v>
      </c>
      <c r="G40" s="6" t="s">
        <v>0</v>
      </c>
      <c r="H40" s="3">
        <f t="shared" ref="H40" si="66">IF(G40="P",E40,"")</f>
        <v>-51.04</v>
      </c>
      <c r="I40" s="3" t="str">
        <f t="shared" ref="I40" si="67">IF(G40="",E40,"")</f>
        <v/>
      </c>
      <c r="J40"/>
    </row>
    <row r="41" spans="1:10" x14ac:dyDescent="0.25">
      <c r="A41" s="8">
        <v>43924</v>
      </c>
      <c r="B41" s="9" t="s">
        <v>62</v>
      </c>
      <c r="C41" s="9"/>
      <c r="D41" s="9"/>
      <c r="E41" s="10">
        <v>-81.209999999999994</v>
      </c>
      <c r="F41" s="10">
        <f>IF(E41="",0,F42+E41)</f>
        <v>-731.03000000000009</v>
      </c>
      <c r="G41" s="6" t="s">
        <v>0</v>
      </c>
      <c r="H41" s="3">
        <f t="shared" ref="H41" si="68">IF(G41="P",E41,"")</f>
        <v>-81.209999999999994</v>
      </c>
      <c r="I41" s="3" t="str">
        <f t="shared" ref="I41" si="69">IF(G41="",E41,"")</f>
        <v/>
      </c>
      <c r="J41"/>
    </row>
    <row r="42" spans="1:10" x14ac:dyDescent="0.25">
      <c r="A42" s="8">
        <v>43922</v>
      </c>
      <c r="B42" s="9" t="s">
        <v>55</v>
      </c>
      <c r="C42" s="9"/>
      <c r="D42" s="9"/>
      <c r="E42" s="10">
        <v>-75</v>
      </c>
      <c r="F42" s="10">
        <f>IF(E42="",0,F43+E42)</f>
        <v>-649.82000000000005</v>
      </c>
      <c r="G42" s="6"/>
      <c r="H42" s="3" t="str">
        <f t="shared" ref="H42" si="70">IF(G42="P",E42,"")</f>
        <v/>
      </c>
      <c r="I42" s="3">
        <f t="shared" ref="I42" si="71">IF(G42="",E42,"")</f>
        <v>-75</v>
      </c>
      <c r="J42"/>
    </row>
    <row r="43" spans="1:10" x14ac:dyDescent="0.25">
      <c r="A43" s="8">
        <v>43922</v>
      </c>
      <c r="B43" s="9" t="s">
        <v>51</v>
      </c>
      <c r="C43" s="9"/>
      <c r="D43" s="9"/>
      <c r="E43" s="10">
        <v>-28.6</v>
      </c>
      <c r="F43" s="10">
        <f>IF(E43="",0,F44+E43)</f>
        <v>-574.82000000000005</v>
      </c>
      <c r="G43" s="6" t="s">
        <v>0</v>
      </c>
      <c r="H43" s="3">
        <f t="shared" ref="H43" si="72">IF(G43="P",E43,"")</f>
        <v>-28.6</v>
      </c>
      <c r="I43" s="3" t="str">
        <f t="shared" ref="I43" si="73">IF(G43="",E43,"")</f>
        <v/>
      </c>
      <c r="J43"/>
    </row>
    <row r="44" spans="1:10" x14ac:dyDescent="0.25">
      <c r="A44" s="8">
        <v>43922</v>
      </c>
      <c r="B44" s="9" t="s">
        <v>103</v>
      </c>
      <c r="C44" s="9"/>
      <c r="D44" s="9"/>
      <c r="E44" s="10">
        <v>-150</v>
      </c>
      <c r="F44" s="10">
        <f>IF(E44="",0,F45+E44)</f>
        <v>-546.22</v>
      </c>
      <c r="G44" s="6" t="s">
        <v>0</v>
      </c>
      <c r="H44" s="3">
        <f t="shared" ref="H44" si="74">IF(G44="P",E44,"")</f>
        <v>-150</v>
      </c>
      <c r="I44" s="3" t="str">
        <f t="shared" ref="I44" si="75">IF(G44="",E44,"")</f>
        <v/>
      </c>
      <c r="J44"/>
    </row>
    <row r="45" spans="1:10" x14ac:dyDescent="0.25">
      <c r="A45" s="8">
        <v>43922</v>
      </c>
      <c r="B45" s="9" t="s">
        <v>103</v>
      </c>
      <c r="C45" s="9"/>
      <c r="D45" s="9"/>
      <c r="E45" s="10">
        <v>-150</v>
      </c>
      <c r="F45" s="10">
        <f>IF(E45="",0,F46+E45)</f>
        <v>-396.22</v>
      </c>
      <c r="G45" s="6" t="s">
        <v>0</v>
      </c>
      <c r="H45" s="3">
        <f t="shared" ref="H45" si="76">IF(G45="P",E45,"")</f>
        <v>-150</v>
      </c>
      <c r="I45" s="3" t="str">
        <f t="shared" ref="I45" si="77">IF(G45="",E45,"")</f>
        <v/>
      </c>
      <c r="J45"/>
    </row>
    <row r="46" spans="1:10" x14ac:dyDescent="0.25">
      <c r="A46" s="8">
        <v>43922</v>
      </c>
      <c r="B46" s="9" t="s">
        <v>52</v>
      </c>
      <c r="C46" s="9"/>
      <c r="D46" s="9"/>
      <c r="E46" s="10">
        <v>-240</v>
      </c>
      <c r="F46" s="10">
        <f>IF(E46="",0,F47+E46)</f>
        <v>-246.22000000000003</v>
      </c>
      <c r="G46" s="6" t="s">
        <v>0</v>
      </c>
      <c r="H46" s="3">
        <f t="shared" ref="H46" si="78">IF(G46="P",E46,"")</f>
        <v>-240</v>
      </c>
      <c r="I46" s="3" t="str">
        <f t="shared" ref="I46" si="79">IF(G46="",E46,"")</f>
        <v/>
      </c>
      <c r="J46"/>
    </row>
    <row r="47" spans="1:10" x14ac:dyDescent="0.25">
      <c r="A47" s="8">
        <v>43922</v>
      </c>
      <c r="B47" s="9" t="s">
        <v>86</v>
      </c>
      <c r="C47" s="9"/>
      <c r="D47" s="9"/>
      <c r="E47" s="10">
        <v>-92.5</v>
      </c>
      <c r="F47" s="10">
        <f>IF(E47="",0,F48+E47)</f>
        <v>-6.2200000000000273</v>
      </c>
      <c r="G47" s="6" t="s">
        <v>0</v>
      </c>
      <c r="H47" s="3">
        <f t="shared" ref="H47" si="80">IF(G47="P",E47,"")</f>
        <v>-92.5</v>
      </c>
      <c r="I47" s="3" t="str">
        <f t="shared" ref="I47" si="81">IF(G47="",E47,"")</f>
        <v/>
      </c>
      <c r="J47"/>
    </row>
    <row r="48" spans="1:10" x14ac:dyDescent="0.25">
      <c r="A48" s="8">
        <v>43922</v>
      </c>
      <c r="B48" s="9" t="s">
        <v>53</v>
      </c>
      <c r="C48" s="9"/>
      <c r="D48" s="9"/>
      <c r="E48" s="10">
        <v>-19.899999999999999</v>
      </c>
      <c r="F48" s="10">
        <f>IF(E48="",0,F49+E48)</f>
        <v>86.279999999999973</v>
      </c>
      <c r="G48" s="6" t="s">
        <v>0</v>
      </c>
      <c r="H48" s="3">
        <f t="shared" ref="H48" si="82">IF(G48="P",E48,"")</f>
        <v>-19.899999999999999</v>
      </c>
      <c r="I48" s="3" t="str">
        <f t="shared" ref="I48" si="83">IF(G48="",E48,"")</f>
        <v/>
      </c>
      <c r="J48"/>
    </row>
    <row r="49" spans="1:10" x14ac:dyDescent="0.25">
      <c r="A49" s="8">
        <v>43922</v>
      </c>
      <c r="B49" s="9" t="s">
        <v>54</v>
      </c>
      <c r="C49" s="9"/>
      <c r="D49" s="9"/>
      <c r="E49" s="10">
        <v>-150.91</v>
      </c>
      <c r="F49" s="10">
        <f>IF(E49="",0,F50+E49)</f>
        <v>106.17999999999998</v>
      </c>
      <c r="G49" s="6"/>
      <c r="H49" s="3" t="str">
        <f t="shared" ref="H49" si="84">IF(G49="P",E49,"")</f>
        <v/>
      </c>
      <c r="I49" s="3">
        <f t="shared" ref="I49" si="85">IF(G49="",E49,"")</f>
        <v>-150.91</v>
      </c>
      <c r="J49"/>
    </row>
    <row r="50" spans="1:10" x14ac:dyDescent="0.25">
      <c r="A50" s="8">
        <v>43922</v>
      </c>
      <c r="B50" s="9" t="s">
        <v>102</v>
      </c>
      <c r="C50" s="9"/>
      <c r="D50" s="9"/>
      <c r="E50" s="10">
        <v>-82.5</v>
      </c>
      <c r="F50" s="10">
        <f>IF(E50="",0,F51+E50)</f>
        <v>257.08999999999997</v>
      </c>
      <c r="G50" s="6" t="s">
        <v>0</v>
      </c>
      <c r="H50" s="3">
        <f t="shared" ref="H50" si="86">IF(G50="P",E50,"")</f>
        <v>-82.5</v>
      </c>
      <c r="I50" s="3" t="str">
        <f t="shared" ref="I50" si="87">IF(G50="",E50,"")</f>
        <v/>
      </c>
      <c r="J50"/>
    </row>
    <row r="51" spans="1:10" x14ac:dyDescent="0.25">
      <c r="A51" s="8">
        <v>43922</v>
      </c>
      <c r="B51" s="9" t="s">
        <v>102</v>
      </c>
      <c r="C51" s="9"/>
      <c r="D51" s="9"/>
      <c r="E51" s="10">
        <v>-82.5</v>
      </c>
      <c r="F51" s="10">
        <f>IF(E51="",0,F52+E51)</f>
        <v>339.59</v>
      </c>
      <c r="G51" s="6" t="s">
        <v>0</v>
      </c>
      <c r="H51" s="3">
        <f t="shared" ref="H51" si="88">IF(G51="P",E51,"")</f>
        <v>-82.5</v>
      </c>
      <c r="I51" s="3" t="str">
        <f t="shared" ref="I51" si="89">IF(G51="",E51,"")</f>
        <v/>
      </c>
      <c r="J51"/>
    </row>
    <row r="52" spans="1:10" x14ac:dyDescent="0.25">
      <c r="A52" s="8">
        <v>43922</v>
      </c>
      <c r="B52" s="9" t="s">
        <v>68</v>
      </c>
      <c r="C52" s="9"/>
      <c r="D52" s="9"/>
      <c r="E52" s="10">
        <v>-13.5</v>
      </c>
      <c r="F52" s="10">
        <f>IF(E52="",0,F53+E52)</f>
        <v>422.09</v>
      </c>
      <c r="G52" s="6" t="s">
        <v>0</v>
      </c>
      <c r="H52" s="3">
        <f t="shared" ref="H52" si="90">IF(G52="P",E52,"")</f>
        <v>-13.5</v>
      </c>
      <c r="I52" s="3" t="str">
        <f t="shared" ref="I52" si="91">IF(G52="",E52,"")</f>
        <v/>
      </c>
      <c r="J52"/>
    </row>
    <row r="53" spans="1:10" x14ac:dyDescent="0.25">
      <c r="A53" s="8">
        <v>43921</v>
      </c>
      <c r="B53" s="9" t="s">
        <v>100</v>
      </c>
      <c r="C53" s="9"/>
      <c r="D53" s="9"/>
      <c r="E53" s="10">
        <v>100</v>
      </c>
      <c r="F53" s="10">
        <f>IF(E53="",0,F54+E53)</f>
        <v>435.59</v>
      </c>
      <c r="G53" s="6" t="s">
        <v>0</v>
      </c>
      <c r="H53" s="3">
        <f t="shared" ref="H53" si="92">IF(G53="P",E53,"")</f>
        <v>100</v>
      </c>
      <c r="I53" s="3" t="str">
        <f t="shared" ref="I53" si="93">IF(G53="",E53,"")</f>
        <v/>
      </c>
      <c r="J53"/>
    </row>
    <row r="54" spans="1:10" x14ac:dyDescent="0.25">
      <c r="A54" s="8">
        <v>43921</v>
      </c>
      <c r="B54" s="9" t="s">
        <v>101</v>
      </c>
      <c r="C54" s="9"/>
      <c r="D54" s="9"/>
      <c r="E54" s="10">
        <v>500</v>
      </c>
      <c r="F54" s="10">
        <f>IF(E54="",0,F55+E54)</f>
        <v>335.59</v>
      </c>
      <c r="G54" s="6" t="s">
        <v>0</v>
      </c>
      <c r="H54" s="3">
        <f t="shared" ref="H54" si="94">IF(G54="P",E54,"")</f>
        <v>500</v>
      </c>
      <c r="I54" s="3" t="str">
        <f t="shared" ref="I54" si="95">IF(G54="",E54,"")</f>
        <v/>
      </c>
      <c r="J54"/>
    </row>
    <row r="55" spans="1:10" x14ac:dyDescent="0.25">
      <c r="A55" s="8">
        <v>43920</v>
      </c>
      <c r="B55" s="9" t="s">
        <v>1</v>
      </c>
      <c r="C55" s="9" t="s">
        <v>14</v>
      </c>
      <c r="D55" s="9"/>
      <c r="E55" s="10">
        <v>-75.510000000000005</v>
      </c>
      <c r="F55" s="10">
        <f>IF(E55="",0,F56+E55)</f>
        <v>-164.41000000000003</v>
      </c>
      <c r="G55" s="6" t="s">
        <v>0</v>
      </c>
      <c r="H55" s="3">
        <f t="shared" ref="H55" si="96">IF(G55="P",E55,"")</f>
        <v>-75.510000000000005</v>
      </c>
      <c r="I55" s="3" t="str">
        <f t="shared" ref="I55" si="97">IF(G55="",E55,"")</f>
        <v/>
      </c>
      <c r="J55"/>
    </row>
    <row r="56" spans="1:10" x14ac:dyDescent="0.25">
      <c r="A56" s="8">
        <v>43920</v>
      </c>
      <c r="B56" s="9" t="s">
        <v>2</v>
      </c>
      <c r="C56" s="9" t="s">
        <v>85</v>
      </c>
      <c r="D56" s="9" t="s">
        <v>90</v>
      </c>
      <c r="E56" s="10">
        <v>-88.9</v>
      </c>
      <c r="F56" s="10">
        <f>IF(E56="",0,F57+E56)</f>
        <v>-88.9</v>
      </c>
      <c r="G56" s="6" t="s">
        <v>0</v>
      </c>
      <c r="H56" s="3">
        <f t="shared" ref="H56" si="98">IF(G56="P",E56,"")</f>
        <v>-88.9</v>
      </c>
      <c r="I56" s="3" t="str">
        <f t="shared" ref="I56" si="99">IF(G56="",E56,"")</f>
        <v/>
      </c>
      <c r="J56"/>
    </row>
    <row r="57" spans="1:10" x14ac:dyDescent="0.25">
      <c r="A57" s="29">
        <v>43831</v>
      </c>
      <c r="B57" s="30"/>
      <c r="C57" s="30"/>
      <c r="D57" s="30" t="s">
        <v>99</v>
      </c>
      <c r="E57" s="31">
        <v>5000</v>
      </c>
      <c r="F57" s="31"/>
      <c r="G57" s="32"/>
      <c r="H57" s="3"/>
      <c r="I57" s="3"/>
      <c r="J57"/>
    </row>
  </sheetData>
  <sortState xmlns:xlrd2="http://schemas.microsoft.com/office/spreadsheetml/2017/richdata2" ref="A7:G1000000">
    <sortCondition descending="1" ref="A7:A20"/>
  </sortState>
  <mergeCells count="1">
    <mergeCell ref="D5:F5"/>
  </mergeCells>
  <conditionalFormatting sqref="A7:A57">
    <cfRule type="expression" dxfId="10" priority="319">
      <formula>$G7="p"</formula>
    </cfRule>
  </conditionalFormatting>
  <conditionalFormatting sqref="B7:G57">
    <cfRule type="expression" dxfId="9" priority="318">
      <formula>$G7="p"</formula>
    </cfRule>
  </conditionalFormatting>
  <dataValidations count="1">
    <dataValidation type="list" allowBlank="1" showInputMessage="1" showErrorMessage="1" sqref="G7:G57" xr:uid="{00000000-0002-0000-0000-000000000000}">
      <formula1>$C$1:$C$2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2000000}">
          <x14:formula1>
            <xm:f>'Col 2'!$A$1:$A$401</xm:f>
          </x14:formula1>
          <xm:sqref>C8:C57</xm:sqref>
        </x14:dataValidation>
        <x14:dataValidation type="list" allowBlank="1" showInputMessage="1" showErrorMessage="1" xr:uid="{E84BF356-B170-4A41-A13E-95584B27186E}">
          <x14:formula1>
            <xm:f>OFFSET('Col 2'!$A$1,,,COUNTA('Col 2'!$A:$A))</xm:f>
          </x14:formula1>
          <xm:sqref>C7</xm:sqref>
        </x14:dataValidation>
        <x14:dataValidation type="list" allowBlank="1" showInputMessage="1" showErrorMessage="1" xr:uid="{00000000-0002-0000-0000-000001000000}">
          <x14:formula1>
            <xm:f>'Col 1'!$A$1:$A$1501</xm:f>
          </x14:formula1>
          <xm:sqref>B55:B57 B46:B49 B28:B43 B8:B26</xm:sqref>
        </x14:dataValidation>
        <x14:dataValidation type="list" allowBlank="1" showInputMessage="1" showErrorMessage="1" xr:uid="{D73E6C75-01FB-4D78-A70D-A388A17D07F5}">
          <x14:formula1>
            <xm:f>OFFSET('Col 1'!$A$1,,,COUNTA('Col 1'!$A:$A))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6"/>
  <sheetViews>
    <sheetView zoomScale="120" zoomScaleNormal="120" workbookViewId="0">
      <pane ySplit="3" topLeftCell="A4" activePane="bottomLeft" state="frozen"/>
      <selection pane="bottomLeft" activeCell="A16" sqref="A16"/>
    </sheetView>
  </sheetViews>
  <sheetFormatPr baseColWidth="10" defaultRowHeight="15" x14ac:dyDescent="0.25"/>
  <cols>
    <col min="1" max="1" width="20.5703125" style="5" bestFit="1" customWidth="1"/>
  </cols>
  <sheetData>
    <row r="1" spans="1:1" x14ac:dyDescent="0.25">
      <c r="A1" s="5" t="s">
        <v>108</v>
      </c>
    </row>
    <row r="2" spans="1:1" x14ac:dyDescent="0.25">
      <c r="A2" s="5" t="s">
        <v>84</v>
      </c>
    </row>
    <row r="3" spans="1:1" x14ac:dyDescent="0.25">
      <c r="A3" s="5" t="s">
        <v>42</v>
      </c>
    </row>
    <row r="4" spans="1:1" x14ac:dyDescent="0.25">
      <c r="A4" s="5" t="s">
        <v>105</v>
      </c>
    </row>
    <row r="5" spans="1:1" x14ac:dyDescent="0.25">
      <c r="A5" s="5" t="s">
        <v>105</v>
      </c>
    </row>
    <row r="6" spans="1:1" x14ac:dyDescent="0.25">
      <c r="A6" s="5" t="s">
        <v>4</v>
      </c>
    </row>
    <row r="7" spans="1:1" x14ac:dyDescent="0.25">
      <c r="A7" s="5" t="s">
        <v>106</v>
      </c>
    </row>
    <row r="8" spans="1:1" x14ac:dyDescent="0.25">
      <c r="A8" s="5" t="s">
        <v>26</v>
      </c>
    </row>
    <row r="9" spans="1:1" x14ac:dyDescent="0.25">
      <c r="A9" s="5" t="s">
        <v>22</v>
      </c>
    </row>
    <row r="10" spans="1:1" x14ac:dyDescent="0.25">
      <c r="A10" s="5" t="s">
        <v>2</v>
      </c>
    </row>
    <row r="11" spans="1:1" x14ac:dyDescent="0.25">
      <c r="A11" s="5" t="s">
        <v>1</v>
      </c>
    </row>
    <row r="12" spans="1:1" x14ac:dyDescent="0.25">
      <c r="A12" s="5" t="s">
        <v>32</v>
      </c>
    </row>
    <row r="13" spans="1:1" x14ac:dyDescent="0.25">
      <c r="A13" s="5" t="s">
        <v>107</v>
      </c>
    </row>
    <row r="14" spans="1:1" x14ac:dyDescent="0.25">
      <c r="A14" s="5" t="s">
        <v>27</v>
      </c>
    </row>
    <row r="15" spans="1:1" x14ac:dyDescent="0.25">
      <c r="A15" s="5" t="s">
        <v>65</v>
      </c>
    </row>
    <row r="16" spans="1:1" x14ac:dyDescent="0.25">
      <c r="A16" s="5" t="s">
        <v>3</v>
      </c>
    </row>
  </sheetData>
  <sortState xmlns:xlrd2="http://schemas.microsoft.com/office/spreadsheetml/2017/richdata2" ref="A1:A140">
    <sortCondition ref="A1:A140"/>
  </sortState>
  <dataValidations count="1">
    <dataValidation type="list" allowBlank="1" showInputMessage="1" showErrorMessage="1" sqref="A16" xr:uid="{00000000-0002-0000-0100-000000000000}">
      <formula1>$A$1:$A$1501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58"/>
  <sheetViews>
    <sheetView zoomScale="120" zoomScaleNormal="120" workbookViewId="0">
      <pane ySplit="2" topLeftCell="A3" activePane="bottomLeft" state="frozen"/>
      <selection pane="bottomLeft" activeCell="D4" sqref="D4"/>
    </sheetView>
  </sheetViews>
  <sheetFormatPr baseColWidth="10" defaultRowHeight="15" x14ac:dyDescent="0.25"/>
  <cols>
    <col min="1" max="1" width="11.42578125" style="5"/>
  </cols>
  <sheetData>
    <row r="1" spans="1:1" x14ac:dyDescent="0.25">
      <c r="A1" s="5" t="s">
        <v>35</v>
      </c>
    </row>
    <row r="2" spans="1:1" x14ac:dyDescent="0.25">
      <c r="A2" s="5" t="s">
        <v>13</v>
      </c>
    </row>
    <row r="3" spans="1:1" x14ac:dyDescent="0.25">
      <c r="A3" s="5" t="s">
        <v>12</v>
      </c>
    </row>
    <row r="4" spans="1:1" x14ac:dyDescent="0.25">
      <c r="A4" s="5" t="s">
        <v>44</v>
      </c>
    </row>
    <row r="5" spans="1:1" x14ac:dyDescent="0.25">
      <c r="A5" s="5" t="s">
        <v>43</v>
      </c>
    </row>
    <row r="6" spans="1:1" x14ac:dyDescent="0.25">
      <c r="A6" s="5" t="s">
        <v>37</v>
      </c>
    </row>
    <row r="7" spans="1:1" x14ac:dyDescent="0.25">
      <c r="A7" s="5" t="s">
        <v>36</v>
      </c>
    </row>
    <row r="8" spans="1:1" x14ac:dyDescent="0.25">
      <c r="A8" s="5" t="s">
        <v>70</v>
      </c>
    </row>
    <row r="9" spans="1:1" x14ac:dyDescent="0.25">
      <c r="A9" s="5" t="s">
        <v>85</v>
      </c>
    </row>
    <row r="10" spans="1:1" x14ac:dyDescent="0.25">
      <c r="A10" s="5" t="s">
        <v>77</v>
      </c>
    </row>
    <row r="11" spans="1:1" x14ac:dyDescent="0.25">
      <c r="A11" s="5" t="s">
        <v>5</v>
      </c>
    </row>
    <row r="12" spans="1:1" x14ac:dyDescent="0.25">
      <c r="A12" s="5" t="s">
        <v>16</v>
      </c>
    </row>
    <row r="13" spans="1:1" x14ac:dyDescent="0.25">
      <c r="A13" s="5" t="s">
        <v>18</v>
      </c>
    </row>
    <row r="14" spans="1:1" x14ac:dyDescent="0.25">
      <c r="A14" s="5" t="s">
        <v>76</v>
      </c>
    </row>
    <row r="15" spans="1:1" x14ac:dyDescent="0.25">
      <c r="A15" s="5" t="s">
        <v>48</v>
      </c>
    </row>
    <row r="16" spans="1:1" x14ac:dyDescent="0.25">
      <c r="A16" s="5" t="s">
        <v>63</v>
      </c>
    </row>
    <row r="17" spans="1:1" x14ac:dyDescent="0.25">
      <c r="A17" s="5" t="s">
        <v>46</v>
      </c>
    </row>
    <row r="18" spans="1:1" x14ac:dyDescent="0.25">
      <c r="A18" s="5" t="s">
        <v>15</v>
      </c>
    </row>
    <row r="19" spans="1:1" x14ac:dyDescent="0.25">
      <c r="A19" s="5" t="s">
        <v>72</v>
      </c>
    </row>
    <row r="20" spans="1:1" x14ac:dyDescent="0.25">
      <c r="A20" s="5" t="s">
        <v>64</v>
      </c>
    </row>
    <row r="21" spans="1:1" x14ac:dyDescent="0.25">
      <c r="A21" s="5" t="s">
        <v>14</v>
      </c>
    </row>
    <row r="22" spans="1:1" x14ac:dyDescent="0.25">
      <c r="A22" s="5" t="s">
        <v>81</v>
      </c>
    </row>
    <row r="23" spans="1:1" x14ac:dyDescent="0.25">
      <c r="A23" s="5" t="s">
        <v>20</v>
      </c>
    </row>
    <row r="24" spans="1:1" x14ac:dyDescent="0.25">
      <c r="A24" s="5" t="s">
        <v>19</v>
      </c>
    </row>
    <row r="25" spans="1:1" x14ac:dyDescent="0.25">
      <c r="A25" s="5" t="s">
        <v>89</v>
      </c>
    </row>
    <row r="26" spans="1:1" x14ac:dyDescent="0.25">
      <c r="A26" s="5" t="s">
        <v>78</v>
      </c>
    </row>
    <row r="27" spans="1:1" x14ac:dyDescent="0.25">
      <c r="A27" s="5" t="s">
        <v>69</v>
      </c>
    </row>
    <row r="28" spans="1:1" x14ac:dyDescent="0.25">
      <c r="A28" s="5" t="s">
        <v>83</v>
      </c>
    </row>
    <row r="29" spans="1:1" x14ac:dyDescent="0.25">
      <c r="A29" s="5" t="s">
        <v>75</v>
      </c>
    </row>
    <row r="30" spans="1:1" x14ac:dyDescent="0.25">
      <c r="A30" s="5" t="s">
        <v>45</v>
      </c>
    </row>
    <row r="31" spans="1:1" x14ac:dyDescent="0.25">
      <c r="A31" s="5" t="s">
        <v>67</v>
      </c>
    </row>
    <row r="32" spans="1:1" x14ac:dyDescent="0.25">
      <c r="A32" s="5" t="s">
        <v>17</v>
      </c>
    </row>
    <row r="33" spans="1:1" x14ac:dyDescent="0.25">
      <c r="A33" s="5" t="s">
        <v>6</v>
      </c>
    </row>
    <row r="34" spans="1:1" x14ac:dyDescent="0.25">
      <c r="A34" s="5" t="s">
        <v>7</v>
      </c>
    </row>
    <row r="35" spans="1:1" x14ac:dyDescent="0.25">
      <c r="A35" s="5" t="s">
        <v>21</v>
      </c>
    </row>
    <row r="36" spans="1:1" x14ac:dyDescent="0.25">
      <c r="A36" s="5" t="s">
        <v>38</v>
      </c>
    </row>
    <row r="37" spans="1:1" x14ac:dyDescent="0.25">
      <c r="A37" s="5" t="s">
        <v>39</v>
      </c>
    </row>
    <row r="38" spans="1:1" x14ac:dyDescent="0.25">
      <c r="A38" s="5" t="s">
        <v>40</v>
      </c>
    </row>
    <row r="39" spans="1:1" x14ac:dyDescent="0.25">
      <c r="A39" s="5" t="s">
        <v>41</v>
      </c>
    </row>
    <row r="40" spans="1:1" x14ac:dyDescent="0.25">
      <c r="A40" s="5" t="s">
        <v>34</v>
      </c>
    </row>
    <row r="41" spans="1:1" x14ac:dyDescent="0.25">
      <c r="A41" s="5" t="s">
        <v>22</v>
      </c>
    </row>
    <row r="42" spans="1:1" x14ac:dyDescent="0.25">
      <c r="A42" s="5" t="s">
        <v>74</v>
      </c>
    </row>
    <row r="43" spans="1:1" x14ac:dyDescent="0.25">
      <c r="A43" s="5" t="s">
        <v>29</v>
      </c>
    </row>
    <row r="44" spans="1:1" x14ac:dyDescent="0.25">
      <c r="A44" s="5" t="s">
        <v>66</v>
      </c>
    </row>
    <row r="45" spans="1:1" x14ac:dyDescent="0.25">
      <c r="A45" s="5" t="s">
        <v>73</v>
      </c>
    </row>
    <row r="46" spans="1:1" x14ac:dyDescent="0.25">
      <c r="A46" s="5" t="s">
        <v>82</v>
      </c>
    </row>
    <row r="47" spans="1:1" x14ac:dyDescent="0.25">
      <c r="A47" s="5" t="s">
        <v>79</v>
      </c>
    </row>
    <row r="48" spans="1:1" x14ac:dyDescent="0.25">
      <c r="A48" s="5" t="s">
        <v>47</v>
      </c>
    </row>
    <row r="49" spans="1:1" x14ac:dyDescent="0.25">
      <c r="A49" s="5" t="s">
        <v>23</v>
      </c>
    </row>
    <row r="50" spans="1:1" x14ac:dyDescent="0.25">
      <c r="A50" s="5" t="s">
        <v>25</v>
      </c>
    </row>
    <row r="51" spans="1:1" x14ac:dyDescent="0.25">
      <c r="A51" s="5" t="s">
        <v>31</v>
      </c>
    </row>
    <row r="52" spans="1:1" x14ac:dyDescent="0.25">
      <c r="A52" s="5" t="s">
        <v>68</v>
      </c>
    </row>
    <row r="53" spans="1:1" x14ac:dyDescent="0.25">
      <c r="A53" s="5" t="s">
        <v>33</v>
      </c>
    </row>
    <row r="54" spans="1:1" x14ac:dyDescent="0.25">
      <c r="A54" s="5" t="s">
        <v>30</v>
      </c>
    </row>
    <row r="55" spans="1:1" x14ac:dyDescent="0.25">
      <c r="A55" s="5" t="s">
        <v>87</v>
      </c>
    </row>
    <row r="56" spans="1:1" x14ac:dyDescent="0.25">
      <c r="A56" s="5" t="s">
        <v>88</v>
      </c>
    </row>
    <row r="57" spans="1:1" x14ac:dyDescent="0.25">
      <c r="A57" s="5" t="s">
        <v>9</v>
      </c>
    </row>
    <row r="58" spans="1:1" x14ac:dyDescent="0.25">
      <c r="A58" s="5" t="s">
        <v>24</v>
      </c>
    </row>
  </sheetData>
  <sortState xmlns:xlrd2="http://schemas.microsoft.com/office/spreadsheetml/2017/richdata2" ref="A1:A400">
    <sortCondition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4:A7"/>
  <sheetViews>
    <sheetView zoomScale="120" zoomScaleNormal="120" workbookViewId="0">
      <selection activeCell="E15" sqref="E15"/>
    </sheetView>
  </sheetViews>
  <sheetFormatPr baseColWidth="10" defaultRowHeight="15" x14ac:dyDescent="0.25"/>
  <cols>
    <col min="1" max="1" width="11.42578125" style="5"/>
  </cols>
  <sheetData>
    <row r="4" spans="1:1" x14ac:dyDescent="0.25">
      <c r="A4" s="5" t="s">
        <v>8</v>
      </c>
    </row>
    <row r="5" spans="1:1" x14ac:dyDescent="0.25">
      <c r="A5" s="5" t="s">
        <v>9</v>
      </c>
    </row>
    <row r="6" spans="1:1" x14ac:dyDescent="0.25">
      <c r="A6" s="5" t="s">
        <v>10</v>
      </c>
    </row>
    <row r="7" spans="1:1" x14ac:dyDescent="0.25">
      <c r="A7" s="5" t="s">
        <v>11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"/>
  <sheetViews>
    <sheetView topLeftCell="L1" zoomScale="130" zoomScaleNormal="130" workbookViewId="0">
      <selection activeCell="L1"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Col 1</vt:lpstr>
      <vt:lpstr>Col 2</vt:lpstr>
      <vt:lpstr>Col 3</vt:lpstr>
      <vt:lpstr>Feuil2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jp</cp:lastModifiedBy>
  <dcterms:created xsi:type="dcterms:W3CDTF">2018-02-20T07:20:56Z</dcterms:created>
  <dcterms:modified xsi:type="dcterms:W3CDTF">2020-04-27T14:38:09Z</dcterms:modified>
</cp:coreProperties>
</file>