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9A98D1B2-D0D4-422D-A7F5-81B376CC5A20}" xr6:coauthVersionLast="45" xr6:coauthVersionMax="45" xr10:uidLastSave="{00000000-0000-0000-0000-000000000000}"/>
  <bookViews>
    <workbookView xWindow="-120" yWindow="-120" windowWidth="24240" windowHeight="13140" tabRatio="704" xr2:uid="{00000000-000D-0000-FFFF-FFFF00000000}"/>
  </bookViews>
  <sheets>
    <sheet name="Échéancier" sheetId="4" r:id="rId1"/>
    <sheet name="Férié" sheetId="7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F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 l="1"/>
  <c r="G30" i="4" s="1"/>
  <c r="E30" i="4" l="1"/>
  <c r="A4" i="7" l="1"/>
  <c r="A5" i="7"/>
  <c r="A7" i="7" s="1"/>
  <c r="A6" i="7" l="1"/>
</calcChain>
</file>

<file path=xl/sharedStrings.xml><?xml version="1.0" encoding="utf-8"?>
<sst xmlns="http://schemas.openxmlformats.org/spreadsheetml/2006/main" count="27" uniqueCount="27">
  <si>
    <t>Excavation</t>
  </si>
  <si>
    <t>Fondation</t>
  </si>
  <si>
    <t>Remblai</t>
  </si>
  <si>
    <t>Structure</t>
  </si>
  <si>
    <t>Toit</t>
  </si>
  <si>
    <t>Division</t>
  </si>
  <si>
    <t>Plomberie</t>
  </si>
  <si>
    <t>Ventilation</t>
  </si>
  <si>
    <t>Électricité</t>
  </si>
  <si>
    <t>Gypse</t>
  </si>
  <si>
    <t>Menuiserie</t>
  </si>
  <si>
    <t>Peinture</t>
  </si>
  <si>
    <t>Finition</t>
  </si>
  <si>
    <t>Ménage</t>
  </si>
  <si>
    <t>Terrassement</t>
  </si>
  <si>
    <t>Mise en place du chantier</t>
  </si>
  <si>
    <t>Fenetre et porte</t>
  </si>
  <si>
    <t>Date Début travaux</t>
  </si>
  <si>
    <t>Date fin travaux</t>
  </si>
  <si>
    <t>Corp de métier</t>
  </si>
  <si>
    <t>Fin travaux</t>
  </si>
  <si>
    <t>Jour Férié</t>
  </si>
  <si>
    <t>Écart de jour</t>
  </si>
  <si>
    <t>Retouche Électricien</t>
  </si>
  <si>
    <t>Sous-traitant</t>
  </si>
  <si>
    <t>#</t>
  </si>
  <si>
    <t>#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</si>
</sst>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 * #,##0.00_)\ &quot;$&quot;_ ;_ * \(#,##0.00\)\ &quot;$&quot;_ ;_ * &quot;-&quot;??_)\ &quot;$&quot;_ ;_ @_ "/>
    <numFmt numFmtId="168" formatCode="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A010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4" fontId="5" fillId="0" borderId="0" xfId="0" applyNumberFormat="1" applyFont="1"/>
    <xf numFmtId="0" fontId="3" fillId="0" borderId="0" xfId="0" applyNumberFormat="1" applyFont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0" fillId="0" borderId="0" xfId="0" applyNumberFormat="1"/>
    <xf numFmtId="168" fontId="0" fillId="0" borderId="0" xfId="0" applyNumberFormat="1"/>
  </cellXfs>
  <cellStyles count="2">
    <cellStyle name="Currency 2" xfId="1" xr:uid="{00000000-0005-0000-0000-000002000000}"/>
    <cellStyle name="Normal" xfId="0" builtinId="0"/>
  </cellStyles>
  <dxfs count="19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A010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border diagonalUp="1" diagonalDown="1">
        <left/>
        <right/>
        <top style="thin">
          <color auto="1"/>
        </top>
        <bottom style="thin">
          <color auto="1"/>
        </bottom>
        <diagonal style="thin">
          <color auto="1"/>
        </diagonal>
        <vertical/>
        <horizontal style="thin">
          <color auto="1"/>
        </horizontal>
      </border>
    </dxf>
    <dxf>
      <fill>
        <patternFill patternType="none">
          <bgColor auto="1"/>
        </patternFill>
      </fill>
      <border diagonalUp="1">
        <left/>
        <right/>
        <top style="thin">
          <color auto="1"/>
        </top>
        <bottom style="thin">
          <color auto="1"/>
        </bottom>
        <diagonal style="thin">
          <color auto="1"/>
        </diagonal>
        <vertical/>
        <horizontal style="thin">
          <color auto="1"/>
        </horizontal>
      </border>
    </dxf>
    <dxf>
      <font>
        <b/>
        <i val="0"/>
        <color auto="1"/>
      </font>
      <fill>
        <patternFill patternType="none">
          <bgColor auto="1"/>
        </patternFill>
      </fill>
      <border diagonalUp="1" diagonalDown="1">
        <left/>
        <right/>
        <top/>
        <bottom style="medium">
          <color auto="1"/>
        </bottom>
        <diagonal style="medium">
          <color auto="1"/>
        </diagonal>
        <vertical/>
      </border>
    </dxf>
    <dxf>
      <font>
        <b val="0"/>
        <i val="0"/>
      </font>
      <fill>
        <patternFill patternType="none">
          <bgColor auto="1"/>
        </patternFill>
      </fill>
      <border diagonalUp="1">
        <left/>
        <right/>
        <top style="thin">
          <color auto="1"/>
        </top>
        <bottom style="thin">
          <color auto="1"/>
        </bottom>
        <diagonal style="thin">
          <color auto="1"/>
        </diagonal>
        <vertical/>
        <horizontal style="thin">
          <color auto="1"/>
        </horizontal>
      </border>
    </dxf>
  </dxfs>
  <tableStyles count="1" defaultTableStyle="TableStyleMedium2" defaultPivotStyle="PivotStyleLight16">
    <tableStyle name="Table Style 1" pivot="0" count="4" xr9:uid="{00000000-0011-0000-FFFF-FFFF00000000}">
      <tableStyleElement type="wholeTable" dxfId="18"/>
      <tableStyleElement type="headerRow" dxfId="17"/>
      <tableStyleElement type="firstRowStripe" dxfId="16"/>
      <tableStyleElement type="secondRowStripe" dxfId="15"/>
    </tableStyle>
  </tableStyles>
  <colors>
    <mruColors>
      <color rgb="FF27476A"/>
      <color rgb="FFC6E0B4"/>
      <color rgb="FFFFE699"/>
      <color rgb="FFFCF977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1600" b="1" u="sng"/>
              <a:t>Échéancier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Échéancier!$D$1</c:f>
              <c:strCache>
                <c:ptCount val="1"/>
                <c:pt idx="0">
                  <c:v>Date Début travaux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Échéancier!$B$2:$B$29</c:f>
              <c:strCache>
                <c:ptCount val="18"/>
                <c:pt idx="0">
                  <c:v>Mise en place du chantier</c:v>
                </c:pt>
                <c:pt idx="1">
                  <c:v>Excavation</c:v>
                </c:pt>
                <c:pt idx="2">
                  <c:v>Fondation</c:v>
                </c:pt>
                <c:pt idx="3">
                  <c:v>Remblai</c:v>
                </c:pt>
                <c:pt idx="4">
                  <c:v>Structure</c:v>
                </c:pt>
                <c:pt idx="5">
                  <c:v>Toit</c:v>
                </c:pt>
                <c:pt idx="6">
                  <c:v>Fenetre et porte</c:v>
                </c:pt>
                <c:pt idx="7">
                  <c:v>Division</c:v>
                </c:pt>
                <c:pt idx="8">
                  <c:v>Plomberie</c:v>
                </c:pt>
                <c:pt idx="9">
                  <c:v>Ventilation</c:v>
                </c:pt>
                <c:pt idx="10">
                  <c:v>Électricité</c:v>
                </c:pt>
                <c:pt idx="11">
                  <c:v>Gypse</c:v>
                </c:pt>
                <c:pt idx="12">
                  <c:v>Peinture</c:v>
                </c:pt>
                <c:pt idx="13">
                  <c:v>Menuiserie</c:v>
                </c:pt>
                <c:pt idx="14">
                  <c:v>Finition</c:v>
                </c:pt>
                <c:pt idx="15">
                  <c:v>Retouche Électricien</c:v>
                </c:pt>
                <c:pt idx="16">
                  <c:v>Terrassement</c:v>
                </c:pt>
                <c:pt idx="17">
                  <c:v>Ménage</c:v>
                </c:pt>
              </c:strCache>
            </c:strRef>
          </c:cat>
          <c:val>
            <c:numRef>
              <c:f>Échéancier!$D$2:$D$29</c:f>
              <c:numCache>
                <c:formatCode>d\-mmm</c:formatCode>
                <c:ptCount val="28"/>
                <c:pt idx="0">
                  <c:v>44029</c:v>
                </c:pt>
                <c:pt idx="1">
                  <c:v>44027</c:v>
                </c:pt>
                <c:pt idx="2">
                  <c:v>44028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EC-4238-B107-5B91DECEDFDE}"/>
            </c:ext>
          </c:extLst>
        </c:ser>
        <c:ser>
          <c:idx val="1"/>
          <c:order val="1"/>
          <c:tx>
            <c:strRef>
              <c:f>Échéancier!$E$1</c:f>
              <c:strCache>
                <c:ptCount val="1"/>
                <c:pt idx="0">
                  <c:v># jour</c:v>
                </c:pt>
              </c:strCache>
            </c:strRef>
          </c:tx>
          <c:spPr>
            <a:solidFill>
              <a:schemeClr val="tx1"/>
            </a:solidFill>
            <a:ln w="44450" cmpd="sng">
              <a:noFill/>
              <a:miter lim="800000"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44450" cmpd="sng">
                <a:noFill/>
                <a:miter lim="8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0-FDEF-4999-8043-18F0B963DDE6}"/>
              </c:ext>
            </c:extLst>
          </c:dPt>
          <c:cat>
            <c:strRef>
              <c:f>Échéancier!$B$2:$B$29</c:f>
              <c:strCache>
                <c:ptCount val="18"/>
                <c:pt idx="0">
                  <c:v>Mise en place du chantier</c:v>
                </c:pt>
                <c:pt idx="1">
                  <c:v>Excavation</c:v>
                </c:pt>
                <c:pt idx="2">
                  <c:v>Fondation</c:v>
                </c:pt>
                <c:pt idx="3">
                  <c:v>Remblai</c:v>
                </c:pt>
                <c:pt idx="4">
                  <c:v>Structure</c:v>
                </c:pt>
                <c:pt idx="5">
                  <c:v>Toit</c:v>
                </c:pt>
                <c:pt idx="6">
                  <c:v>Fenetre et porte</c:v>
                </c:pt>
                <c:pt idx="7">
                  <c:v>Division</c:v>
                </c:pt>
                <c:pt idx="8">
                  <c:v>Plomberie</c:v>
                </c:pt>
                <c:pt idx="9">
                  <c:v>Ventilation</c:v>
                </c:pt>
                <c:pt idx="10">
                  <c:v>Électricité</c:v>
                </c:pt>
                <c:pt idx="11">
                  <c:v>Gypse</c:v>
                </c:pt>
                <c:pt idx="12">
                  <c:v>Peinture</c:v>
                </c:pt>
                <c:pt idx="13">
                  <c:v>Menuiserie</c:v>
                </c:pt>
                <c:pt idx="14">
                  <c:v>Finition</c:v>
                </c:pt>
                <c:pt idx="15">
                  <c:v>Retouche Électricien</c:v>
                </c:pt>
                <c:pt idx="16">
                  <c:v>Terrassement</c:v>
                </c:pt>
                <c:pt idx="17">
                  <c:v>Ménage</c:v>
                </c:pt>
              </c:strCache>
            </c:strRef>
          </c:cat>
          <c:val>
            <c:numRef>
              <c:f>Échéancier!$E$2:$E$29</c:f>
              <c:numCache>
                <c:formatCode>General</c:formatCode>
                <c:ptCount val="28"/>
                <c:pt idx="0">
                  <c:v>1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EC-4238-B107-5B91DECEDF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5"/>
        <c:overlap val="75"/>
        <c:axId val="411891160"/>
        <c:axId val="291205320"/>
      </c:barChart>
      <c:catAx>
        <c:axId val="4118911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1205320"/>
        <c:crosses val="autoZero"/>
        <c:auto val="1"/>
        <c:lblAlgn val="ctr"/>
        <c:lblOffset val="100"/>
        <c:noMultiLvlLbl val="0"/>
      </c:catAx>
      <c:valAx>
        <c:axId val="29120532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out"/>
        <c:minorTickMark val="out"/>
        <c:tickLblPos val="low"/>
        <c:spPr>
          <a:noFill/>
          <a:ln>
            <a:solidFill>
              <a:schemeClr val="tx1"/>
            </a:solidFill>
          </a:ln>
          <a:effectLst/>
        </c:spPr>
        <c:txPr>
          <a:bodyPr rot="-3660000" spcFirstLastPara="1" vertOverflow="ellipsis" wrap="square" anchor="ctr" anchorCtr="1"/>
          <a:lstStyle/>
          <a:p>
            <a:pPr>
              <a:defRPr sz="1200" b="0" i="0" u="none" strike="noStrike" kern="1200" baseline="0">
                <a:ln w="3175"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891160"/>
        <c:crosses val="autoZero"/>
        <c:crossBetween val="between"/>
        <c:majorUnit val="3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44450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182880</xdr:colOff>
      <xdr:row>13</xdr:row>
      <xdr:rowOff>30480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758940" y="240792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CA" sz="1100"/>
        </a:p>
      </xdr:txBody>
    </xdr:sp>
    <xdr:clientData/>
  </xdr:oneCellAnchor>
  <xdr:twoCellAnchor>
    <xdr:from>
      <xdr:col>8</xdr:col>
      <xdr:colOff>42334</xdr:colOff>
      <xdr:row>0</xdr:row>
      <xdr:rowOff>173567</xdr:rowOff>
    </xdr:from>
    <xdr:to>
      <xdr:col>24</xdr:col>
      <xdr:colOff>584199</xdr:colOff>
      <xdr:row>16</xdr:row>
      <xdr:rowOff>143933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4390B19-2228-4BED-8ABE-3CC2810ED2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14000000}" name="Table1" displayName="Table1" ref="A1:G30" totalsRowCount="1" headerRowDxfId="14" dataDxfId="13">
  <autoFilter ref="A1:G29" xr:uid="{00000000-0009-0000-0100-000001000000}"/>
  <tableColumns count="7">
    <tableColumn id="7" xr3:uid="{A77D51E4-F118-4A83-B092-3C8D653CC7E1}" name="#" dataDxfId="12"/>
    <tableColumn id="6" xr3:uid="{00000000-0010-0000-1400-000006000000}" name="Corp de métier" totalsRowLabel="Fin travaux" dataDxfId="11" totalsRowDxfId="6"/>
    <tableColumn id="1" xr3:uid="{00000000-0010-0000-1400-000001000000}" name="Sous-traitant" dataDxfId="10" totalsRowDxfId="5"/>
    <tableColumn id="2" xr3:uid="{00000000-0010-0000-1400-000002000000}" name="Date Début travaux" dataDxfId="9" totalsRowDxfId="4">
      <calculatedColumnFormula>#REF!</calculatedColumnFormula>
    </tableColumn>
    <tableColumn id="3" xr3:uid="{00000000-0010-0000-1400-000003000000}" name="# jour" totalsRowFunction="custom" dataDxfId="8" totalsRowDxfId="3">
      <calculatedColumnFormula>#REF!</calculatedColumnFormula>
      <totalsRowFormula>SUBTOTAL(109,E2:E29)</totalsRowFormula>
    </tableColumn>
    <tableColumn id="4" xr3:uid="{00000000-0010-0000-1400-000004000000}" name="Date fin travaux" totalsRowFunction="custom" dataDxfId="7" totalsRowDxfId="2">
      <calculatedColumnFormula>IF(WORKDAY.INTL(Table1[[#This Row],[Date Début travaux]],Table1[[#This Row],['# jour]],1,Férié!A3:D42)=0,"",WORKDAY.INTL(Table1[[#This Row],[Date Début travaux]],Table1[[#This Row],['# jour]],1,Férié!A3:D42))</calculatedColumnFormula>
      <totalsRowFormula>F3</totalsRowFormula>
    </tableColumn>
    <tableColumn id="5" xr3:uid="{00000000-0010-0000-1400-000005000000}" name="Écart de jour" totalsRowFunction="custom" dataDxfId="0" totalsRowDxfId="1">
      <calculatedColumnFormula>IFERROR(IF(NETWORKDAYS.INTL(Table1[[#This Row],[Date Début travaux]],Table1[[#This Row],[Date fin travaux]],2,Férié!A3:D41)&gt;1,NETWORKDAYS.INTL(Table1[[#This Row],[Date Début travaux]],Table1[[#This Row],[Date fin travaux]],2,Férié!A3:D41),""),"")</calculatedColumnFormula>
      <totalsRowFormula>Table1[[#Totals],[Date fin travaux]]-D2</totalsRowFormula>
    </tableColumn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O30"/>
  <sheetViews>
    <sheetView tabSelected="1" zoomScale="130" zoomScaleNormal="130" workbookViewId="0">
      <selection activeCell="G4" sqref="G4"/>
    </sheetView>
  </sheetViews>
  <sheetFormatPr baseColWidth="10" defaultColWidth="9.140625" defaultRowHeight="15" x14ac:dyDescent="0.25"/>
  <cols>
    <col min="2" max="2" width="24.85546875" style="9" customWidth="1"/>
    <col min="3" max="3" width="26.7109375" customWidth="1"/>
    <col min="4" max="4" width="20.28515625" customWidth="1"/>
    <col min="5" max="5" width="16.7109375" customWidth="1"/>
    <col min="6" max="6" width="24.7109375" customWidth="1"/>
    <col min="7" max="7" width="18.85546875" customWidth="1"/>
    <col min="8" max="9" width="10.42578125" customWidth="1"/>
    <col min="10" max="10" width="10.28515625" customWidth="1"/>
    <col min="11" max="11" width="10.28515625" bestFit="1" customWidth="1"/>
  </cols>
  <sheetData>
    <row r="1" spans="1:15" s="1" customFormat="1" ht="24" customHeight="1" x14ac:dyDescent="0.25">
      <c r="A1" s="4" t="s">
        <v>25</v>
      </c>
      <c r="B1" s="11" t="s">
        <v>19</v>
      </c>
      <c r="C1" s="4" t="s">
        <v>24</v>
      </c>
      <c r="D1" s="4" t="s">
        <v>17</v>
      </c>
      <c r="E1" s="4" t="s">
        <v>26</v>
      </c>
      <c r="F1" s="4" t="s">
        <v>18</v>
      </c>
      <c r="G1" s="4" t="s">
        <v>22</v>
      </c>
    </row>
    <row r="2" spans="1:15" s="1" customFormat="1" ht="24" customHeight="1" x14ac:dyDescent="0.25">
      <c r="A2" s="20">
        <v>1</v>
      </c>
      <c r="B2" s="12" t="s">
        <v>15</v>
      </c>
      <c r="C2" s="10"/>
      <c r="D2" s="23">
        <v>44029</v>
      </c>
      <c r="E2" s="4">
        <v>1</v>
      </c>
      <c r="F2" s="23">
        <f>IF(WORKDAY.INTL(Table1[[#This Row],[Date Début travaux]],Table1[[#This Row],['# jour]],1,Férié!A3:D42)=0,"",WORKDAY.INTL(Table1[[#This Row],[Date Début travaux]],Table1[[#This Row],['# jour]],1,Férié!A3:D42))</f>
        <v>44046</v>
      </c>
      <c r="G2" s="4">
        <f>IFERROR(IF(NETWORKDAYS.INTL(Table1[[#This Row],[Date Début travaux]],Table1[[#This Row],[Date fin travaux]],2,Férié!A3:D41)&gt;1,NETWORKDAYS.INTL(Table1[[#This Row],[Date Début travaux]],Table1[[#This Row],[Date fin travaux]],2,Férié!A3:D41),""),"")</f>
        <v>2</v>
      </c>
    </row>
    <row r="3" spans="1:15" s="1" customFormat="1" ht="24" customHeight="1" x14ac:dyDescent="0.25">
      <c r="A3" s="20">
        <v>3</v>
      </c>
      <c r="B3" s="12" t="s">
        <v>0</v>
      </c>
      <c r="C3" s="6"/>
      <c r="D3" s="23">
        <v>44027</v>
      </c>
      <c r="E3" s="4">
        <v>3</v>
      </c>
      <c r="F3" s="23">
        <f>IF(WORKDAY.INTL(Table1[[#This Row],[Date Début travaux]],Table1[[#This Row],['# jour]],1,Férié!A4:D43)=0,"",WORKDAY.INTL(Table1[[#This Row],[Date Début travaux]],Table1[[#This Row],['# jour]],1,Férié!A4:D43))</f>
        <v>44046</v>
      </c>
      <c r="G3" s="4">
        <f>IFERROR(IF(NETWORKDAYS.INTL(Table1[[#This Row],[Date Début travaux]],Table1[[#This Row],[Date fin travaux]],2,Férié!A4:D42)&gt;1,NETWORKDAYS.INTL(Table1[[#This Row],[Date Début travaux]],Table1[[#This Row],[Date fin travaux]],2,Férié!A4:D42),""),"")</f>
        <v>4</v>
      </c>
    </row>
    <row r="4" spans="1:15" s="1" customFormat="1" ht="24" customHeight="1" x14ac:dyDescent="0.25">
      <c r="A4" s="20">
        <v>2</v>
      </c>
      <c r="B4" s="12" t="s">
        <v>1</v>
      </c>
      <c r="C4" s="6"/>
      <c r="D4" s="23">
        <v>44028</v>
      </c>
      <c r="E4" s="4">
        <v>2</v>
      </c>
      <c r="F4" s="23">
        <f>IF(WORKDAY.INTL(Table1[[#This Row],[Date Début travaux]],Table1[[#This Row],['# jour]],1,Férié!A5:D44)=0,"",WORKDAY.INTL(Table1[[#This Row],[Date Début travaux]],Table1[[#This Row],['# jour]],1,Férié!A5:D44))</f>
        <v>44046</v>
      </c>
      <c r="G4" s="4">
        <f>IFERROR(IF(NETWORKDAYS.INTL(Table1[[#This Row],[Date Début travaux]],Table1[[#This Row],[Date fin travaux]],2,Férié!A5:D43)&gt;1,NETWORKDAYS.INTL(Table1[[#This Row],[Date Début travaux]],Table1[[#This Row],[Date fin travaux]],2,Férié!A5:D43),""),"")</f>
        <v>3</v>
      </c>
    </row>
    <row r="5" spans="1:15" s="1" customFormat="1" ht="24" customHeight="1" x14ac:dyDescent="0.25">
      <c r="A5" s="20">
        <v>5</v>
      </c>
      <c r="B5" s="12" t="s">
        <v>2</v>
      </c>
      <c r="C5" s="6"/>
      <c r="D5" s="23"/>
      <c r="E5" s="4"/>
      <c r="F5" s="23" t="str">
        <f>IF(WORKDAY.INTL(Table1[[#This Row],[Date Début travaux]],Table1[[#This Row],['# jour]],1,Férié!A6:D45)=0,"",WORKDAY.INTL(Table1[[#This Row],[Date Début travaux]],Table1[[#This Row],['# jour]],1,Férié!A6:D45))</f>
        <v/>
      </c>
      <c r="G5" s="4" t="str">
        <f>IFERROR(IF(NETWORKDAYS.INTL(Table1[[#This Row],[Date Début travaux]],Table1[[#This Row],[Date fin travaux]],2,Férié!A6:D44)&gt;1,NETWORKDAYS.INTL(Table1[[#This Row],[Date Début travaux]],Table1[[#This Row],[Date fin travaux]],2,Férié!A6:D44),""),"")</f>
        <v/>
      </c>
    </row>
    <row r="6" spans="1:15" s="1" customFormat="1" ht="24" customHeight="1" x14ac:dyDescent="0.25">
      <c r="A6" s="20">
        <v>4</v>
      </c>
      <c r="B6" s="12" t="s">
        <v>3</v>
      </c>
      <c r="C6" s="6"/>
      <c r="D6" s="23"/>
      <c r="E6" s="4"/>
      <c r="F6" s="23" t="str">
        <f>IF(WORKDAY.INTL(Table1[[#This Row],[Date Début travaux]],Table1[[#This Row],['# jour]],1,Férié!A7:D46)=0,"",WORKDAY.INTL(Table1[[#This Row],[Date Début travaux]],Table1[[#This Row],['# jour]],1,Férié!A7:D46))</f>
        <v/>
      </c>
      <c r="G6" s="4" t="str">
        <f>IFERROR(IF(NETWORKDAYS.INTL(Table1[[#This Row],[Date Début travaux]],Table1[[#This Row],[Date fin travaux]],2,Férié!A7:D45)&gt;1,NETWORKDAYS.INTL(Table1[[#This Row],[Date Début travaux]],Table1[[#This Row],[Date fin travaux]],2,Férié!A7:D45),""),"")</f>
        <v/>
      </c>
      <c r="O6" s="3"/>
    </row>
    <row r="7" spans="1:15" s="1" customFormat="1" ht="24" customHeight="1" x14ac:dyDescent="0.25">
      <c r="A7" s="20"/>
      <c r="B7" s="12" t="s">
        <v>4</v>
      </c>
      <c r="C7" s="6"/>
      <c r="D7" s="23"/>
      <c r="E7" s="4"/>
      <c r="F7" s="23" t="str">
        <f>IF(WORKDAY.INTL(Table1[[#This Row],[Date Début travaux]],Table1[[#This Row],['# jour]],1,Férié!A8:D47)=0,"",WORKDAY.INTL(Table1[[#This Row],[Date Début travaux]],Table1[[#This Row],['# jour]],1,Férié!A8:D47))</f>
        <v/>
      </c>
      <c r="G7" s="4" t="str">
        <f>IFERROR(IF(NETWORKDAYS.INTL(Table1[[#This Row],[Date Début travaux]],Table1[[#This Row],[Date fin travaux]],2,Férié!A8:D46)&gt;1,NETWORKDAYS.INTL(Table1[[#This Row],[Date Début travaux]],Table1[[#This Row],[Date fin travaux]],2,Férié!A8:D46),""),"")</f>
        <v/>
      </c>
      <c r="O7" s="3"/>
    </row>
    <row r="8" spans="1:15" s="1" customFormat="1" ht="24" customHeight="1" x14ac:dyDescent="0.25">
      <c r="A8" s="20"/>
      <c r="B8" s="12" t="s">
        <v>16</v>
      </c>
      <c r="C8" s="6"/>
      <c r="D8" s="23"/>
      <c r="E8" s="4"/>
      <c r="F8" s="23" t="str">
        <f>IF(WORKDAY.INTL(Table1[[#This Row],[Date Début travaux]],Table1[[#This Row],['# jour]],1,Férié!A9:D48)=0,"",WORKDAY.INTL(Table1[[#This Row],[Date Début travaux]],Table1[[#This Row],['# jour]],1,Férié!A9:D48))</f>
        <v/>
      </c>
      <c r="G8" s="4" t="str">
        <f>IFERROR(IF(NETWORKDAYS.INTL(Table1[[#This Row],[Date Début travaux]],Table1[[#This Row],[Date fin travaux]],2,Férié!A9:D47)&gt;1,NETWORKDAYS.INTL(Table1[[#This Row],[Date Début travaux]],Table1[[#This Row],[Date fin travaux]],2,Férié!A9:D47),""),"")</f>
        <v/>
      </c>
      <c r="O8" s="3"/>
    </row>
    <row r="9" spans="1:15" s="1" customFormat="1" ht="24" customHeight="1" x14ac:dyDescent="0.25">
      <c r="A9" s="20"/>
      <c r="B9" s="12" t="s">
        <v>5</v>
      </c>
      <c r="C9" s="6"/>
      <c r="D9" s="23"/>
      <c r="E9" s="4"/>
      <c r="F9" s="23" t="str">
        <f>IF(WORKDAY.INTL(Table1[[#This Row],[Date Début travaux]],Table1[[#This Row],['# jour]],1,Férié!A10:D49)=0,"",WORKDAY.INTL(Table1[[#This Row],[Date Début travaux]],Table1[[#This Row],['# jour]],1,Férié!A10:D49))</f>
        <v/>
      </c>
      <c r="G9" s="4" t="str">
        <f>IFERROR(IF(NETWORKDAYS.INTL(Table1[[#This Row],[Date Début travaux]],Table1[[#This Row],[Date fin travaux]],2,Férié!A10:D48)&gt;1,NETWORKDAYS.INTL(Table1[[#This Row],[Date Début travaux]],Table1[[#This Row],[Date fin travaux]],2,Férié!A10:D48),""),"")</f>
        <v/>
      </c>
      <c r="O9" s="3"/>
    </row>
    <row r="10" spans="1:15" s="1" customFormat="1" ht="24" customHeight="1" x14ac:dyDescent="0.25">
      <c r="A10" s="20"/>
      <c r="B10" s="12" t="s">
        <v>6</v>
      </c>
      <c r="C10" s="6"/>
      <c r="D10" s="23"/>
      <c r="E10" s="4"/>
      <c r="F10" s="23" t="str">
        <f>IF(WORKDAY.INTL(Table1[[#This Row],[Date Début travaux]],Table1[[#This Row],['# jour]],1,Férié!A11:D50)=0,"",WORKDAY.INTL(Table1[[#This Row],[Date Début travaux]],Table1[[#This Row],['# jour]],1,Férié!A11:D50))</f>
        <v/>
      </c>
      <c r="G10" s="4" t="str">
        <f>IFERROR(IF(NETWORKDAYS.INTL(Table1[[#This Row],[Date Début travaux]],Table1[[#This Row],[Date fin travaux]],2,Férié!A11:D49)&gt;1,NETWORKDAYS.INTL(Table1[[#This Row],[Date Début travaux]],Table1[[#This Row],[Date fin travaux]],2,Férié!A11:D49),""),"")</f>
        <v/>
      </c>
      <c r="O10" s="3"/>
    </row>
    <row r="11" spans="1:15" s="1" customFormat="1" ht="24" customHeight="1" x14ac:dyDescent="0.25">
      <c r="A11" s="20"/>
      <c r="B11" s="12" t="s">
        <v>7</v>
      </c>
      <c r="C11" s="6"/>
      <c r="D11" s="23"/>
      <c r="E11" s="4"/>
      <c r="F11" s="23" t="str">
        <f>IF(WORKDAY.INTL(Table1[[#This Row],[Date Début travaux]],Table1[[#This Row],['# jour]],1,Férié!A12:D51)=0,"",WORKDAY.INTL(Table1[[#This Row],[Date Début travaux]],Table1[[#This Row],['# jour]],1,Férié!A12:D51))</f>
        <v/>
      </c>
      <c r="G11" s="4" t="str">
        <f>IFERROR(IF(NETWORKDAYS.INTL(Table1[[#This Row],[Date Début travaux]],Table1[[#This Row],[Date fin travaux]],2,Férié!A12:D50)&gt;1,NETWORKDAYS.INTL(Table1[[#This Row],[Date Début travaux]],Table1[[#This Row],[Date fin travaux]],2,Férié!A12:D50),""),"")</f>
        <v/>
      </c>
      <c r="O11" s="3"/>
    </row>
    <row r="12" spans="1:15" s="1" customFormat="1" ht="24" customHeight="1" x14ac:dyDescent="0.25">
      <c r="A12" s="20"/>
      <c r="B12" s="12" t="s">
        <v>8</v>
      </c>
      <c r="C12" s="7"/>
      <c r="D12" s="23"/>
      <c r="E12" s="4"/>
      <c r="F12" s="23" t="str">
        <f>IF(WORKDAY.INTL(Table1[[#This Row],[Date Début travaux]],Table1[[#This Row],['# jour]],1,Férié!A13:D52)=0,"",WORKDAY.INTL(Table1[[#This Row],[Date Début travaux]],Table1[[#This Row],['# jour]],1,Férié!A13:D52))</f>
        <v/>
      </c>
      <c r="G12" s="4" t="str">
        <f>IFERROR(IF(NETWORKDAYS.INTL(Table1[[#This Row],[Date Début travaux]],Table1[[#This Row],[Date fin travaux]],2,Férié!A13:D51)&gt;1,NETWORKDAYS.INTL(Table1[[#This Row],[Date Début travaux]],Table1[[#This Row],[Date fin travaux]],2,Férié!A13:D51),""),"")</f>
        <v/>
      </c>
      <c r="O12" s="3"/>
    </row>
    <row r="13" spans="1:15" s="1" customFormat="1" ht="24" customHeight="1" x14ac:dyDescent="0.25">
      <c r="A13" s="20"/>
      <c r="B13" s="12" t="s">
        <v>9</v>
      </c>
      <c r="C13" s="8"/>
      <c r="D13" s="23"/>
      <c r="E13" s="4"/>
      <c r="F13" s="23" t="str">
        <f>IF(WORKDAY.INTL(Table1[[#This Row],[Date Début travaux]],Table1[[#This Row],['# jour]],1,Férié!A14:D53)=0,"",WORKDAY.INTL(Table1[[#This Row],[Date Début travaux]],Table1[[#This Row],['# jour]],1,Férié!A14:D53))</f>
        <v/>
      </c>
      <c r="G13" s="4" t="str">
        <f>IFERROR(IF(NETWORKDAYS.INTL(Table1[[#This Row],[Date Début travaux]],Table1[[#This Row],[Date fin travaux]],2,Férié!A14:D52)&gt;1,NETWORKDAYS.INTL(Table1[[#This Row],[Date Début travaux]],Table1[[#This Row],[Date fin travaux]],2,Férié!A14:D52),""),"")</f>
        <v/>
      </c>
      <c r="O13" s="3"/>
    </row>
    <row r="14" spans="1:15" s="1" customFormat="1" ht="24" customHeight="1" x14ac:dyDescent="0.25">
      <c r="A14" s="20"/>
      <c r="B14" s="12" t="s">
        <v>11</v>
      </c>
      <c r="C14" s="8"/>
      <c r="D14" s="23"/>
      <c r="E14" s="4"/>
      <c r="F14" s="23" t="str">
        <f>IF(WORKDAY.INTL(Table1[[#This Row],[Date Début travaux]],Table1[[#This Row],['# jour]],1,Férié!A15:D54)=0,"",WORKDAY.INTL(Table1[[#This Row],[Date Début travaux]],Table1[[#This Row],['# jour]],1,Férié!A15:D54))</f>
        <v/>
      </c>
      <c r="G14" s="4" t="str">
        <f>IFERROR(IF(NETWORKDAYS.INTL(Table1[[#This Row],[Date Début travaux]],Table1[[#This Row],[Date fin travaux]],2,Férié!A15:D53)&gt;1,NETWORKDAYS.INTL(Table1[[#This Row],[Date Début travaux]],Table1[[#This Row],[Date fin travaux]],2,Férié!A15:D53),""),"")</f>
        <v/>
      </c>
      <c r="O14" s="3"/>
    </row>
    <row r="15" spans="1:15" s="1" customFormat="1" ht="24" customHeight="1" x14ac:dyDescent="0.25">
      <c r="A15" s="20"/>
      <c r="B15" s="12" t="s">
        <v>10</v>
      </c>
      <c r="C15" s="8"/>
      <c r="D15" s="23"/>
      <c r="E15" s="4"/>
      <c r="F15" s="23" t="str">
        <f>IF(WORKDAY.INTL(Table1[[#This Row],[Date Début travaux]],Table1[[#This Row],['# jour]],1,Férié!A16:D55)=0,"",WORKDAY.INTL(Table1[[#This Row],[Date Début travaux]],Table1[[#This Row],['# jour]],1,Férié!A16:D55))</f>
        <v/>
      </c>
      <c r="G15" s="4" t="str">
        <f>IFERROR(IF(NETWORKDAYS.INTL(Table1[[#This Row],[Date Début travaux]],Table1[[#This Row],[Date fin travaux]],2,Férié!A16:D54)&gt;1,NETWORKDAYS.INTL(Table1[[#This Row],[Date Début travaux]],Table1[[#This Row],[Date fin travaux]],2,Férié!A16:D54),""),"")</f>
        <v/>
      </c>
      <c r="O15" s="3"/>
    </row>
    <row r="16" spans="1:15" s="1" customFormat="1" ht="24" customHeight="1" x14ac:dyDescent="0.25">
      <c r="A16" s="20"/>
      <c r="B16" s="12" t="s">
        <v>12</v>
      </c>
      <c r="C16" s="8"/>
      <c r="D16" s="23"/>
      <c r="E16" s="4"/>
      <c r="F16" s="23" t="str">
        <f>IF(WORKDAY.INTL(Table1[[#This Row],[Date Début travaux]],Table1[[#This Row],['# jour]],1,Férié!A17:D56)=0,"",WORKDAY.INTL(Table1[[#This Row],[Date Début travaux]],Table1[[#This Row],['# jour]],1,Férié!A17:D56))</f>
        <v/>
      </c>
      <c r="G16" s="4" t="str">
        <f>IFERROR(IF(NETWORKDAYS.INTL(Table1[[#This Row],[Date Début travaux]],Table1[[#This Row],[Date fin travaux]],2,Férié!A17:D55)&gt;1,NETWORKDAYS.INTL(Table1[[#This Row],[Date Début travaux]],Table1[[#This Row],[Date fin travaux]],2,Férié!A17:D55),""),"")</f>
        <v/>
      </c>
      <c r="O16" s="3"/>
    </row>
    <row r="17" spans="1:15" s="1" customFormat="1" ht="24" customHeight="1" x14ac:dyDescent="0.25">
      <c r="A17" s="20"/>
      <c r="B17" s="12" t="s">
        <v>23</v>
      </c>
      <c r="C17" s="4"/>
      <c r="D17" s="23"/>
      <c r="E17" s="4"/>
      <c r="F17" s="23" t="str">
        <f>IF(WORKDAY.INTL(Table1[[#This Row],[Date Début travaux]],Table1[[#This Row],['# jour]],1,Férié!A18:D57)=0,"",WORKDAY.INTL(Table1[[#This Row],[Date Début travaux]],Table1[[#This Row],['# jour]],1,Férié!A18:D57))</f>
        <v/>
      </c>
      <c r="G17" s="4" t="str">
        <f>IFERROR(IF(NETWORKDAYS.INTL(Table1[[#This Row],[Date Début travaux]],Table1[[#This Row],[Date fin travaux]],2,Férié!A18:D56)&gt;1,NETWORKDAYS.INTL(Table1[[#This Row],[Date Début travaux]],Table1[[#This Row],[Date fin travaux]],2,Férié!A18:D56),""),"")</f>
        <v/>
      </c>
      <c r="O17" s="3"/>
    </row>
    <row r="18" spans="1:15" s="1" customFormat="1" ht="24" customHeight="1" x14ac:dyDescent="0.25">
      <c r="A18" s="20"/>
      <c r="B18" s="12" t="s">
        <v>14</v>
      </c>
      <c r="C18" s="8"/>
      <c r="D18" s="23"/>
      <c r="E18" s="4"/>
      <c r="F18" s="23" t="str">
        <f>IF(WORKDAY.INTL(Table1[[#This Row],[Date Début travaux]],Table1[[#This Row],['# jour]],1,Férié!A19:D58)=0,"",WORKDAY.INTL(Table1[[#This Row],[Date Début travaux]],Table1[[#This Row],['# jour]],1,Férié!A19:D58))</f>
        <v/>
      </c>
      <c r="G18" s="4" t="str">
        <f>IFERROR(IF(NETWORKDAYS.INTL(Table1[[#This Row],[Date Début travaux]],Table1[[#This Row],[Date fin travaux]],2,Férié!A19:D57)&gt;1,NETWORKDAYS.INTL(Table1[[#This Row],[Date Début travaux]],Table1[[#This Row],[Date fin travaux]],2,Férié!A19:D57),""),"")</f>
        <v/>
      </c>
      <c r="O18" s="3"/>
    </row>
    <row r="19" spans="1:15" s="1" customFormat="1" ht="24" customHeight="1" x14ac:dyDescent="0.25">
      <c r="A19" s="20"/>
      <c r="B19" s="12" t="s">
        <v>13</v>
      </c>
      <c r="C19" s="8"/>
      <c r="D19" s="23"/>
      <c r="E19" s="4"/>
      <c r="F19" s="23" t="str">
        <f>IF(WORKDAY.INTL(Table1[[#This Row],[Date Début travaux]],Table1[[#This Row],['# jour]],1,Férié!A20:D59)=0,"",WORKDAY.INTL(Table1[[#This Row],[Date Début travaux]],Table1[[#This Row],['# jour]],1,Férié!A20:D59))</f>
        <v/>
      </c>
      <c r="G19" s="4" t="str">
        <f>IFERROR(IF(NETWORKDAYS.INTL(Table1[[#This Row],[Date Début travaux]],Table1[[#This Row],[Date fin travaux]],2,Férié!A20:D58)&gt;1,NETWORKDAYS.INTL(Table1[[#This Row],[Date Début travaux]],Table1[[#This Row],[Date fin travaux]],2,Férié!A20:D58),""),"")</f>
        <v/>
      </c>
      <c r="O19" s="3"/>
    </row>
    <row r="20" spans="1:15" s="1" customFormat="1" ht="24" customHeight="1" x14ac:dyDescent="0.25">
      <c r="A20" s="20"/>
      <c r="B20" s="12"/>
      <c r="C20" s="4"/>
      <c r="D20" s="23"/>
      <c r="E20" s="4"/>
      <c r="F20" s="23" t="str">
        <f>IF(WORKDAY.INTL(Table1[[#This Row],[Date Début travaux]],Table1[[#This Row],['# jour]],1,Férié!A21:D60)=0,"",WORKDAY.INTL(Table1[[#This Row],[Date Début travaux]],Table1[[#This Row],['# jour]],1,Férié!A21:D60))</f>
        <v/>
      </c>
      <c r="G20" s="4" t="str">
        <f>IFERROR(IF(NETWORKDAYS.INTL(Table1[[#This Row],[Date Début travaux]],Table1[[#This Row],[Date fin travaux]],2,Férié!A21:D59)&gt;1,NETWORKDAYS.INTL(Table1[[#This Row],[Date Début travaux]],Table1[[#This Row],[Date fin travaux]],2,Férié!A21:D59),""),"")</f>
        <v/>
      </c>
      <c r="O20" s="3"/>
    </row>
    <row r="21" spans="1:15" ht="24" customHeight="1" x14ac:dyDescent="0.25">
      <c r="A21" s="20"/>
      <c r="B21" s="13"/>
      <c r="C21" s="14"/>
      <c r="D21" s="23"/>
      <c r="E21" s="15"/>
      <c r="F21" s="23" t="str">
        <f>IF(WORKDAY.INTL(Table1[[#This Row],[Date Début travaux]],Table1[[#This Row],['# jour]],1,Férié!A22:D61)=0,"",WORKDAY.INTL(Table1[[#This Row],[Date Début travaux]],Table1[[#This Row],['# jour]],1,Férié!A22:D61))</f>
        <v/>
      </c>
      <c r="G21" s="15" t="str">
        <f>IFERROR(IF(NETWORKDAYS.INTL(Table1[[#This Row],[Date Début travaux]],Table1[[#This Row],[Date fin travaux]],2,Férié!A22:D60)&gt;1,NETWORKDAYS.INTL(Table1[[#This Row],[Date Début travaux]],Table1[[#This Row],[Date fin travaux]],2,Férié!A22:D60),""),"")</f>
        <v/>
      </c>
      <c r="O21" s="2"/>
    </row>
    <row r="22" spans="1:15" ht="24" customHeight="1" x14ac:dyDescent="0.25">
      <c r="A22" s="20"/>
      <c r="B22" s="13"/>
      <c r="C22" s="14"/>
      <c r="D22" s="23"/>
      <c r="E22" s="15"/>
      <c r="F22" s="23" t="str">
        <f>IF(WORKDAY.INTL(Table1[[#This Row],[Date Début travaux]],Table1[[#This Row],['# jour]],1,Férié!A23:D62)=0,"",WORKDAY.INTL(Table1[[#This Row],[Date Début travaux]],Table1[[#This Row],['# jour]],1,Férié!A23:D62))</f>
        <v/>
      </c>
      <c r="G22" s="15" t="str">
        <f>IFERROR(IF(NETWORKDAYS.INTL(Table1[[#This Row],[Date Début travaux]],Table1[[#This Row],[Date fin travaux]],2,Férié!A23:D61)&gt;1,NETWORKDAYS.INTL(Table1[[#This Row],[Date Début travaux]],Table1[[#This Row],[Date fin travaux]],2,Férié!A23:D61),""),"")</f>
        <v/>
      </c>
    </row>
    <row r="23" spans="1:15" ht="24" customHeight="1" x14ac:dyDescent="0.25">
      <c r="A23" s="20"/>
      <c r="B23" s="13"/>
      <c r="C23" s="14"/>
      <c r="D23" s="23"/>
      <c r="E23" s="15"/>
      <c r="F23" s="23" t="str">
        <f>IF(WORKDAY.INTL(Table1[[#This Row],[Date Début travaux]],Table1[[#This Row],['# jour]],1,Férié!A24:D63)=0,"",WORKDAY.INTL(Table1[[#This Row],[Date Début travaux]],Table1[[#This Row],['# jour]],1,Férié!A24:D63))</f>
        <v/>
      </c>
      <c r="G23" s="15" t="str">
        <f>IFERROR(IF(NETWORKDAYS.INTL(Table1[[#This Row],[Date Début travaux]],Table1[[#This Row],[Date fin travaux]],2,Férié!A24:D62)&gt;1,NETWORKDAYS.INTL(Table1[[#This Row],[Date Début travaux]],Table1[[#This Row],[Date fin travaux]],2,Férié!A24:D62),""),"")</f>
        <v/>
      </c>
    </row>
    <row r="24" spans="1:15" ht="24" customHeight="1" x14ac:dyDescent="0.25">
      <c r="A24" s="20"/>
      <c r="B24" s="13"/>
      <c r="C24" s="14"/>
      <c r="D24" s="23"/>
      <c r="E24" s="15"/>
      <c r="F24" s="23" t="str">
        <f>IF(WORKDAY.INTL(Table1[[#This Row],[Date Début travaux]],Table1[[#This Row],['# jour]],1,Férié!A25:D64)=0,"",WORKDAY.INTL(Table1[[#This Row],[Date Début travaux]],Table1[[#This Row],['# jour]],1,Férié!A25:D64))</f>
        <v/>
      </c>
      <c r="G24" s="15" t="str">
        <f>IFERROR(IF(NETWORKDAYS.INTL(Table1[[#This Row],[Date Début travaux]],Table1[[#This Row],[Date fin travaux]],2,Férié!A25:D63)&gt;1,NETWORKDAYS.INTL(Table1[[#This Row],[Date Début travaux]],Table1[[#This Row],[Date fin travaux]],2,Férié!A25:D63),""),"")</f>
        <v/>
      </c>
    </row>
    <row r="25" spans="1:15" ht="24" customHeight="1" x14ac:dyDescent="0.25">
      <c r="A25" s="20"/>
      <c r="B25" s="13"/>
      <c r="C25" s="14"/>
      <c r="D25" s="23"/>
      <c r="E25" s="15"/>
      <c r="F25" s="23" t="str">
        <f>IF(WORKDAY.INTL(Table1[[#This Row],[Date Début travaux]],Table1[[#This Row],['# jour]],1,Férié!A26:D65)=0,"",WORKDAY.INTL(Table1[[#This Row],[Date Début travaux]],Table1[[#This Row],['# jour]],1,Férié!A26:D65))</f>
        <v/>
      </c>
      <c r="G25" s="15" t="str">
        <f>IFERROR(IF(NETWORKDAYS.INTL(Table1[[#This Row],[Date Début travaux]],Table1[[#This Row],[Date fin travaux]],2,Férié!A26:D64)&gt;1,NETWORKDAYS.INTL(Table1[[#This Row],[Date Début travaux]],Table1[[#This Row],[Date fin travaux]],2,Férié!A26:D64),""),"")</f>
        <v/>
      </c>
    </row>
    <row r="26" spans="1:15" ht="24" customHeight="1" x14ac:dyDescent="0.25">
      <c r="A26" s="20"/>
      <c r="B26" s="13"/>
      <c r="C26" s="14"/>
      <c r="D26" s="23"/>
      <c r="E26" s="15"/>
      <c r="F26" s="23" t="str">
        <f>IF(WORKDAY.INTL(Table1[[#This Row],[Date Début travaux]],Table1[[#This Row],['# jour]],1,Férié!A27:D66)=0,"",WORKDAY.INTL(Table1[[#This Row],[Date Début travaux]],Table1[[#This Row],['# jour]],1,Férié!A27:D66))</f>
        <v/>
      </c>
      <c r="G26" s="15" t="str">
        <f>IFERROR(IF(NETWORKDAYS.INTL(Table1[[#This Row],[Date Début travaux]],Table1[[#This Row],[Date fin travaux]],2,Férié!A27:D65)&gt;1,NETWORKDAYS.INTL(Table1[[#This Row],[Date Début travaux]],Table1[[#This Row],[Date fin travaux]],2,Férié!A27:D65),""),"")</f>
        <v/>
      </c>
    </row>
    <row r="27" spans="1:15" ht="24" customHeight="1" x14ac:dyDescent="0.25">
      <c r="A27" s="20"/>
      <c r="B27" s="13"/>
      <c r="C27" s="14"/>
      <c r="D27" s="23"/>
      <c r="E27" s="15"/>
      <c r="F27" s="23" t="str">
        <f>IF(WORKDAY.INTL(Table1[[#This Row],[Date Début travaux]],Table1[[#This Row],['# jour]],1,Férié!A28:D67)=0,"",WORKDAY.INTL(Table1[[#This Row],[Date Début travaux]],Table1[[#This Row],['# jour]],1,Férié!A28:D67))</f>
        <v/>
      </c>
      <c r="G27" s="15" t="str">
        <f>IFERROR(IF(NETWORKDAYS.INTL(Table1[[#This Row],[Date Début travaux]],Table1[[#This Row],[Date fin travaux]],2,Férié!A28:D66)&gt;1,NETWORKDAYS.INTL(Table1[[#This Row],[Date Début travaux]],Table1[[#This Row],[Date fin travaux]],2,Férié!A28:D66),""),"")</f>
        <v/>
      </c>
    </row>
    <row r="28" spans="1:15" ht="24" customHeight="1" x14ac:dyDescent="0.25">
      <c r="A28" s="20"/>
      <c r="B28" s="13"/>
      <c r="C28" s="14"/>
      <c r="D28" s="23"/>
      <c r="E28" s="15"/>
      <c r="F28" s="23" t="str">
        <f>IF(WORKDAY.INTL(Table1[[#This Row],[Date Début travaux]],Table1[[#This Row],['# jour]],1,Férié!A29:D68)=0,"",WORKDAY.INTL(Table1[[#This Row],[Date Début travaux]],Table1[[#This Row],['# jour]],1,Férié!A29:D68))</f>
        <v/>
      </c>
      <c r="G28" s="15" t="str">
        <f>IFERROR(IF(NETWORKDAYS.INTL(Table1[[#This Row],[Date Début travaux]],Table1[[#This Row],[Date fin travaux]],2,Férié!A29:D67)&gt;1,NETWORKDAYS.INTL(Table1[[#This Row],[Date Début travaux]],Table1[[#This Row],[Date fin travaux]],2,Férié!A29:D67),""),"")</f>
        <v/>
      </c>
    </row>
    <row r="29" spans="1:15" ht="24" customHeight="1" x14ac:dyDescent="0.25">
      <c r="A29" s="20"/>
      <c r="B29" s="16"/>
      <c r="C29" s="17"/>
      <c r="D29" s="23"/>
      <c r="E29" s="18"/>
      <c r="F29" s="23" t="str">
        <f>IF(WORKDAY.INTL(Table1[[#This Row],[Date Début travaux]],Table1[[#This Row],['# jour]],1,Férié!A30:D69)=0,"",WORKDAY.INTL(Table1[[#This Row],[Date Début travaux]],Table1[[#This Row],['# jour]],1,Férié!A30:D69))</f>
        <v/>
      </c>
      <c r="G29" s="18" t="str">
        <f>IFERROR(IF(NETWORKDAYS.INTL(Table1[[#This Row],[Date Début travaux]],Table1[[#This Row],[Date fin travaux]],2,Férié!A30:D68)&gt;1,NETWORKDAYS.INTL(Table1[[#This Row],[Date Début travaux]],Table1[[#This Row],[Date fin travaux]],2,Férié!A30:D68),""),"")</f>
        <v/>
      </c>
    </row>
    <row r="30" spans="1:15" ht="24" customHeight="1" x14ac:dyDescent="0.25">
      <c r="B30" s="13" t="s">
        <v>20</v>
      </c>
      <c r="C30" s="19"/>
      <c r="D30" s="5"/>
      <c r="E30" s="4">
        <f>SUBTOTAL(109,E2:E29)</f>
        <v>6</v>
      </c>
      <c r="F30" s="21">
        <f>F3</f>
        <v>44046</v>
      </c>
      <c r="G30" s="22">
        <f>Table1[[#Totals],[Date fin travaux]]-D2</f>
        <v>17</v>
      </c>
    </row>
  </sheetData>
  <pageMargins left="0.7" right="0.7" top="0.75" bottom="0.75" header="0.3" footer="0.3"/>
  <pageSetup paperSize="5" orientation="landscape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J42"/>
  <sheetViews>
    <sheetView topLeftCell="A7" workbookViewId="0">
      <selection activeCell="C29" sqref="C29"/>
    </sheetView>
  </sheetViews>
  <sheetFormatPr baseColWidth="10" defaultColWidth="9.140625" defaultRowHeight="15" x14ac:dyDescent="0.25"/>
  <cols>
    <col min="1" max="2" width="10.85546875" bestFit="1" customWidth="1"/>
    <col min="3" max="3" width="9.85546875" customWidth="1"/>
    <col min="4" max="4" width="10.7109375" bestFit="1" customWidth="1"/>
    <col min="8" max="8" width="9.5703125" bestFit="1" customWidth="1"/>
    <col min="10" max="10" width="10.7109375" bestFit="1" customWidth="1"/>
  </cols>
  <sheetData>
    <row r="1" spans="1:10" x14ac:dyDescent="0.25">
      <c r="A1" s="24" t="s">
        <v>21</v>
      </c>
      <c r="B1" s="24"/>
      <c r="C1" s="24"/>
      <c r="D1" s="24"/>
    </row>
    <row r="2" spans="1:10" x14ac:dyDescent="0.25">
      <c r="A2" s="25">
        <v>2019</v>
      </c>
      <c r="B2" s="25">
        <v>2020</v>
      </c>
      <c r="C2" s="25">
        <v>2021</v>
      </c>
      <c r="D2" s="25">
        <v>2022</v>
      </c>
      <c r="J2" s="26"/>
    </row>
    <row r="3" spans="1:10" x14ac:dyDescent="0.25">
      <c r="A3" s="2">
        <v>43466</v>
      </c>
      <c r="B3" s="2">
        <v>43831</v>
      </c>
      <c r="C3" s="2"/>
      <c r="D3" s="2"/>
    </row>
    <row r="4" spans="1:10" x14ac:dyDescent="0.25">
      <c r="A4" s="2">
        <f>A3+1</f>
        <v>43467</v>
      </c>
      <c r="B4" s="2">
        <v>43832</v>
      </c>
      <c r="C4" s="2"/>
      <c r="D4" s="2"/>
    </row>
    <row r="5" spans="1:10" x14ac:dyDescent="0.25">
      <c r="A5" s="2">
        <f>A3+2</f>
        <v>43468</v>
      </c>
      <c r="B5" s="2">
        <v>43833</v>
      </c>
      <c r="C5" s="2"/>
      <c r="D5" s="2"/>
    </row>
    <row r="6" spans="1:10" x14ac:dyDescent="0.25">
      <c r="A6" s="2">
        <f>A4+2</f>
        <v>43469</v>
      </c>
      <c r="B6" s="2">
        <v>43834</v>
      </c>
      <c r="C6" s="2"/>
      <c r="D6" s="2"/>
    </row>
    <row r="7" spans="1:10" x14ac:dyDescent="0.25">
      <c r="A7" s="2">
        <f>A5+2</f>
        <v>43470</v>
      </c>
      <c r="B7" s="2">
        <v>43931</v>
      </c>
      <c r="C7" s="2"/>
      <c r="D7" s="2"/>
    </row>
    <row r="8" spans="1:10" x14ac:dyDescent="0.25">
      <c r="A8" s="2">
        <v>43574</v>
      </c>
      <c r="B8" s="2">
        <v>43934</v>
      </c>
      <c r="C8" s="2"/>
      <c r="D8" s="2"/>
    </row>
    <row r="9" spans="1:10" x14ac:dyDescent="0.25">
      <c r="A9" s="2">
        <v>43577</v>
      </c>
      <c r="B9" s="2">
        <v>43969</v>
      </c>
      <c r="C9" s="2"/>
      <c r="D9" s="2"/>
    </row>
    <row r="10" spans="1:10" x14ac:dyDescent="0.25">
      <c r="A10" s="2">
        <v>43605</v>
      </c>
      <c r="B10" s="2">
        <v>44006</v>
      </c>
      <c r="C10" s="2"/>
      <c r="D10" s="2"/>
    </row>
    <row r="11" spans="1:10" x14ac:dyDescent="0.25">
      <c r="A11" s="2">
        <v>43640</v>
      </c>
      <c r="B11" s="2">
        <v>44015</v>
      </c>
      <c r="C11" s="2"/>
      <c r="D11" s="2"/>
    </row>
    <row r="12" spans="1:10" x14ac:dyDescent="0.25">
      <c r="A12" s="2">
        <v>43647</v>
      </c>
      <c r="B12" s="2">
        <v>44031</v>
      </c>
      <c r="C12" s="2"/>
      <c r="D12" s="2"/>
    </row>
    <row r="13" spans="1:10" x14ac:dyDescent="0.25">
      <c r="A13" s="2">
        <v>43667</v>
      </c>
      <c r="B13" s="2">
        <v>44032</v>
      </c>
      <c r="C13" s="2"/>
      <c r="D13" s="2"/>
    </row>
    <row r="14" spans="1:10" x14ac:dyDescent="0.25">
      <c r="A14" s="2">
        <v>43668</v>
      </c>
      <c r="B14" s="2">
        <v>44033</v>
      </c>
      <c r="C14" s="2"/>
      <c r="D14" s="2"/>
    </row>
    <row r="15" spans="1:10" x14ac:dyDescent="0.25">
      <c r="A15" s="2">
        <v>43669</v>
      </c>
      <c r="B15" s="2">
        <v>44034</v>
      </c>
      <c r="C15" s="2"/>
      <c r="D15" s="2"/>
    </row>
    <row r="16" spans="1:10" x14ac:dyDescent="0.25">
      <c r="A16" s="2">
        <v>43670</v>
      </c>
      <c r="B16" s="2">
        <v>44035</v>
      </c>
      <c r="C16" s="2"/>
      <c r="D16" s="2"/>
    </row>
    <row r="17" spans="1:4" x14ac:dyDescent="0.25">
      <c r="A17" s="2">
        <v>43671</v>
      </c>
      <c r="B17" s="2">
        <v>44036</v>
      </c>
      <c r="C17" s="2"/>
      <c r="D17" s="2"/>
    </row>
    <row r="18" spans="1:4" x14ac:dyDescent="0.25">
      <c r="A18" s="2">
        <v>43672</v>
      </c>
      <c r="B18" s="2">
        <v>44037</v>
      </c>
    </row>
    <row r="19" spans="1:4" x14ac:dyDescent="0.25">
      <c r="A19" s="2">
        <v>43673</v>
      </c>
      <c r="B19" s="2">
        <v>44038</v>
      </c>
    </row>
    <row r="20" spans="1:4" x14ac:dyDescent="0.25">
      <c r="A20" s="2">
        <v>43674</v>
      </c>
      <c r="B20" s="2">
        <v>44039</v>
      </c>
    </row>
    <row r="21" spans="1:4" x14ac:dyDescent="0.25">
      <c r="A21" s="2">
        <v>43675</v>
      </c>
      <c r="B21" s="2">
        <v>44040</v>
      </c>
    </row>
    <row r="22" spans="1:4" x14ac:dyDescent="0.25">
      <c r="A22" s="2">
        <v>43676</v>
      </c>
      <c r="B22" s="2">
        <v>44041</v>
      </c>
    </row>
    <row r="23" spans="1:4" x14ac:dyDescent="0.25">
      <c r="A23" s="2">
        <v>43677</v>
      </c>
      <c r="B23" s="2">
        <v>44042</v>
      </c>
    </row>
    <row r="24" spans="1:4" x14ac:dyDescent="0.25">
      <c r="A24" s="2">
        <v>43678</v>
      </c>
      <c r="B24" s="2">
        <v>44043</v>
      </c>
    </row>
    <row r="25" spans="1:4" x14ac:dyDescent="0.25">
      <c r="A25" s="2">
        <v>43679</v>
      </c>
      <c r="B25" s="2">
        <v>44044</v>
      </c>
    </row>
    <row r="26" spans="1:4" x14ac:dyDescent="0.25">
      <c r="A26" s="2">
        <v>43680</v>
      </c>
      <c r="B26" s="2">
        <v>44081</v>
      </c>
    </row>
    <row r="27" spans="1:4" x14ac:dyDescent="0.25">
      <c r="A27" s="2">
        <v>43710</v>
      </c>
      <c r="B27" s="2">
        <v>44116</v>
      </c>
    </row>
    <row r="28" spans="1:4" x14ac:dyDescent="0.25">
      <c r="A28" s="2">
        <v>43752</v>
      </c>
      <c r="B28" s="2">
        <v>44144</v>
      </c>
    </row>
    <row r="29" spans="1:4" x14ac:dyDescent="0.25">
      <c r="A29" s="2">
        <v>43780</v>
      </c>
      <c r="B29" s="2">
        <v>44185</v>
      </c>
    </row>
    <row r="30" spans="1:4" x14ac:dyDescent="0.25">
      <c r="A30" s="2">
        <v>43821</v>
      </c>
      <c r="B30" s="2">
        <v>44186</v>
      </c>
    </row>
    <row r="31" spans="1:4" x14ac:dyDescent="0.25">
      <c r="A31" s="2">
        <v>43822</v>
      </c>
      <c r="B31" s="2">
        <v>44187</v>
      </c>
    </row>
    <row r="32" spans="1:4" x14ac:dyDescent="0.25">
      <c r="A32" s="2">
        <v>43823</v>
      </c>
      <c r="B32" s="2">
        <v>44188</v>
      </c>
    </row>
    <row r="33" spans="1:2" x14ac:dyDescent="0.25">
      <c r="A33" s="2">
        <v>43824</v>
      </c>
      <c r="B33" s="2">
        <v>44189</v>
      </c>
    </row>
    <row r="34" spans="1:2" x14ac:dyDescent="0.25">
      <c r="A34" s="2">
        <v>43825</v>
      </c>
      <c r="B34" s="2">
        <v>44190</v>
      </c>
    </row>
    <row r="35" spans="1:2" x14ac:dyDescent="0.25">
      <c r="A35" s="2">
        <v>43826</v>
      </c>
      <c r="B35" s="2">
        <v>44191</v>
      </c>
    </row>
    <row r="36" spans="1:2" x14ac:dyDescent="0.25">
      <c r="A36" s="2">
        <v>43827</v>
      </c>
      <c r="B36" s="2">
        <v>44192</v>
      </c>
    </row>
    <row r="37" spans="1:2" x14ac:dyDescent="0.25">
      <c r="A37" s="2">
        <v>43828</v>
      </c>
      <c r="B37" s="2">
        <v>44193</v>
      </c>
    </row>
    <row r="38" spans="1:2" x14ac:dyDescent="0.25">
      <c r="A38" s="2">
        <v>43829</v>
      </c>
      <c r="B38" s="2">
        <v>44194</v>
      </c>
    </row>
    <row r="39" spans="1:2" x14ac:dyDescent="0.25">
      <c r="A39" s="2">
        <v>43830</v>
      </c>
      <c r="B39" s="2">
        <v>44195</v>
      </c>
    </row>
    <row r="40" spans="1:2" x14ac:dyDescent="0.25">
      <c r="A40" s="2">
        <v>43831</v>
      </c>
      <c r="B40" s="2">
        <v>44196</v>
      </c>
    </row>
    <row r="41" spans="1:2" x14ac:dyDescent="0.25">
      <c r="A41" s="2">
        <v>43832</v>
      </c>
      <c r="B41" s="2">
        <v>44197</v>
      </c>
    </row>
    <row r="42" spans="1:2" x14ac:dyDescent="0.25">
      <c r="B42" s="2">
        <v>44198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Échéancier</vt:lpstr>
      <vt:lpstr>Férié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jp</cp:lastModifiedBy>
  <cp:lastPrinted>2020-06-13T14:01:17Z</cp:lastPrinted>
  <dcterms:created xsi:type="dcterms:W3CDTF">2018-11-23T20:59:23Z</dcterms:created>
  <dcterms:modified xsi:type="dcterms:W3CDTF">2020-07-20T21:21:40Z</dcterms:modified>
</cp:coreProperties>
</file>